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calquebec.sharepoint.com/sites/PRG_Analyse_conception_programme/RechConcepEval/08-210 Programmes de subvention et bourses/AnalyseConception/ORGANISMES/Mission/2025-2026/Rapport/Formulaires/"/>
    </mc:Choice>
  </mc:AlternateContent>
  <xr:revisionPtr revIDLastSave="53" documentId="8_{9DF19800-1E5A-4FE2-8A55-F8EAE29C9F33}" xr6:coauthVersionLast="47" xr6:coauthVersionMax="47" xr10:uidLastSave="{E29758F5-A08E-475E-8925-8FA89B82B9FE}"/>
  <workbookProtection workbookAlgorithmName="SHA-512" workbookHashValue="okzN47Hta0OdKXk8HlPF+QxB+O0Dd3IOLtFFNCCuq/NIiC3tmUwE8TCiosMWwuvVuBqZxvU9l0UdktDrxtCPCw==" workbookSaltValue="fp8wNbOu01a735kd+SyViw==" workbookSpinCount="100000" lockStructure="1"/>
  <bookViews>
    <workbookView xWindow="28680" yWindow="-120" windowWidth="29040" windowHeight="15720" tabRatio="854" activeTab="1" xr2:uid="{00000000-000D-0000-FFFF-FFFF00000000}"/>
  </bookViews>
  <sheets>
    <sheet name="Communication" sheetId="111" r:id="rId1"/>
    <sheet name="Identification " sheetId="100" r:id="rId2"/>
    <sheet name="Gouvernance" sheetId="134" r:id="rId3"/>
    <sheet name="Statistiques d'emploi" sheetId="102" r:id="rId4"/>
    <sheet name="Bilan&amp;progr " sheetId="135" r:id="rId5"/>
    <sheet name="Section 10a Bilan_Diffusion" sheetId="130" r:id="rId6"/>
    <sheet name="Section 10a Plan_Diffusion" sheetId="144" r:id="rId7"/>
    <sheet name="Section 14e" sheetId="37" r:id="rId8"/>
    <sheet name="Section 15b" sheetId="59" r:id="rId9"/>
    <sheet name="Projets spéciaux" sheetId="133" r:id="rId10"/>
    <sheet name="Directives d'envoi" sheetId="108" r:id="rId11"/>
    <sheet name="Résumé-Bilan" sheetId="150" state="hidden" r:id="rId12"/>
    <sheet name="Résumé-Plan" sheetId="151" state="hidden" r:id="rId13"/>
    <sheet name="REF" sheetId="41" state="hidden" r:id="rId14"/>
    <sheet name="REF_rapport" sheetId="110" state="hidden" r:id="rId15"/>
  </sheets>
  <definedNames>
    <definedName name="_xlnm._FilterDatabase" localSheetId="1" hidden="1">'Identification '!$K$3:$K$97</definedName>
    <definedName name="_xlnm._FilterDatabase" localSheetId="13" hidden="1">REF!$A$1:$G$1381</definedName>
    <definedName name="_xlnm._FilterDatabase" localSheetId="14" hidden="1">REF_rapport!$A$1:$Q$464</definedName>
    <definedName name="_xlnm._FilterDatabase" localSheetId="5" hidden="1">'Section 10a Bilan_Diffusion'!$A$25:$V$47</definedName>
    <definedName name="_xlnm._FilterDatabase" localSheetId="6" hidden="1">'Section 10a Plan_Diffusion'!$A$25:$V$47</definedName>
    <definedName name="_xlnm._FilterDatabase" localSheetId="7" hidden="1">'Section 14e'!$A$1:$O$210</definedName>
    <definedName name="_xlnm._FilterDatabase" localSheetId="3" hidden="1">'Statistiques d''emploi'!$B$1:$O$108</definedName>
    <definedName name="a10diversite" localSheetId="0">#REF!</definedName>
    <definedName name="a10diversite" localSheetId="5">'Section 10a Bilan_Diffusion'!$A$361</definedName>
    <definedName name="a10diversite" localSheetId="6">'Section 10a Plan_Diffusion'!$A$361</definedName>
    <definedName name="a10hand" localSheetId="0">#REF!</definedName>
    <definedName name="a10hand" localSheetId="5">'Section 10a Bilan_Diffusion'!$A$364</definedName>
    <definedName name="a10hand" localSheetId="6">'Section 10a Plan_Diffusion'!$A$364</definedName>
    <definedName name="a10haut" localSheetId="0">#REF!</definedName>
    <definedName name="a10haut" localSheetId="5">'Section 10a Bilan_Diffusion'!$A$1</definedName>
    <definedName name="a10haut" localSheetId="6">'Section 10a Plan_Diffusion'!$A$1</definedName>
    <definedName name="a10Note1" localSheetId="0">#REF!</definedName>
    <definedName name="a10Note1" localSheetId="5">'Section 10a Bilan_Diffusion'!$A$359</definedName>
    <definedName name="a10Note1" localSheetId="6">'Section 10a Plan_Diffusion'!$A$359</definedName>
    <definedName name="a10Note2" localSheetId="0">#REF!</definedName>
    <definedName name="a10Note2" localSheetId="5">'Section 10a Bilan_Diffusion'!$A$360</definedName>
    <definedName name="a10Note2" localSheetId="6">'Section 10a Plan_Diffusion'!$A$360</definedName>
    <definedName name="a10releve" localSheetId="0">#REF!</definedName>
    <definedName name="a10releve" localSheetId="5">'Section 10a Bilan_Diffusion'!$A$363</definedName>
    <definedName name="a10releve" localSheetId="6">'Section 10a Plan_Diffusion'!$A$363</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Hand" localSheetId="0">#REF!</definedName>
    <definedName name="a16Haut" localSheetId="0">#REF!</definedName>
    <definedName name="a16note1" localSheetId="0">#REF!</definedName>
    <definedName name="a16note2" localSheetId="0">#REF!</definedName>
    <definedName name="a16Releve" localSheetId="0">#REF!</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10">#REF!</definedName>
    <definedName name="b8hand" localSheetId="0">#REF!</definedName>
    <definedName name="b8hand" localSheetId="10">#REF!</definedName>
    <definedName name="b8haut" localSheetId="0">#REF!</definedName>
    <definedName name="b8haut" localSheetId="10">#REF!</definedName>
    <definedName name="b8releve" localSheetId="0">#REF!</definedName>
    <definedName name="b8releve" localSheetId="10">#REF!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5">_xlfn.XLOOKUP(#REF!,#REF!,#REF!)</definedName>
    <definedName name="Fleche" localSheetId="6">_xlfn.XLOOKUP('Section 10a Plan_Diffusion'!#REF!,'Section 10a Plan_Diffusion'!#REF!,'Section 10a Plan_Diffusion'!#REF!)</definedName>
    <definedName name="Fleche">_xlfn.XLOOKUP(#REF!,#REF!,#REF!)</definedName>
    <definedName name="Image" localSheetId="5">VLOOKUP(#REF!,#REF!,#REF!)</definedName>
    <definedName name="Image" localSheetId="6">VLOOKUP('Section 10a Plan_Diffusion'!#REF!,'Section 10a Plan_Diffusion'!#REF!,'Section 10a Plan_Diffusion'!#REF!)</definedName>
    <definedName name="Image">VLOOKUP(#REF!,#REF!,#REF!)</definedName>
    <definedName name="Image2" localSheetId="5">VLOOKUP(#REF!,#REF!,#REF!)</definedName>
    <definedName name="Image2" localSheetId="6">VLOOKUP('Section 10a Plan_Diffusion'!#REF!,'Section 10a Plan_Diffusion'!#REF!,'Section 10a Plan_Diffusion'!#REF!)</definedName>
    <definedName name="Image2">VLOOKUP(#REF!,#REF!,#REF!)</definedName>
    <definedName name="_xlnm.Print_Titles" localSheetId="2">Gouvernance!$3:$3</definedName>
    <definedName name="_xlnm.Print_Titles" localSheetId="5">'Section 10a Bilan_Diffusion'!$2:$19</definedName>
    <definedName name="_xlnm.Print_Titles" localSheetId="6">'Section 10a Plan_Diffusion'!$2:$19</definedName>
    <definedName name="_xlnm.Print_Titles" localSheetId="7">'Section 14e'!$4:$4</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5">INDIRECT(#REF!)</definedName>
    <definedName name="Recherche_Image" localSheetId="6">INDIRECT('Section 10a Plan_Diffusion'!#REF!)</definedName>
    <definedName name="Recherche_Image">INDIRECT(#REF!)</definedName>
    <definedName name="Scene">REF!$Z$23:$Z$29</definedName>
    <definedName name="Toutes">REF!$Y$23:$Y$35</definedName>
    <definedName name="Visu">REF!$AA$23:$AA$29</definedName>
    <definedName name="VisuLitt">REF!$AC$23:$AC$30</definedName>
    <definedName name="Z_2F870E16_9E6A_4853_9DCF_D3EDC3121094_.wvu.FilterData" localSheetId="5" hidden="1">'Section 10a Bilan_Diffusion'!$A$25:$V$31</definedName>
    <definedName name="Z_2F870E16_9E6A_4853_9DCF_D3EDC3121094_.wvu.FilterData" localSheetId="6" hidden="1">'Section 10a Plan_Diffusion'!$A$25:$V$31</definedName>
    <definedName name="Z_2F870E16_9E6A_4853_9DCF_D3EDC3121094_.wvu.PrintTitles" localSheetId="5" hidden="1">'Section 10a Bilan_Diffusion'!$2:$19</definedName>
    <definedName name="Z_2F870E16_9E6A_4853_9DCF_D3EDC3121094_.wvu.PrintTitles" localSheetId="6" hidden="1">'Section 10a Plan_Diffusion'!$2:$19</definedName>
    <definedName name="Z_880C3229_9790_4559_BAA0_FBDBBD6DDD03_.wvu.FilterData" localSheetId="7" hidden="1">'Section 14e'!$A$1:$O$210</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5" hidden="1">'Section 10a Bilan_Diffusion'!$2:$19</definedName>
    <definedName name="Z_880C3229_9790_4559_BAA0_FBDBBD6DDD03_.wvu.PrintTitles" localSheetId="6" hidden="1">'Section 10a Plan_Diffusion'!$2:$19</definedName>
    <definedName name="Z_880C3229_9790_4559_BAA0_FBDBBD6DDD03_.wvu.PrintTitles" localSheetId="7" hidden="1">'Section 14e'!$1:$9</definedName>
    <definedName name="Z_E81D238A_7B02_4284_898B_8B059A14501E_.wvu.FilterData" localSheetId="7" hidden="1">'Section 14e'!$A$1:$O$210</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5" hidden="1">'Section 10a Bilan_Diffusion'!$2:$19</definedName>
    <definedName name="Z_E81D238A_7B02_4284_898B_8B059A14501E_.wvu.PrintTitles" localSheetId="6" hidden="1">'Section 10a Plan_Diffusion'!$2:$19</definedName>
    <definedName name="Z_E81D238A_7B02_4284_898B_8B059A14501E_.wvu.PrintTitles" localSheetId="7" hidden="1">'Section 14e'!$1:$9</definedName>
    <definedName name="Z_EE10AC66_1EA7_44A5_A4AC_C85396D1CDF4_.wvu.PrintArea" localSheetId="7" hidden="1">'Section 14e'!$A$1:$O$210</definedName>
    <definedName name="Z_EE10AC66_1EA7_44A5_A4AC_C85396D1CDF4_.wvu.PrintTitles" localSheetId="5" hidden="1">'Section 10a Bilan_Diffusion'!$2:$19</definedName>
    <definedName name="Z_EE10AC66_1EA7_44A5_A4AC_C85396D1CDF4_.wvu.PrintTitles" localSheetId="6" hidden="1">'Section 10a Plan_Diffusion'!$2:$19</definedName>
    <definedName name="Z_EE10AC66_1EA7_44A5_A4AC_C85396D1CDF4_.wvu.PrintTitles" localSheetId="7" hidden="1">'Section 14e'!$1:$9</definedName>
    <definedName name="_xlnm.Print_Area" localSheetId="10">'Directives d''envoi'!$A$1:$H$48</definedName>
    <definedName name="_xlnm.Print_Area" localSheetId="1">'Identification '!$A$6:$L$66</definedName>
    <definedName name="_xlnm.Print_Area" localSheetId="7">'Section 14e'!$A$1:$O$210</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6" i="100" l="1"/>
  <c r="G79" i="100" l="1"/>
  <c r="E8" i="144" l="1"/>
  <c r="E6" i="144"/>
  <c r="E8" i="130"/>
  <c r="E6" i="130"/>
  <c r="P23" i="144"/>
  <c r="A79" i="100" l="1"/>
  <c r="B572" i="151"/>
  <c r="B573" i="151"/>
  <c r="B574" i="151"/>
  <c r="B575" i="151"/>
  <c r="B576" i="151"/>
  <c r="B577" i="151"/>
  <c r="B578" i="151"/>
  <c r="B579" i="151"/>
  <c r="B580" i="151"/>
  <c r="B581" i="151"/>
  <c r="B582" i="151"/>
  <c r="B583" i="151"/>
  <c r="B584" i="151"/>
  <c r="B585" i="151"/>
  <c r="B586" i="151"/>
  <c r="B587" i="151"/>
  <c r="B588" i="151"/>
  <c r="B589" i="151"/>
  <c r="B590" i="151"/>
  <c r="B591" i="151"/>
  <c r="B592" i="151"/>
  <c r="B593" i="151"/>
  <c r="B594" i="151"/>
  <c r="B595" i="151"/>
  <c r="B596" i="151"/>
  <c r="B597" i="151"/>
  <c r="B598" i="151"/>
  <c r="B599" i="151"/>
  <c r="B600" i="151"/>
  <c r="B601" i="151"/>
  <c r="B602" i="151"/>
  <c r="B603" i="151"/>
  <c r="B604" i="151"/>
  <c r="B605" i="151"/>
  <c r="B606" i="151"/>
  <c r="B607" i="151"/>
  <c r="B608" i="151"/>
  <c r="B609" i="151"/>
  <c r="B610" i="151"/>
  <c r="B611" i="151"/>
  <c r="B612" i="151"/>
  <c r="B613" i="151"/>
  <c r="B614" i="151"/>
  <c r="B615" i="151"/>
  <c r="B616" i="151"/>
  <c r="B617" i="151"/>
  <c r="B618" i="151"/>
  <c r="B619" i="151"/>
  <c r="B620" i="151"/>
  <c r="B621" i="151"/>
  <c r="B622" i="151"/>
  <c r="B623" i="151"/>
  <c r="B624" i="151"/>
  <c r="B625" i="151"/>
  <c r="B626" i="151"/>
  <c r="B627" i="151"/>
  <c r="B628" i="151"/>
  <c r="B629" i="151"/>
  <c r="B630" i="151"/>
  <c r="B631" i="151"/>
  <c r="B632" i="151"/>
  <c r="B633" i="151"/>
  <c r="B634" i="151"/>
  <c r="B635" i="151"/>
  <c r="B636" i="151"/>
  <c r="B637" i="151"/>
  <c r="B638" i="151"/>
  <c r="B639" i="151"/>
  <c r="B640" i="151"/>
  <c r="B641" i="151"/>
  <c r="B642" i="151"/>
  <c r="B643" i="151"/>
  <c r="B644" i="151"/>
  <c r="B645" i="151"/>
  <c r="B646" i="151"/>
  <c r="B647" i="151"/>
  <c r="B648" i="151"/>
  <c r="B649" i="151"/>
  <c r="B650" i="151"/>
  <c r="B651" i="151"/>
  <c r="B652" i="151"/>
  <c r="B653" i="151"/>
  <c r="B654" i="151"/>
  <c r="B655" i="151"/>
  <c r="B656" i="151"/>
  <c r="B657" i="151"/>
  <c r="B658" i="151"/>
  <c r="B659" i="151"/>
  <c r="B660" i="151"/>
  <c r="B661" i="151"/>
  <c r="B662" i="151"/>
  <c r="B663" i="151"/>
  <c r="B664" i="151"/>
  <c r="B665" i="151"/>
  <c r="B666" i="151"/>
  <c r="B667" i="151"/>
  <c r="B668" i="151"/>
  <c r="B669" i="151"/>
  <c r="B670" i="151"/>
  <c r="B671" i="151"/>
  <c r="B672" i="151"/>
  <c r="B673" i="151"/>
  <c r="B674" i="151"/>
  <c r="B675" i="151"/>
  <c r="B676" i="151"/>
  <c r="B677" i="151"/>
  <c r="B678" i="151"/>
  <c r="B679" i="151"/>
  <c r="B680" i="151"/>
  <c r="B681" i="151"/>
  <c r="B682" i="151"/>
  <c r="B683" i="151"/>
  <c r="B684" i="151"/>
  <c r="B685" i="151"/>
  <c r="B686" i="151"/>
  <c r="B687" i="151"/>
  <c r="B688" i="151"/>
  <c r="B689" i="151"/>
  <c r="B690" i="151"/>
  <c r="B691" i="151"/>
  <c r="B692" i="151"/>
  <c r="B693" i="151"/>
  <c r="B694" i="151"/>
  <c r="B695" i="151"/>
  <c r="B696" i="151"/>
  <c r="B697" i="151"/>
  <c r="B698" i="151"/>
  <c r="B699" i="151"/>
  <c r="B700" i="151"/>
  <c r="B701" i="151"/>
  <c r="B702" i="151"/>
  <c r="B703" i="151"/>
  <c r="B704" i="151"/>
  <c r="B705" i="151"/>
  <c r="B706" i="151"/>
  <c r="B707" i="151"/>
  <c r="B708" i="151"/>
  <c r="B709" i="151"/>
  <c r="B710" i="151"/>
  <c r="B711" i="151"/>
  <c r="B712" i="151"/>
  <c r="B713" i="151"/>
  <c r="B714" i="151"/>
  <c r="B715" i="151"/>
  <c r="B716" i="151"/>
  <c r="B717" i="151"/>
  <c r="B718" i="151"/>
  <c r="B719" i="151"/>
  <c r="B720" i="151"/>
  <c r="B721" i="151"/>
  <c r="B722" i="151"/>
  <c r="B723" i="151"/>
  <c r="B724" i="151"/>
  <c r="B725" i="151"/>
  <c r="B726" i="151"/>
  <c r="B727" i="151"/>
  <c r="B728" i="151"/>
  <c r="B729" i="151"/>
  <c r="B730" i="151"/>
  <c r="B731" i="151"/>
  <c r="B732" i="151"/>
  <c r="B733" i="151"/>
  <c r="B734" i="151"/>
  <c r="B735" i="151"/>
  <c r="B736" i="151"/>
  <c r="B737" i="151"/>
  <c r="B738" i="151"/>
  <c r="B739" i="151"/>
  <c r="B740" i="151"/>
  <c r="B741" i="151"/>
  <c r="B742" i="151"/>
  <c r="B743" i="151"/>
  <c r="B744" i="151"/>
  <c r="B745" i="151"/>
  <c r="B746" i="151"/>
  <c r="B747" i="151"/>
  <c r="B748" i="151"/>
  <c r="B749" i="151"/>
  <c r="B750" i="151"/>
  <c r="B751" i="151"/>
  <c r="B752" i="151"/>
  <c r="B753" i="151"/>
  <c r="B754" i="151"/>
  <c r="B755" i="151"/>
  <c r="B756" i="151"/>
  <c r="B757" i="151"/>
  <c r="B758" i="151"/>
  <c r="B759" i="151"/>
  <c r="B760" i="151"/>
  <c r="B761" i="151"/>
  <c r="B762" i="151"/>
  <c r="B763" i="151"/>
  <c r="B764" i="151"/>
  <c r="B765" i="151"/>
  <c r="B766" i="151"/>
  <c r="B767" i="151"/>
  <c r="B768" i="151"/>
  <c r="B769" i="151"/>
  <c r="B770" i="151"/>
  <c r="B771" i="151"/>
  <c r="B772" i="151"/>
  <c r="B773" i="151"/>
  <c r="B774" i="151"/>
  <c r="B775" i="151"/>
  <c r="B776" i="151"/>
  <c r="B777" i="151"/>
  <c r="B778" i="151"/>
  <c r="B779" i="151"/>
  <c r="B780" i="151"/>
  <c r="B781" i="151"/>
  <c r="B782" i="151"/>
  <c r="B783" i="151"/>
  <c r="B784" i="151"/>
  <c r="B785" i="151"/>
  <c r="B786" i="151"/>
  <c r="B787" i="151"/>
  <c r="B788" i="151"/>
  <c r="B789" i="151"/>
  <c r="B790" i="151"/>
  <c r="B791" i="151"/>
  <c r="B792" i="151"/>
  <c r="B793" i="151"/>
  <c r="B794" i="151"/>
  <c r="B795" i="151"/>
  <c r="B796" i="151"/>
  <c r="B797" i="151"/>
  <c r="B798" i="151"/>
  <c r="B799" i="151"/>
  <c r="B800" i="151"/>
  <c r="B801" i="151"/>
  <c r="B802" i="151"/>
  <c r="B803" i="151"/>
  <c r="B804" i="151"/>
  <c r="B805" i="151"/>
  <c r="B806" i="151"/>
  <c r="B807" i="151"/>
  <c r="B808" i="151"/>
  <c r="B809" i="151"/>
  <c r="B810" i="151"/>
  <c r="B811" i="151"/>
  <c r="B812" i="151"/>
  <c r="B813" i="151"/>
  <c r="B814" i="151"/>
  <c r="B815" i="151"/>
  <c r="B816" i="151"/>
  <c r="B817" i="151"/>
  <c r="B818" i="151"/>
  <c r="B819" i="151"/>
  <c r="B820" i="151"/>
  <c r="B821" i="151"/>
  <c r="B822" i="151"/>
  <c r="B823" i="151"/>
  <c r="B824" i="151"/>
  <c r="B825" i="151"/>
  <c r="B826" i="151"/>
  <c r="B827" i="151"/>
  <c r="B828" i="151"/>
  <c r="B829" i="151"/>
  <c r="B830" i="151"/>
  <c r="B831" i="151"/>
  <c r="B832" i="151"/>
  <c r="B833" i="151"/>
  <c r="B834" i="151"/>
  <c r="B835" i="151"/>
  <c r="B836" i="151"/>
  <c r="B837" i="151"/>
  <c r="B838" i="151"/>
  <c r="B839" i="151"/>
  <c r="B840" i="151"/>
  <c r="B841" i="151"/>
  <c r="B842" i="151"/>
  <c r="B843" i="151"/>
  <c r="B844" i="151"/>
  <c r="B845" i="151"/>
  <c r="B846" i="151"/>
  <c r="B847" i="151"/>
  <c r="B848" i="151"/>
  <c r="B849" i="151"/>
  <c r="B850" i="151"/>
  <c r="B851" i="151"/>
  <c r="B852" i="151"/>
  <c r="B853" i="151"/>
  <c r="B854" i="151"/>
  <c r="B855" i="151"/>
  <c r="B856" i="151"/>
  <c r="B857" i="151"/>
  <c r="B858" i="151"/>
  <c r="B859" i="151"/>
  <c r="B860" i="151"/>
  <c r="B861" i="151"/>
  <c r="B862" i="151"/>
  <c r="B863" i="151"/>
  <c r="B864" i="151"/>
  <c r="B865" i="151"/>
  <c r="B866" i="151"/>
  <c r="B867" i="151"/>
  <c r="B868" i="151"/>
  <c r="B869" i="151"/>
  <c r="B870" i="151"/>
  <c r="B871" i="151"/>
  <c r="B872" i="151"/>
  <c r="B873" i="151"/>
  <c r="B874" i="151"/>
  <c r="B875" i="151"/>
  <c r="B876" i="151"/>
  <c r="B877" i="151"/>
  <c r="B878" i="151"/>
  <c r="B879" i="151"/>
  <c r="B880" i="151"/>
  <c r="B881" i="151"/>
  <c r="B882" i="151"/>
  <c r="B883" i="151"/>
  <c r="B884" i="151"/>
  <c r="B885" i="151"/>
  <c r="B886" i="151"/>
  <c r="B887" i="151"/>
  <c r="B888" i="151"/>
  <c r="B889" i="151"/>
  <c r="B890" i="151"/>
  <c r="B891" i="151"/>
  <c r="B892" i="151"/>
  <c r="B893" i="151"/>
  <c r="B894" i="151"/>
  <c r="B895" i="151"/>
  <c r="B896" i="151"/>
  <c r="B897" i="151"/>
  <c r="B898" i="151"/>
  <c r="B899" i="151"/>
  <c r="B900" i="151"/>
  <c r="B571"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16" i="150"/>
  <c r="B1417" i="150"/>
  <c r="B1418" i="150"/>
  <c r="B1419" i="150"/>
  <c r="B1420" i="150"/>
  <c r="B1421" i="150"/>
  <c r="B1422" i="150"/>
  <c r="B1423" i="150"/>
  <c r="B1424" i="150"/>
  <c r="B1425" i="150"/>
  <c r="B1426" i="150"/>
  <c r="B1427" i="150"/>
  <c r="B1428" i="150"/>
  <c r="B1429" i="150"/>
  <c r="B1430" i="150"/>
  <c r="B1431" i="150"/>
  <c r="B1415" i="150"/>
  <c r="B647" i="150"/>
  <c r="B648" i="150"/>
  <c r="B649" i="150"/>
  <c r="B650" i="150"/>
  <c r="B651" i="150"/>
  <c r="B652" i="150"/>
  <c r="B653" i="150"/>
  <c r="B654" i="150"/>
  <c r="B655" i="150"/>
  <c r="B656" i="150"/>
  <c r="B657" i="150"/>
  <c r="B658" i="150"/>
  <c r="B659" i="150"/>
  <c r="B660" i="150"/>
  <c r="B661" i="150"/>
  <c r="B662" i="150"/>
  <c r="B663" i="150"/>
  <c r="B664" i="150"/>
  <c r="B665" i="150"/>
  <c r="B666" i="150"/>
  <c r="B667" i="150"/>
  <c r="B668" i="150"/>
  <c r="B669" i="150"/>
  <c r="B670" i="150"/>
  <c r="B671" i="150"/>
  <c r="B672" i="150"/>
  <c r="B673" i="150"/>
  <c r="B674" i="150"/>
  <c r="B675" i="150"/>
  <c r="B676" i="150"/>
  <c r="B677" i="150"/>
  <c r="B678" i="150"/>
  <c r="B679" i="150"/>
  <c r="B680" i="150"/>
  <c r="B681" i="150"/>
  <c r="B682" i="150"/>
  <c r="B683" i="150"/>
  <c r="B684" i="150"/>
  <c r="B685" i="150"/>
  <c r="B686" i="150"/>
  <c r="B687" i="150"/>
  <c r="B688" i="150"/>
  <c r="B689" i="150"/>
  <c r="B690" i="150"/>
  <c r="B691" i="150"/>
  <c r="B692" i="150"/>
  <c r="B693" i="150"/>
  <c r="B694" i="150"/>
  <c r="B695" i="150"/>
  <c r="B696" i="150"/>
  <c r="B697" i="150"/>
  <c r="B698" i="150"/>
  <c r="B699" i="150"/>
  <c r="B700" i="150"/>
  <c r="B701" i="150"/>
  <c r="B702" i="150"/>
  <c r="B703" i="150"/>
  <c r="B704" i="150"/>
  <c r="B705" i="150"/>
  <c r="B706" i="150"/>
  <c r="B707" i="150"/>
  <c r="B708" i="150"/>
  <c r="B709" i="150"/>
  <c r="B710" i="150"/>
  <c r="B711" i="150"/>
  <c r="B712" i="150"/>
  <c r="B713" i="150"/>
  <c r="B714" i="150"/>
  <c r="B715" i="150"/>
  <c r="B716" i="150"/>
  <c r="B717" i="150"/>
  <c r="B718" i="150"/>
  <c r="B719" i="150"/>
  <c r="B720" i="150"/>
  <c r="B721" i="150"/>
  <c r="B722" i="150"/>
  <c r="B723" i="150"/>
  <c r="B724" i="150"/>
  <c r="B725" i="150"/>
  <c r="B726" i="150"/>
  <c r="B727" i="150"/>
  <c r="B728" i="150"/>
  <c r="B729" i="150"/>
  <c r="B730" i="150"/>
  <c r="B731" i="150"/>
  <c r="B732" i="150"/>
  <c r="B733" i="150"/>
  <c r="B734" i="150"/>
  <c r="B735" i="150"/>
  <c r="B736" i="150"/>
  <c r="B737" i="150"/>
  <c r="B738" i="150"/>
  <c r="B739" i="150"/>
  <c r="B740" i="150"/>
  <c r="B741" i="150"/>
  <c r="B742" i="150"/>
  <c r="B743" i="150"/>
  <c r="B744" i="150"/>
  <c r="B745" i="150"/>
  <c r="B746" i="150"/>
  <c r="B747" i="150"/>
  <c r="B748" i="150"/>
  <c r="B749" i="150"/>
  <c r="B750" i="150"/>
  <c r="B751" i="150"/>
  <c r="B752" i="150"/>
  <c r="B753" i="150"/>
  <c r="B754" i="150"/>
  <c r="B755" i="150"/>
  <c r="B756" i="150"/>
  <c r="B757" i="150"/>
  <c r="B758" i="150"/>
  <c r="B759" i="150"/>
  <c r="B760" i="150"/>
  <c r="B761" i="150"/>
  <c r="B762" i="150"/>
  <c r="B763" i="150"/>
  <c r="B764" i="150"/>
  <c r="B765" i="150"/>
  <c r="B766" i="150"/>
  <c r="B767" i="150"/>
  <c r="B768" i="150"/>
  <c r="B769" i="150"/>
  <c r="B770" i="150"/>
  <c r="B771" i="150"/>
  <c r="B772" i="150"/>
  <c r="B773" i="150"/>
  <c r="B774" i="150"/>
  <c r="B775" i="150"/>
  <c r="B776" i="150"/>
  <c r="B777" i="150"/>
  <c r="B778" i="150"/>
  <c r="B779" i="150"/>
  <c r="B780" i="150"/>
  <c r="B781" i="150"/>
  <c r="B782" i="150"/>
  <c r="B783" i="150"/>
  <c r="B784" i="150"/>
  <c r="B785" i="150"/>
  <c r="B786" i="150"/>
  <c r="B787" i="150"/>
  <c r="B788" i="150"/>
  <c r="B789" i="150"/>
  <c r="B790" i="150"/>
  <c r="B791" i="150"/>
  <c r="B792" i="150"/>
  <c r="B793" i="150"/>
  <c r="B794" i="150"/>
  <c r="B795" i="150"/>
  <c r="B796" i="150"/>
  <c r="B797" i="150"/>
  <c r="B798" i="150"/>
  <c r="B799" i="150"/>
  <c r="B800" i="150"/>
  <c r="B801" i="150"/>
  <c r="B802" i="150"/>
  <c r="B803" i="150"/>
  <c r="B804" i="150"/>
  <c r="B805" i="150"/>
  <c r="B806" i="150"/>
  <c r="B807" i="150"/>
  <c r="B808" i="150"/>
  <c r="B809" i="150"/>
  <c r="B810" i="150"/>
  <c r="B811" i="150"/>
  <c r="B812" i="150"/>
  <c r="B813" i="150"/>
  <c r="B814" i="150"/>
  <c r="B815" i="150"/>
  <c r="B816" i="150"/>
  <c r="B817" i="150"/>
  <c r="B818" i="150"/>
  <c r="B819" i="150"/>
  <c r="B820" i="150"/>
  <c r="B821" i="150"/>
  <c r="B822" i="150"/>
  <c r="B823" i="150"/>
  <c r="B824" i="150"/>
  <c r="B825" i="150"/>
  <c r="B826" i="150"/>
  <c r="B827" i="150"/>
  <c r="B828" i="150"/>
  <c r="B829" i="150"/>
  <c r="B830" i="150"/>
  <c r="B831" i="150"/>
  <c r="B832" i="150"/>
  <c r="B833" i="150"/>
  <c r="B834" i="150"/>
  <c r="B835" i="150"/>
  <c r="B836" i="150"/>
  <c r="B837" i="150"/>
  <c r="B838" i="150"/>
  <c r="B839" i="150"/>
  <c r="B840" i="150"/>
  <c r="B841" i="150"/>
  <c r="B842" i="150"/>
  <c r="B843" i="150"/>
  <c r="B844" i="150"/>
  <c r="B845" i="150"/>
  <c r="B846" i="150"/>
  <c r="B847" i="150"/>
  <c r="B848" i="150"/>
  <c r="B849" i="150"/>
  <c r="B850" i="150"/>
  <c r="B851" i="150"/>
  <c r="B852" i="150"/>
  <c r="B853" i="150"/>
  <c r="B854" i="150"/>
  <c r="B855" i="150"/>
  <c r="B856" i="150"/>
  <c r="B857" i="150"/>
  <c r="B858" i="150"/>
  <c r="B859" i="150"/>
  <c r="B860" i="150"/>
  <c r="B861" i="150"/>
  <c r="B862" i="150"/>
  <c r="B863" i="150"/>
  <c r="B864" i="150"/>
  <c r="B865" i="150"/>
  <c r="B866" i="150"/>
  <c r="B867" i="150"/>
  <c r="B868" i="150"/>
  <c r="B869" i="150"/>
  <c r="B870" i="150"/>
  <c r="B871" i="150"/>
  <c r="B872" i="150"/>
  <c r="B873" i="150"/>
  <c r="B874" i="150"/>
  <c r="B875" i="150"/>
  <c r="B876" i="150"/>
  <c r="B877" i="150"/>
  <c r="B878" i="150"/>
  <c r="B879" i="150"/>
  <c r="B880" i="150"/>
  <c r="B881" i="150"/>
  <c r="B882" i="150"/>
  <c r="B883" i="150"/>
  <c r="B884" i="150"/>
  <c r="B885" i="150"/>
  <c r="B886" i="150"/>
  <c r="B887" i="150"/>
  <c r="B888" i="150"/>
  <c r="B889" i="150"/>
  <c r="B890" i="150"/>
  <c r="B891" i="150"/>
  <c r="B892" i="150"/>
  <c r="B893" i="150"/>
  <c r="B894" i="150"/>
  <c r="B895" i="150"/>
  <c r="B896" i="150"/>
  <c r="B897" i="150"/>
  <c r="B898" i="150"/>
  <c r="B899" i="150"/>
  <c r="B900" i="150"/>
  <c r="B901" i="150"/>
  <c r="B902" i="150"/>
  <c r="B903" i="150"/>
  <c r="B904" i="150"/>
  <c r="B905" i="150"/>
  <c r="B906" i="150"/>
  <c r="B907" i="150"/>
  <c r="B908" i="150"/>
  <c r="B909" i="150"/>
  <c r="B910" i="150"/>
  <c r="B911" i="150"/>
  <c r="B912" i="150"/>
  <c r="B913" i="150"/>
  <c r="B914" i="150"/>
  <c r="B915" i="150"/>
  <c r="B916" i="150"/>
  <c r="B917" i="150"/>
  <c r="B918" i="150"/>
  <c r="B919" i="150"/>
  <c r="B920" i="150"/>
  <c r="B921" i="150"/>
  <c r="B922" i="150"/>
  <c r="B923" i="150"/>
  <c r="B924" i="150"/>
  <c r="B925" i="150"/>
  <c r="B926" i="150"/>
  <c r="B927" i="150"/>
  <c r="B928" i="150"/>
  <c r="B929" i="150"/>
  <c r="B930" i="150"/>
  <c r="B931" i="150"/>
  <c r="B932" i="150"/>
  <c r="B933" i="150"/>
  <c r="B934" i="150"/>
  <c r="B935" i="150"/>
  <c r="B936" i="150"/>
  <c r="B937" i="150"/>
  <c r="B938" i="150"/>
  <c r="B939" i="150"/>
  <c r="B940" i="150"/>
  <c r="B941" i="150"/>
  <c r="B942" i="150"/>
  <c r="B943" i="150"/>
  <c r="B944" i="150"/>
  <c r="B945" i="150"/>
  <c r="B946" i="150"/>
  <c r="B947" i="150"/>
  <c r="B948" i="150"/>
  <c r="B949" i="150"/>
  <c r="B950" i="150"/>
  <c r="B951" i="150"/>
  <c r="B952" i="150"/>
  <c r="B953" i="150"/>
  <c r="B954" i="150"/>
  <c r="B955" i="150"/>
  <c r="B956" i="150"/>
  <c r="B957" i="150"/>
  <c r="B958" i="150"/>
  <c r="B959" i="150"/>
  <c r="B960" i="150"/>
  <c r="B961" i="150"/>
  <c r="B962" i="150"/>
  <c r="B963" i="150"/>
  <c r="B964" i="150"/>
  <c r="B965" i="150"/>
  <c r="B966" i="150"/>
  <c r="B967" i="150"/>
  <c r="B968" i="150"/>
  <c r="B969" i="150"/>
  <c r="B970" i="150"/>
  <c r="B971" i="150"/>
  <c r="B972" i="150"/>
  <c r="B973" i="150"/>
  <c r="B974" i="150"/>
  <c r="B975" i="150"/>
  <c r="B646"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37"/>
  <c r="B3" i="144"/>
  <c r="B3" i="130"/>
  <c r="D4" i="135"/>
  <c r="C6" i="102"/>
  <c r="D3" i="134"/>
  <c r="F13" i="100"/>
  <c r="BM8" i="41"/>
  <c r="C578" i="151"/>
  <c r="C579" i="151"/>
  <c r="C580" i="151"/>
  <c r="C581" i="151"/>
  <c r="C583" i="151"/>
  <c r="C585" i="151"/>
  <c r="C588" i="151"/>
  <c r="C589" i="151"/>
  <c r="C590" i="151"/>
  <c r="C597" i="151"/>
  <c r="C599" i="151"/>
  <c r="C600" i="151"/>
  <c r="C602" i="151"/>
  <c r="C605" i="151"/>
  <c r="C606" i="151"/>
  <c r="C608" i="151"/>
  <c r="C609" i="151"/>
  <c r="C610" i="151"/>
  <c r="C618" i="151"/>
  <c r="C620" i="151"/>
  <c r="C621" i="151"/>
  <c r="C622" i="151"/>
  <c r="C625" i="151"/>
  <c r="C627" i="151"/>
  <c r="C628" i="151"/>
  <c r="C630" i="151"/>
  <c r="C631" i="151"/>
  <c r="C638" i="151"/>
  <c r="C641" i="151"/>
  <c r="C642" i="151"/>
  <c r="C644" i="151"/>
  <c r="C646" i="151"/>
  <c r="C647" i="151"/>
  <c r="C648" i="151"/>
  <c r="C649" i="151"/>
  <c r="C652" i="151"/>
  <c r="C660" i="151"/>
  <c r="C661" i="151"/>
  <c r="C662" i="151"/>
  <c r="C663" i="151"/>
  <c r="C665" i="151"/>
  <c r="C666" i="151"/>
  <c r="C669" i="151"/>
  <c r="C672" i="151"/>
  <c r="C674" i="151"/>
  <c r="C679" i="151"/>
  <c r="C680" i="151"/>
  <c r="C681" i="151"/>
  <c r="C683" i="151"/>
  <c r="C687" i="151"/>
  <c r="C688" i="151"/>
  <c r="C691" i="151"/>
  <c r="C692" i="151"/>
  <c r="C693" i="151"/>
  <c r="C700" i="151"/>
  <c r="C702" i="151"/>
  <c r="C703" i="151"/>
  <c r="C704" i="151"/>
  <c r="C707" i="151"/>
  <c r="C709" i="151"/>
  <c r="C711" i="151"/>
  <c r="C712" i="151"/>
  <c r="C714" i="151"/>
  <c r="C720" i="151"/>
  <c r="C722" i="151"/>
  <c r="C723" i="151"/>
  <c r="C725" i="151"/>
  <c r="C729" i="151"/>
  <c r="C730" i="151"/>
  <c r="C731" i="151"/>
  <c r="C732" i="151"/>
  <c r="C734" i="151"/>
  <c r="C742" i="151"/>
  <c r="C743" i="151"/>
  <c r="C744" i="151"/>
  <c r="C745" i="151"/>
  <c r="C748" i="151"/>
  <c r="C750" i="151"/>
  <c r="C751" i="151"/>
  <c r="C753" i="151"/>
  <c r="C756" i="151"/>
  <c r="C761" i="151"/>
  <c r="C762" i="151"/>
  <c r="C763" i="151"/>
  <c r="C767" i="151"/>
  <c r="C770" i="151"/>
  <c r="C772" i="151"/>
  <c r="C773" i="151"/>
  <c r="C774" i="151"/>
  <c r="C775" i="151"/>
  <c r="C781" i="151"/>
  <c r="C784" i="151"/>
  <c r="C786" i="151"/>
  <c r="C788" i="151"/>
  <c r="C790" i="151"/>
  <c r="C791" i="151"/>
  <c r="C792" i="151"/>
  <c r="C793" i="151"/>
  <c r="C795" i="151"/>
  <c r="C802" i="151"/>
  <c r="C805" i="151"/>
  <c r="C806" i="151"/>
  <c r="C807" i="151"/>
  <c r="C810" i="151"/>
  <c r="C812" i="151"/>
  <c r="C813" i="151"/>
  <c r="C814" i="151"/>
  <c r="C816" i="151"/>
  <c r="C824" i="151"/>
  <c r="C826" i="151"/>
  <c r="C827" i="151"/>
  <c r="C828" i="151"/>
  <c r="C830" i="151"/>
  <c r="C832" i="151"/>
  <c r="C833" i="151"/>
  <c r="C834" i="151"/>
  <c r="C837" i="151"/>
  <c r="C844" i="151"/>
  <c r="C845" i="151"/>
  <c r="C846" i="151"/>
  <c r="C848" i="151"/>
  <c r="C851" i="151"/>
  <c r="C854" i="151"/>
  <c r="C855" i="151"/>
  <c r="C856" i="151"/>
  <c r="C857" i="151"/>
  <c r="C865" i="151"/>
  <c r="C866" i="151"/>
  <c r="C868" i="151"/>
  <c r="C870" i="151"/>
  <c r="C872" i="151"/>
  <c r="C873" i="151"/>
  <c r="C874" i="151"/>
  <c r="C875" i="151"/>
  <c r="C876" i="151"/>
  <c r="C886" i="151"/>
  <c r="C887" i="151"/>
  <c r="C888" i="151"/>
  <c r="C889" i="151"/>
  <c r="C891" i="151"/>
  <c r="C893" i="151"/>
  <c r="C894" i="151"/>
  <c r="C896" i="151"/>
  <c r="C898" i="151"/>
  <c r="C6" i="151"/>
  <c r="C7" i="151"/>
  <c r="C8" i="151"/>
  <c r="C9" i="151"/>
  <c r="C10" i="151"/>
  <c r="C11" i="151"/>
  <c r="C12" i="151"/>
  <c r="C15" i="151"/>
  <c r="C16" i="151"/>
  <c r="C17" i="151"/>
  <c r="C19" i="151"/>
  <c r="C21" i="151"/>
  <c r="C22" i="151"/>
  <c r="C23" i="151"/>
  <c r="C24" i="151"/>
  <c r="C25" i="151"/>
  <c r="C26" i="151"/>
  <c r="C27" i="151"/>
  <c r="BM7" i="41"/>
  <c r="C698" i="150"/>
  <c r="C782" i="150"/>
  <c r="C892" i="150"/>
  <c r="C28" i="150"/>
  <c r="C3" i="150"/>
  <c r="C20" i="151" l="1"/>
  <c r="C5" i="151"/>
  <c r="C890" i="151"/>
  <c r="C871" i="151"/>
  <c r="C849" i="151"/>
  <c r="C829" i="151"/>
  <c r="C809" i="151"/>
  <c r="C789" i="151"/>
  <c r="C768" i="151"/>
  <c r="C747" i="151"/>
  <c r="C726" i="151"/>
  <c r="C706" i="151"/>
  <c r="C686" i="151"/>
  <c r="C664" i="151"/>
  <c r="C645" i="151"/>
  <c r="C624" i="151"/>
  <c r="C604" i="151"/>
  <c r="C582" i="151"/>
  <c r="C14" i="151"/>
  <c r="C884" i="151"/>
  <c r="C862" i="151"/>
  <c r="C843" i="151"/>
  <c r="C821" i="151"/>
  <c r="C801" i="151"/>
  <c r="C779" i="151"/>
  <c r="C760" i="151"/>
  <c r="C740" i="151"/>
  <c r="C719" i="151"/>
  <c r="C698" i="151"/>
  <c r="C678" i="151"/>
  <c r="C659" i="151"/>
  <c r="C637" i="151"/>
  <c r="C617" i="151"/>
  <c r="C596" i="151"/>
  <c r="C577" i="151"/>
  <c r="C3" i="151"/>
  <c r="C13" i="151"/>
  <c r="C883" i="151"/>
  <c r="C861" i="151"/>
  <c r="C841" i="151"/>
  <c r="C820" i="151"/>
  <c r="C800" i="151"/>
  <c r="C778" i="151"/>
  <c r="C759" i="151"/>
  <c r="C739" i="151"/>
  <c r="C718" i="151"/>
  <c r="C697" i="151"/>
  <c r="C677" i="151"/>
  <c r="C658" i="151"/>
  <c r="C636" i="151"/>
  <c r="C616" i="151"/>
  <c r="C595" i="151"/>
  <c r="C574" i="151"/>
  <c r="C882" i="151"/>
  <c r="C859" i="151"/>
  <c r="C840" i="151"/>
  <c r="C818" i="151"/>
  <c r="C798" i="151"/>
  <c r="C777" i="151"/>
  <c r="C758" i="151"/>
  <c r="C736" i="151"/>
  <c r="C716" i="151"/>
  <c r="C695" i="151"/>
  <c r="C676" i="151"/>
  <c r="C655" i="151"/>
  <c r="C634" i="151"/>
  <c r="C614" i="151"/>
  <c r="C593" i="151"/>
  <c r="C572" i="151"/>
  <c r="C900" i="151"/>
  <c r="C877" i="151"/>
  <c r="C858" i="151"/>
  <c r="C838" i="151"/>
  <c r="C817" i="151"/>
  <c r="C796" i="151"/>
  <c r="C776" i="151"/>
  <c r="C757" i="151"/>
  <c r="C735" i="151"/>
  <c r="C715" i="151"/>
  <c r="C694" i="151"/>
  <c r="C675" i="151"/>
  <c r="C653" i="151"/>
  <c r="C633" i="151"/>
  <c r="C611" i="151"/>
  <c r="C592" i="151"/>
  <c r="C586" i="151"/>
  <c r="C603" i="151"/>
  <c r="C619" i="151"/>
  <c r="C635" i="151"/>
  <c r="C651" i="151"/>
  <c r="C667" i="151"/>
  <c r="C684" i="151"/>
  <c r="C701" i="151"/>
  <c r="C717" i="151"/>
  <c r="C733" i="151"/>
  <c r="C749" i="151"/>
  <c r="C765" i="151"/>
  <c r="C782" i="151"/>
  <c r="C799" i="151"/>
  <c r="C815" i="151"/>
  <c r="C831" i="151"/>
  <c r="C847" i="151"/>
  <c r="C863" i="151"/>
  <c r="C880" i="151"/>
  <c r="C897" i="151"/>
  <c r="C575" i="151"/>
  <c r="C591" i="151"/>
  <c r="C607" i="151"/>
  <c r="C623" i="151"/>
  <c r="C639" i="151"/>
  <c r="C656" i="151"/>
  <c r="C673" i="151"/>
  <c r="C689" i="151"/>
  <c r="C705" i="151"/>
  <c r="C721" i="151"/>
  <c r="C737" i="151"/>
  <c r="C754" i="151"/>
  <c r="C771" i="151"/>
  <c r="C787" i="151"/>
  <c r="C803" i="151"/>
  <c r="C819" i="151"/>
  <c r="C835" i="151"/>
  <c r="C852" i="151"/>
  <c r="C869" i="151"/>
  <c r="C885" i="151"/>
  <c r="C571" i="151"/>
  <c r="C576" i="151"/>
  <c r="C594" i="151"/>
  <c r="C613" i="151"/>
  <c r="C632" i="151"/>
  <c r="C650" i="151"/>
  <c r="C670" i="151"/>
  <c r="C690" i="151"/>
  <c r="C708" i="151"/>
  <c r="C728" i="151"/>
  <c r="C746" i="151"/>
  <c r="C764" i="151"/>
  <c r="C785" i="151"/>
  <c r="C804" i="151"/>
  <c r="C823" i="151"/>
  <c r="C842" i="151"/>
  <c r="C860" i="151"/>
  <c r="C879" i="151"/>
  <c r="C899" i="151"/>
  <c r="C4" i="151"/>
  <c r="C18" i="151"/>
  <c r="C895" i="151"/>
  <c r="C881" i="151"/>
  <c r="C867" i="151"/>
  <c r="C853" i="151"/>
  <c r="C839" i="151"/>
  <c r="C825" i="151"/>
  <c r="C811" i="151"/>
  <c r="C797" i="151"/>
  <c r="C783" i="151"/>
  <c r="C769" i="151"/>
  <c r="C755" i="151"/>
  <c r="C741" i="151"/>
  <c r="C727" i="151"/>
  <c r="C713" i="151"/>
  <c r="C699" i="151"/>
  <c r="C685" i="151"/>
  <c r="C671" i="151"/>
  <c r="C657" i="151"/>
  <c r="C643" i="151"/>
  <c r="C629" i="151"/>
  <c r="C615" i="151"/>
  <c r="C601" i="151"/>
  <c r="C587" i="151"/>
  <c r="C573" i="151"/>
  <c r="C892" i="151"/>
  <c r="C878" i="151"/>
  <c r="C864" i="151"/>
  <c r="C850" i="151"/>
  <c r="C836" i="151"/>
  <c r="C822" i="151"/>
  <c r="C808" i="151"/>
  <c r="C794" i="151"/>
  <c r="C780" i="151"/>
  <c r="C766" i="151"/>
  <c r="C752" i="151"/>
  <c r="C738" i="151"/>
  <c r="C724" i="151"/>
  <c r="C710" i="151"/>
  <c r="C696" i="151"/>
  <c r="C682" i="151"/>
  <c r="C668" i="151"/>
  <c r="C654" i="151"/>
  <c r="C640" i="151"/>
  <c r="C626" i="151"/>
  <c r="C612" i="151"/>
  <c r="C598" i="151"/>
  <c r="C584" i="151"/>
  <c r="C891" i="150"/>
  <c r="C780" i="150"/>
  <c r="C25" i="150"/>
  <c r="C959" i="150"/>
  <c r="C958" i="150"/>
  <c r="C778" i="150"/>
  <c r="C23" i="150"/>
  <c r="C664" i="150"/>
  <c r="C22" i="150"/>
  <c r="C956" i="150"/>
  <c r="C12" i="150"/>
  <c r="C746" i="150"/>
  <c r="C920" i="150"/>
  <c r="C7" i="150"/>
  <c r="C919" i="150"/>
  <c r="C843" i="150"/>
  <c r="C740" i="150"/>
  <c r="C745" i="150"/>
  <c r="C918" i="150"/>
  <c r="C821" i="150"/>
  <c r="C706" i="150"/>
  <c r="C707" i="150"/>
  <c r="C787" i="150"/>
  <c r="C859" i="150"/>
  <c r="C921" i="150"/>
  <c r="C9" i="150"/>
  <c r="C656" i="150"/>
  <c r="C736" i="150"/>
  <c r="C805" i="150"/>
  <c r="C877" i="150"/>
  <c r="C943" i="150"/>
  <c r="C10" i="150"/>
  <c r="C662" i="150"/>
  <c r="C738" i="150"/>
  <c r="C815" i="150"/>
  <c r="C878" i="150"/>
  <c r="C949" i="150"/>
  <c r="C11" i="150"/>
  <c r="C663" i="150"/>
  <c r="C739" i="150"/>
  <c r="C816" i="150"/>
  <c r="C879" i="150"/>
  <c r="C26" i="150"/>
  <c r="C885" i="150"/>
  <c r="C779" i="150"/>
  <c r="C24" i="150"/>
  <c r="C858" i="150"/>
  <c r="C852" i="150"/>
  <c r="C776" i="150"/>
  <c r="C747" i="150"/>
  <c r="C950" i="150"/>
  <c r="C917" i="150"/>
  <c r="C820" i="150"/>
  <c r="C705" i="150"/>
  <c r="C1418" i="150"/>
  <c r="C27" i="150"/>
  <c r="C781" i="150"/>
  <c r="C696" i="150"/>
  <c r="C667" i="150"/>
  <c r="C880" i="150"/>
  <c r="C666" i="150"/>
  <c r="C665" i="150"/>
  <c r="C957" i="150"/>
  <c r="C851" i="150"/>
  <c r="C845" i="150"/>
  <c r="C8" i="150"/>
  <c r="C844" i="150"/>
  <c r="C916" i="150"/>
  <c r="C819" i="150"/>
  <c r="C704" i="150"/>
  <c r="C914" i="150"/>
  <c r="C818" i="150"/>
  <c r="C703" i="150"/>
  <c r="C1427" i="150"/>
  <c r="C657" i="150"/>
  <c r="C671" i="150"/>
  <c r="C685" i="150"/>
  <c r="C699" i="150"/>
  <c r="C713" i="150"/>
  <c r="C727" i="150"/>
  <c r="C741" i="150"/>
  <c r="C755" i="150"/>
  <c r="C769" i="150"/>
  <c r="C783" i="150"/>
  <c r="C797" i="150"/>
  <c r="C811" i="150"/>
  <c r="C825" i="150"/>
  <c r="C839" i="150"/>
  <c r="C853" i="150"/>
  <c r="C867" i="150"/>
  <c r="C881" i="150"/>
  <c r="C895" i="150"/>
  <c r="C909" i="150"/>
  <c r="C923" i="150"/>
  <c r="C937" i="150"/>
  <c r="C951" i="150"/>
  <c r="C965" i="150"/>
  <c r="C1428" i="150"/>
  <c r="C658" i="150"/>
  <c r="C672" i="150"/>
  <c r="C686" i="150"/>
  <c r="C700" i="150"/>
  <c r="C714" i="150"/>
  <c r="C728" i="150"/>
  <c r="C742" i="150"/>
  <c r="C756" i="150"/>
  <c r="C770" i="150"/>
  <c r="C784" i="150"/>
  <c r="C798" i="150"/>
  <c r="C812" i="150"/>
  <c r="C826" i="150"/>
  <c r="C840" i="150"/>
  <c r="C854" i="150"/>
  <c r="C868" i="150"/>
  <c r="C882" i="150"/>
  <c r="C896" i="150"/>
  <c r="C910" i="150"/>
  <c r="C924" i="150"/>
  <c r="C938" i="150"/>
  <c r="C952" i="150"/>
  <c r="C966" i="150"/>
  <c r="C1429" i="150"/>
  <c r="C659" i="150"/>
  <c r="C673" i="150"/>
  <c r="C687" i="150"/>
  <c r="C701" i="150"/>
  <c r="C715" i="150"/>
  <c r="C729" i="150"/>
  <c r="C743" i="150"/>
  <c r="C757" i="150"/>
  <c r="C771" i="150"/>
  <c r="C785" i="150"/>
  <c r="C799" i="150"/>
  <c r="C813" i="150"/>
  <c r="C827" i="150"/>
  <c r="C841" i="150"/>
  <c r="C855" i="150"/>
  <c r="C869" i="150"/>
  <c r="C883" i="150"/>
  <c r="C897" i="150"/>
  <c r="C911" i="150"/>
  <c r="C925" i="150"/>
  <c r="C939" i="150"/>
  <c r="C953" i="150"/>
  <c r="C967" i="150"/>
  <c r="C1416" i="150"/>
  <c r="C1430" i="150"/>
  <c r="C660" i="150"/>
  <c r="C674" i="150"/>
  <c r="C688" i="150"/>
  <c r="C702" i="150"/>
  <c r="C716" i="150"/>
  <c r="C730" i="150"/>
  <c r="C744" i="150"/>
  <c r="C758" i="150"/>
  <c r="C772" i="150"/>
  <c r="C786" i="150"/>
  <c r="C800" i="150"/>
  <c r="C814" i="150"/>
  <c r="C828" i="150"/>
  <c r="C842" i="150"/>
  <c r="C856" i="150"/>
  <c r="C870" i="150"/>
  <c r="C884" i="150"/>
  <c r="C898" i="150"/>
  <c r="C912" i="150"/>
  <c r="C926" i="150"/>
  <c r="C940" i="150"/>
  <c r="C954" i="150"/>
  <c r="C968" i="150"/>
  <c r="C1426" i="150"/>
  <c r="C650" i="150"/>
  <c r="C668" i="150"/>
  <c r="C690" i="150"/>
  <c r="C708" i="150"/>
  <c r="C726" i="150"/>
  <c r="C748" i="150"/>
  <c r="C766" i="150"/>
  <c r="C788" i="150"/>
  <c r="C806" i="150"/>
  <c r="C824" i="150"/>
  <c r="C846" i="150"/>
  <c r="C864" i="150"/>
  <c r="C886" i="150"/>
  <c r="C904" i="150"/>
  <c r="C922" i="150"/>
  <c r="C944" i="150"/>
  <c r="C962" i="150"/>
  <c r="C1431" i="150"/>
  <c r="C651" i="150"/>
  <c r="C669" i="150"/>
  <c r="C691" i="150"/>
  <c r="C709" i="150"/>
  <c r="C731" i="150"/>
  <c r="C749" i="150"/>
  <c r="C767" i="150"/>
  <c r="C789" i="150"/>
  <c r="C807" i="150"/>
  <c r="C829" i="150"/>
  <c r="C847" i="150"/>
  <c r="C865" i="150"/>
  <c r="C887" i="150"/>
  <c r="C905" i="150"/>
  <c r="C927" i="150"/>
  <c r="C945" i="150"/>
  <c r="C963" i="150"/>
  <c r="C4" i="150"/>
  <c r="C18" i="150"/>
  <c r="C654" i="150"/>
  <c r="C694" i="150"/>
  <c r="C752" i="150"/>
  <c r="C792" i="150"/>
  <c r="C832" i="150"/>
  <c r="C872" i="150"/>
  <c r="C908" i="150"/>
  <c r="C948" i="150"/>
  <c r="C1415" i="150"/>
  <c r="C652" i="150"/>
  <c r="C670" i="150"/>
  <c r="C692" i="150"/>
  <c r="C710" i="150"/>
  <c r="C732" i="150"/>
  <c r="C750" i="150"/>
  <c r="C768" i="150"/>
  <c r="C790" i="150"/>
  <c r="C808" i="150"/>
  <c r="C830" i="150"/>
  <c r="C848" i="150"/>
  <c r="C866" i="150"/>
  <c r="C888" i="150"/>
  <c r="C906" i="150"/>
  <c r="C928" i="150"/>
  <c r="C946" i="150"/>
  <c r="C964" i="150"/>
  <c r="C5" i="150"/>
  <c r="C19" i="150"/>
  <c r="C653" i="150"/>
  <c r="C675" i="150"/>
  <c r="C693" i="150"/>
  <c r="C711" i="150"/>
  <c r="C733" i="150"/>
  <c r="C751" i="150"/>
  <c r="C773" i="150"/>
  <c r="C791" i="150"/>
  <c r="C809" i="150"/>
  <c r="C831" i="150"/>
  <c r="C849" i="150"/>
  <c r="C871" i="150"/>
  <c r="C889" i="150"/>
  <c r="C907" i="150"/>
  <c r="C929" i="150"/>
  <c r="C947" i="150"/>
  <c r="C969" i="150"/>
  <c r="C6" i="150"/>
  <c r="C20" i="150"/>
  <c r="C676" i="150"/>
  <c r="C712" i="150"/>
  <c r="C734" i="150"/>
  <c r="C774" i="150"/>
  <c r="C810" i="150"/>
  <c r="C850" i="150"/>
  <c r="C890" i="150"/>
  <c r="C930" i="150"/>
  <c r="C970" i="150"/>
  <c r="C1417" i="150"/>
  <c r="C655" i="150"/>
  <c r="C677" i="150"/>
  <c r="C695" i="150"/>
  <c r="C717" i="150"/>
  <c r="C735" i="150"/>
  <c r="C753" i="150"/>
  <c r="C775" i="150"/>
  <c r="C1419" i="150"/>
  <c r="C661" i="150"/>
  <c r="C679" i="150"/>
  <c r="C697" i="150"/>
  <c r="C719" i="150"/>
  <c r="C737" i="150"/>
  <c r="C759" i="150"/>
  <c r="C777" i="150"/>
  <c r="C795" i="150"/>
  <c r="C817" i="150"/>
  <c r="C835" i="150"/>
  <c r="C857" i="150"/>
  <c r="C875" i="150"/>
  <c r="C893" i="150"/>
  <c r="C915" i="150"/>
  <c r="C933" i="150"/>
  <c r="C955" i="150"/>
  <c r="C973" i="150"/>
  <c r="C1420" i="150"/>
  <c r="C1421" i="150"/>
  <c r="C678" i="150"/>
  <c r="C718" i="150"/>
  <c r="C754" i="150"/>
  <c r="C793" i="150"/>
  <c r="C822" i="150"/>
  <c r="C860" i="150"/>
  <c r="C894" i="150"/>
  <c r="C931" i="150"/>
  <c r="C960" i="150"/>
  <c r="C13" i="150"/>
  <c r="C1422" i="150"/>
  <c r="C680" i="150"/>
  <c r="C720" i="150"/>
  <c r="C760" i="150"/>
  <c r="C794" i="150"/>
  <c r="C823" i="150"/>
  <c r="C861" i="150"/>
  <c r="C899" i="150"/>
  <c r="C932" i="150"/>
  <c r="C961" i="150"/>
  <c r="C14" i="150"/>
  <c r="C1423" i="150"/>
  <c r="C681" i="150"/>
  <c r="C721" i="150"/>
  <c r="C761" i="150"/>
  <c r="C796" i="150"/>
  <c r="C833" i="150"/>
  <c r="C900" i="150"/>
  <c r="C934" i="150"/>
  <c r="C971" i="150"/>
  <c r="C1424" i="150"/>
  <c r="C682" i="150"/>
  <c r="C722" i="150"/>
  <c r="C762" i="150"/>
  <c r="C801" i="150"/>
  <c r="C834" i="150"/>
  <c r="C863" i="150"/>
  <c r="C901" i="150"/>
  <c r="C935" i="150"/>
  <c r="C972" i="150"/>
  <c r="C16" i="150"/>
  <c r="C764" i="150"/>
  <c r="C975" i="150"/>
  <c r="C21" i="150"/>
  <c r="C649" i="150"/>
  <c r="C804" i="150"/>
  <c r="C913" i="150"/>
  <c r="C862" i="150"/>
  <c r="C15" i="150"/>
  <c r="C725" i="150"/>
  <c r="C876" i="150"/>
  <c r="C646" i="150"/>
  <c r="C1425" i="150"/>
  <c r="C647" i="150"/>
  <c r="C683" i="150"/>
  <c r="C723" i="150"/>
  <c r="C763" i="150"/>
  <c r="C802" i="150"/>
  <c r="C836" i="150"/>
  <c r="C873" i="150"/>
  <c r="C902" i="150"/>
  <c r="C936" i="150"/>
  <c r="C974" i="150"/>
  <c r="C17" i="150"/>
  <c r="C648" i="150"/>
  <c r="C684" i="150"/>
  <c r="C724" i="150"/>
  <c r="C803" i="150"/>
  <c r="C837" i="150"/>
  <c r="C874" i="150"/>
  <c r="C903" i="150"/>
  <c r="C941" i="150"/>
  <c r="C689" i="150"/>
  <c r="C765" i="150"/>
  <c r="C838" i="150"/>
  <c r="C942" i="150"/>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900" i="151"/>
  <c r="AA900" i="151"/>
  <c r="Z900" i="151"/>
  <c r="Y900" i="151"/>
  <c r="X900" i="151"/>
  <c r="W900" i="151"/>
  <c r="V900" i="151"/>
  <c r="U900" i="151"/>
  <c r="T900" i="151"/>
  <c r="S900" i="151"/>
  <c r="R900" i="151"/>
  <c r="Q900" i="151"/>
  <c r="P900" i="151"/>
  <c r="O900" i="151"/>
  <c r="N900" i="151"/>
  <c r="M900" i="151"/>
  <c r="L900" i="151"/>
  <c r="K900" i="151"/>
  <c r="J900" i="151"/>
  <c r="I900" i="151"/>
  <c r="H900" i="151"/>
  <c r="G900" i="151"/>
  <c r="AB899" i="151"/>
  <c r="AA899" i="151"/>
  <c r="Z899" i="151"/>
  <c r="Y899" i="151"/>
  <c r="X899" i="151"/>
  <c r="W899" i="151"/>
  <c r="V899" i="151"/>
  <c r="U899" i="151"/>
  <c r="T899" i="151"/>
  <c r="S899" i="151"/>
  <c r="R899" i="151"/>
  <c r="Q899" i="151"/>
  <c r="P899" i="151"/>
  <c r="O899" i="151"/>
  <c r="N899" i="151"/>
  <c r="M899" i="151"/>
  <c r="L899" i="151"/>
  <c r="K899" i="151"/>
  <c r="J899" i="151"/>
  <c r="I899" i="151"/>
  <c r="H899" i="151"/>
  <c r="G899" i="151"/>
  <c r="AB898" i="151"/>
  <c r="AA898" i="151"/>
  <c r="Z898" i="151"/>
  <c r="Y898" i="151"/>
  <c r="X898" i="151"/>
  <c r="W898" i="151"/>
  <c r="V898" i="151"/>
  <c r="U898" i="151"/>
  <c r="T898" i="151"/>
  <c r="S898" i="151"/>
  <c r="R898" i="151"/>
  <c r="Q898" i="151"/>
  <c r="P898" i="151"/>
  <c r="O898" i="151"/>
  <c r="N898" i="151"/>
  <c r="M898" i="151"/>
  <c r="L898" i="151"/>
  <c r="K898" i="151"/>
  <c r="J898" i="151"/>
  <c r="I898" i="151"/>
  <c r="H898" i="151"/>
  <c r="G898" i="151"/>
  <c r="AB897" i="151"/>
  <c r="AA897" i="151"/>
  <c r="Z897" i="151"/>
  <c r="Y897" i="151"/>
  <c r="X897" i="151"/>
  <c r="W897" i="151"/>
  <c r="V897" i="151"/>
  <c r="U897" i="151"/>
  <c r="T897" i="151"/>
  <c r="S897" i="151"/>
  <c r="R897" i="151"/>
  <c r="Q897" i="151"/>
  <c r="P897" i="151"/>
  <c r="O897" i="151"/>
  <c r="N897" i="151"/>
  <c r="M897" i="151"/>
  <c r="L897" i="151"/>
  <c r="K897" i="151"/>
  <c r="J897" i="151"/>
  <c r="I897" i="151"/>
  <c r="H897" i="151"/>
  <c r="G897" i="151"/>
  <c r="AB896" i="151"/>
  <c r="AA896" i="151"/>
  <c r="Z896" i="151"/>
  <c r="Y896" i="151"/>
  <c r="X896" i="151"/>
  <c r="W896" i="151"/>
  <c r="V896" i="151"/>
  <c r="U896" i="151"/>
  <c r="T896" i="151"/>
  <c r="S896" i="151"/>
  <c r="R896" i="151"/>
  <c r="Q896" i="151"/>
  <c r="P896" i="151"/>
  <c r="O896" i="151"/>
  <c r="N896" i="151"/>
  <c r="M896" i="151"/>
  <c r="L896" i="151"/>
  <c r="K896" i="151"/>
  <c r="J896" i="151"/>
  <c r="I896" i="151"/>
  <c r="H896" i="151"/>
  <c r="G896" i="151"/>
  <c r="AB895" i="151"/>
  <c r="AA895" i="151"/>
  <c r="Z895" i="151"/>
  <c r="Y895" i="151"/>
  <c r="X895" i="151"/>
  <c r="W895" i="151"/>
  <c r="V895" i="151"/>
  <c r="U895" i="151"/>
  <c r="T895" i="151"/>
  <c r="S895" i="151"/>
  <c r="R895" i="151"/>
  <c r="Q895" i="151"/>
  <c r="P895" i="151"/>
  <c r="O895" i="151"/>
  <c r="N895" i="151"/>
  <c r="M895" i="151"/>
  <c r="L895" i="151"/>
  <c r="K895" i="151"/>
  <c r="J895" i="151"/>
  <c r="I895" i="151"/>
  <c r="H895" i="151"/>
  <c r="G895" i="151"/>
  <c r="AB894" i="151"/>
  <c r="AA894" i="151"/>
  <c r="Z894" i="151"/>
  <c r="Y894" i="151"/>
  <c r="X894" i="151"/>
  <c r="W894" i="151"/>
  <c r="V894" i="151"/>
  <c r="U894" i="151"/>
  <c r="T894" i="151"/>
  <c r="S894" i="151"/>
  <c r="R894" i="151"/>
  <c r="Q894" i="151"/>
  <c r="P894" i="151"/>
  <c r="O894" i="151"/>
  <c r="N894" i="151"/>
  <c r="M894" i="151"/>
  <c r="L894" i="151"/>
  <c r="K894" i="151"/>
  <c r="J894" i="151"/>
  <c r="I894" i="151"/>
  <c r="H894" i="151"/>
  <c r="G894" i="151"/>
  <c r="AB893" i="151"/>
  <c r="AA893" i="151"/>
  <c r="Z893" i="151"/>
  <c r="Y893" i="151"/>
  <c r="X893" i="151"/>
  <c r="W893" i="151"/>
  <c r="V893" i="151"/>
  <c r="U893" i="151"/>
  <c r="T893" i="151"/>
  <c r="S893" i="151"/>
  <c r="R893" i="151"/>
  <c r="Q893" i="151"/>
  <c r="P893" i="151"/>
  <c r="O893" i="151"/>
  <c r="N893" i="151"/>
  <c r="M893" i="151"/>
  <c r="L893" i="151"/>
  <c r="K893" i="151"/>
  <c r="J893" i="151"/>
  <c r="I893" i="151"/>
  <c r="H893" i="151"/>
  <c r="G893" i="151"/>
  <c r="AB892" i="151"/>
  <c r="AA892" i="151"/>
  <c r="Z892" i="151"/>
  <c r="Y892" i="151"/>
  <c r="X892" i="151"/>
  <c r="W892" i="151"/>
  <c r="V892" i="151"/>
  <c r="U892" i="151"/>
  <c r="T892" i="151"/>
  <c r="S892" i="151"/>
  <c r="R892" i="151"/>
  <c r="Q892" i="151"/>
  <c r="P892" i="151"/>
  <c r="O892" i="151"/>
  <c r="N892" i="151"/>
  <c r="M892" i="151"/>
  <c r="L892" i="151"/>
  <c r="K892" i="151"/>
  <c r="J892" i="151"/>
  <c r="I892" i="151"/>
  <c r="H892" i="151"/>
  <c r="G892" i="151"/>
  <c r="AB891" i="151"/>
  <c r="AA891" i="151"/>
  <c r="Z891" i="151"/>
  <c r="Y891" i="151"/>
  <c r="X891" i="151"/>
  <c r="W891" i="151"/>
  <c r="V891" i="151"/>
  <c r="U891" i="151"/>
  <c r="T891" i="151"/>
  <c r="S891" i="151"/>
  <c r="R891" i="151"/>
  <c r="Q891" i="151"/>
  <c r="P891" i="151"/>
  <c r="O891" i="151"/>
  <c r="N891" i="151"/>
  <c r="M891" i="151"/>
  <c r="L891" i="151"/>
  <c r="K891" i="151"/>
  <c r="J891" i="151"/>
  <c r="I891" i="151"/>
  <c r="H891" i="151"/>
  <c r="G891" i="151"/>
  <c r="AB890" i="151"/>
  <c r="AA890" i="151"/>
  <c r="Z890" i="151"/>
  <c r="Y890" i="151"/>
  <c r="X890" i="151"/>
  <c r="W890" i="151"/>
  <c r="V890" i="151"/>
  <c r="U890" i="151"/>
  <c r="T890" i="151"/>
  <c r="S890" i="151"/>
  <c r="R890" i="151"/>
  <c r="Q890" i="151"/>
  <c r="P890" i="151"/>
  <c r="O890" i="151"/>
  <c r="N890" i="151"/>
  <c r="M890" i="151"/>
  <c r="L890" i="151"/>
  <c r="K890" i="151"/>
  <c r="J890" i="151"/>
  <c r="I890" i="151"/>
  <c r="H890" i="151"/>
  <c r="G890" i="151"/>
  <c r="AB889" i="151"/>
  <c r="AA889" i="151"/>
  <c r="Z889" i="151"/>
  <c r="Y889" i="151"/>
  <c r="X889" i="151"/>
  <c r="W889" i="151"/>
  <c r="V889" i="151"/>
  <c r="U889" i="151"/>
  <c r="T889" i="151"/>
  <c r="S889" i="151"/>
  <c r="R889" i="151"/>
  <c r="Q889" i="151"/>
  <c r="P889" i="151"/>
  <c r="O889" i="151"/>
  <c r="N889" i="151"/>
  <c r="M889" i="151"/>
  <c r="L889" i="151"/>
  <c r="K889" i="151"/>
  <c r="J889" i="151"/>
  <c r="I889" i="151"/>
  <c r="H889" i="151"/>
  <c r="G889" i="151"/>
  <c r="AB888" i="151"/>
  <c r="AA888" i="151"/>
  <c r="Z888" i="151"/>
  <c r="Y888" i="151"/>
  <c r="X888" i="151"/>
  <c r="W888" i="151"/>
  <c r="V888" i="151"/>
  <c r="U888" i="151"/>
  <c r="T888" i="151"/>
  <c r="S888" i="151"/>
  <c r="R888" i="151"/>
  <c r="Q888" i="151"/>
  <c r="P888" i="151"/>
  <c r="O888" i="151"/>
  <c r="N888" i="151"/>
  <c r="M888" i="151"/>
  <c r="L888" i="151"/>
  <c r="K888" i="151"/>
  <c r="J888" i="151"/>
  <c r="I888" i="151"/>
  <c r="H888" i="151"/>
  <c r="G888" i="151"/>
  <c r="AB887" i="151"/>
  <c r="AA887" i="151"/>
  <c r="Z887" i="151"/>
  <c r="Y887" i="151"/>
  <c r="X887" i="151"/>
  <c r="W887" i="151"/>
  <c r="V887" i="151"/>
  <c r="U887" i="151"/>
  <c r="T887" i="151"/>
  <c r="S887" i="151"/>
  <c r="R887" i="151"/>
  <c r="Q887" i="151"/>
  <c r="P887" i="151"/>
  <c r="O887" i="151"/>
  <c r="N887" i="151"/>
  <c r="M887" i="151"/>
  <c r="L887" i="151"/>
  <c r="K887" i="151"/>
  <c r="J887" i="151"/>
  <c r="I887" i="151"/>
  <c r="H887" i="151"/>
  <c r="G887" i="151"/>
  <c r="AB886" i="151"/>
  <c r="AA886" i="151"/>
  <c r="Z886" i="151"/>
  <c r="Y886" i="151"/>
  <c r="X886" i="151"/>
  <c r="W886" i="151"/>
  <c r="V886" i="151"/>
  <c r="U886" i="151"/>
  <c r="T886" i="151"/>
  <c r="S886" i="151"/>
  <c r="R886" i="151"/>
  <c r="Q886" i="151"/>
  <c r="P886" i="151"/>
  <c r="O886" i="151"/>
  <c r="N886" i="151"/>
  <c r="M886" i="151"/>
  <c r="L886" i="151"/>
  <c r="K886" i="151"/>
  <c r="J886" i="151"/>
  <c r="I886" i="151"/>
  <c r="H886" i="151"/>
  <c r="G886" i="151"/>
  <c r="AB885" i="151"/>
  <c r="AA885" i="151"/>
  <c r="Z885" i="151"/>
  <c r="Y885" i="151"/>
  <c r="X885" i="151"/>
  <c r="W885" i="151"/>
  <c r="V885" i="151"/>
  <c r="U885" i="151"/>
  <c r="T885" i="151"/>
  <c r="S885" i="151"/>
  <c r="R885" i="151"/>
  <c r="Q885" i="151"/>
  <c r="P885" i="151"/>
  <c r="O885" i="151"/>
  <c r="N885" i="151"/>
  <c r="M885" i="151"/>
  <c r="L885" i="151"/>
  <c r="K885" i="151"/>
  <c r="J885" i="151"/>
  <c r="I885" i="151"/>
  <c r="H885" i="151"/>
  <c r="G885" i="151"/>
  <c r="AB884" i="151"/>
  <c r="AA884" i="151"/>
  <c r="Z884" i="151"/>
  <c r="Y884" i="151"/>
  <c r="X884" i="151"/>
  <c r="W884" i="151"/>
  <c r="V884" i="151"/>
  <c r="U884" i="151"/>
  <c r="T884" i="151"/>
  <c r="S884" i="151"/>
  <c r="R884" i="151"/>
  <c r="Q884" i="151"/>
  <c r="P884" i="151"/>
  <c r="O884" i="151"/>
  <c r="N884" i="151"/>
  <c r="M884" i="151"/>
  <c r="L884" i="151"/>
  <c r="K884" i="151"/>
  <c r="J884" i="151"/>
  <c r="I884" i="151"/>
  <c r="H884" i="151"/>
  <c r="G884" i="151"/>
  <c r="AB883" i="151"/>
  <c r="AA883" i="151"/>
  <c r="Z883" i="151"/>
  <c r="Y883" i="151"/>
  <c r="X883" i="151"/>
  <c r="W883" i="151"/>
  <c r="V883" i="151"/>
  <c r="U883" i="151"/>
  <c r="T883" i="151"/>
  <c r="S883" i="151"/>
  <c r="R883" i="151"/>
  <c r="Q883" i="151"/>
  <c r="P883" i="151"/>
  <c r="O883" i="151"/>
  <c r="N883" i="151"/>
  <c r="M883" i="151"/>
  <c r="L883" i="151"/>
  <c r="K883" i="151"/>
  <c r="J883" i="151"/>
  <c r="I883" i="151"/>
  <c r="H883" i="151"/>
  <c r="G883" i="151"/>
  <c r="AB882" i="151"/>
  <c r="AA882" i="151"/>
  <c r="Z882" i="151"/>
  <c r="Y882" i="151"/>
  <c r="X882" i="151"/>
  <c r="W882" i="151"/>
  <c r="V882" i="151"/>
  <c r="U882" i="151"/>
  <c r="T882" i="151"/>
  <c r="S882" i="151"/>
  <c r="R882" i="151"/>
  <c r="Q882" i="151"/>
  <c r="P882" i="151"/>
  <c r="O882" i="151"/>
  <c r="N882" i="151"/>
  <c r="M882" i="151"/>
  <c r="L882" i="151"/>
  <c r="K882" i="151"/>
  <c r="J882" i="151"/>
  <c r="I882" i="151"/>
  <c r="H882" i="151"/>
  <c r="G882" i="151"/>
  <c r="AB881" i="151"/>
  <c r="AA881" i="151"/>
  <c r="Z881" i="151"/>
  <c r="Y881" i="151"/>
  <c r="X881" i="151"/>
  <c r="W881" i="151"/>
  <c r="V881" i="151"/>
  <c r="U881" i="151"/>
  <c r="T881" i="151"/>
  <c r="S881" i="151"/>
  <c r="R881" i="151"/>
  <c r="Q881" i="151"/>
  <c r="P881" i="151"/>
  <c r="O881" i="151"/>
  <c r="N881" i="151"/>
  <c r="M881" i="151"/>
  <c r="L881" i="151"/>
  <c r="K881" i="151"/>
  <c r="J881" i="151"/>
  <c r="I881" i="151"/>
  <c r="H881" i="151"/>
  <c r="G881" i="151"/>
  <c r="AB880" i="151"/>
  <c r="AA880" i="151"/>
  <c r="Z880" i="151"/>
  <c r="Y880" i="151"/>
  <c r="X880" i="151"/>
  <c r="W880" i="151"/>
  <c r="V880" i="151"/>
  <c r="U880" i="151"/>
  <c r="T880" i="151"/>
  <c r="S880" i="151"/>
  <c r="R880" i="151"/>
  <c r="Q880" i="151"/>
  <c r="P880" i="151"/>
  <c r="O880" i="151"/>
  <c r="N880" i="151"/>
  <c r="M880" i="151"/>
  <c r="L880" i="151"/>
  <c r="K880" i="151"/>
  <c r="J880" i="151"/>
  <c r="I880" i="151"/>
  <c r="H880" i="151"/>
  <c r="G880" i="151"/>
  <c r="AB879" i="151"/>
  <c r="AA879" i="151"/>
  <c r="Z879" i="151"/>
  <c r="Y879" i="151"/>
  <c r="X879" i="151"/>
  <c r="W879" i="151"/>
  <c r="V879" i="151"/>
  <c r="U879" i="151"/>
  <c r="T879" i="151"/>
  <c r="S879" i="151"/>
  <c r="R879" i="151"/>
  <c r="Q879" i="151"/>
  <c r="P879" i="151"/>
  <c r="O879" i="151"/>
  <c r="N879" i="151"/>
  <c r="M879" i="151"/>
  <c r="L879" i="151"/>
  <c r="K879" i="151"/>
  <c r="J879" i="151"/>
  <c r="I879" i="151"/>
  <c r="H879" i="151"/>
  <c r="G879" i="151"/>
  <c r="AB878" i="151"/>
  <c r="AA878" i="151"/>
  <c r="Z878" i="151"/>
  <c r="Y878" i="151"/>
  <c r="X878" i="151"/>
  <c r="W878" i="151"/>
  <c r="V878" i="151"/>
  <c r="U878" i="151"/>
  <c r="T878" i="151"/>
  <c r="S878" i="151"/>
  <c r="R878" i="151"/>
  <c r="Q878" i="151"/>
  <c r="P878" i="151"/>
  <c r="O878" i="151"/>
  <c r="N878" i="151"/>
  <c r="M878" i="151"/>
  <c r="L878" i="151"/>
  <c r="K878" i="151"/>
  <c r="J878" i="151"/>
  <c r="I878" i="151"/>
  <c r="H878" i="151"/>
  <c r="G878" i="151"/>
  <c r="AB877" i="151"/>
  <c r="AA877" i="151"/>
  <c r="Z877" i="151"/>
  <c r="Y877" i="151"/>
  <c r="X877" i="151"/>
  <c r="W877" i="151"/>
  <c r="V877" i="151"/>
  <c r="U877" i="151"/>
  <c r="T877" i="151"/>
  <c r="S877" i="151"/>
  <c r="R877" i="151"/>
  <c r="Q877" i="151"/>
  <c r="P877" i="151"/>
  <c r="O877" i="151"/>
  <c r="N877" i="151"/>
  <c r="M877" i="151"/>
  <c r="L877" i="151"/>
  <c r="K877" i="151"/>
  <c r="J877" i="151"/>
  <c r="I877" i="151"/>
  <c r="H877" i="151"/>
  <c r="G877" i="151"/>
  <c r="AB876" i="151"/>
  <c r="AA876" i="151"/>
  <c r="Z876" i="151"/>
  <c r="Y876" i="151"/>
  <c r="X876" i="151"/>
  <c r="W876" i="151"/>
  <c r="V876" i="151"/>
  <c r="U876" i="151"/>
  <c r="T876" i="151"/>
  <c r="S876" i="151"/>
  <c r="R876" i="151"/>
  <c r="Q876" i="151"/>
  <c r="P876" i="151"/>
  <c r="O876" i="151"/>
  <c r="N876" i="151"/>
  <c r="M876" i="151"/>
  <c r="L876" i="151"/>
  <c r="K876" i="151"/>
  <c r="J876" i="151"/>
  <c r="I876" i="151"/>
  <c r="H876" i="151"/>
  <c r="G876" i="151"/>
  <c r="AB875" i="151"/>
  <c r="AA875" i="151"/>
  <c r="Z875" i="151"/>
  <c r="Y875" i="151"/>
  <c r="X875" i="151"/>
  <c r="W875" i="151"/>
  <c r="V875" i="151"/>
  <c r="U875" i="151"/>
  <c r="T875" i="151"/>
  <c r="S875" i="151"/>
  <c r="R875" i="151"/>
  <c r="Q875" i="151"/>
  <c r="P875" i="151"/>
  <c r="O875" i="151"/>
  <c r="N875" i="151"/>
  <c r="M875" i="151"/>
  <c r="L875" i="151"/>
  <c r="K875" i="151"/>
  <c r="J875" i="151"/>
  <c r="I875" i="151"/>
  <c r="H875" i="151"/>
  <c r="G875" i="151"/>
  <c r="AB874" i="151"/>
  <c r="AA874" i="151"/>
  <c r="Z874" i="151"/>
  <c r="Y874" i="151"/>
  <c r="X874" i="151"/>
  <c r="W874" i="151"/>
  <c r="V874" i="151"/>
  <c r="U874" i="151"/>
  <c r="T874" i="151"/>
  <c r="S874" i="151"/>
  <c r="R874" i="151"/>
  <c r="Q874" i="151"/>
  <c r="P874" i="151"/>
  <c r="O874" i="151"/>
  <c r="N874" i="151"/>
  <c r="M874" i="151"/>
  <c r="L874" i="151"/>
  <c r="K874" i="151"/>
  <c r="J874" i="151"/>
  <c r="I874" i="151"/>
  <c r="H874" i="151"/>
  <c r="G874" i="151"/>
  <c r="AB873" i="151"/>
  <c r="AA873" i="151"/>
  <c r="Z873" i="151"/>
  <c r="Y873" i="151"/>
  <c r="X873" i="151"/>
  <c r="W873" i="151"/>
  <c r="V873" i="151"/>
  <c r="U873" i="151"/>
  <c r="T873" i="151"/>
  <c r="S873" i="151"/>
  <c r="R873" i="151"/>
  <c r="Q873" i="151"/>
  <c r="P873" i="151"/>
  <c r="O873" i="151"/>
  <c r="N873" i="151"/>
  <c r="M873" i="151"/>
  <c r="L873" i="151"/>
  <c r="K873" i="151"/>
  <c r="J873" i="151"/>
  <c r="I873" i="151"/>
  <c r="H873" i="151"/>
  <c r="G873" i="151"/>
  <c r="AB872" i="151"/>
  <c r="AA872" i="151"/>
  <c r="Z872" i="151"/>
  <c r="Y872" i="151"/>
  <c r="X872" i="151"/>
  <c r="W872" i="151"/>
  <c r="V872" i="151"/>
  <c r="U872" i="151"/>
  <c r="T872" i="151"/>
  <c r="S872" i="151"/>
  <c r="R872" i="151"/>
  <c r="Q872" i="151"/>
  <c r="P872" i="151"/>
  <c r="O872" i="151"/>
  <c r="N872" i="151"/>
  <c r="M872" i="151"/>
  <c r="L872" i="151"/>
  <c r="K872" i="151"/>
  <c r="J872" i="151"/>
  <c r="I872" i="151"/>
  <c r="H872" i="151"/>
  <c r="G872" i="151"/>
  <c r="AB871" i="151"/>
  <c r="AA871" i="151"/>
  <c r="Z871" i="151"/>
  <c r="Y871" i="151"/>
  <c r="X871" i="151"/>
  <c r="W871" i="151"/>
  <c r="V871" i="151"/>
  <c r="U871" i="151"/>
  <c r="T871" i="151"/>
  <c r="S871" i="151"/>
  <c r="R871" i="151"/>
  <c r="Q871" i="151"/>
  <c r="P871" i="151"/>
  <c r="O871" i="151"/>
  <c r="N871" i="151"/>
  <c r="M871" i="151"/>
  <c r="L871" i="151"/>
  <c r="K871" i="151"/>
  <c r="J871" i="151"/>
  <c r="I871" i="151"/>
  <c r="H871" i="151"/>
  <c r="G871" i="151"/>
  <c r="AB870" i="151"/>
  <c r="AA870" i="151"/>
  <c r="Z870" i="151"/>
  <c r="Y870" i="151"/>
  <c r="X870" i="151"/>
  <c r="W870" i="151"/>
  <c r="V870" i="151"/>
  <c r="U870" i="151"/>
  <c r="T870" i="151"/>
  <c r="S870" i="151"/>
  <c r="R870" i="151"/>
  <c r="Q870" i="151"/>
  <c r="P870" i="151"/>
  <c r="O870" i="151"/>
  <c r="N870" i="151"/>
  <c r="M870" i="151"/>
  <c r="L870" i="151"/>
  <c r="K870" i="151"/>
  <c r="J870" i="151"/>
  <c r="I870" i="151"/>
  <c r="H870" i="151"/>
  <c r="G870" i="151"/>
  <c r="AB869" i="151"/>
  <c r="AA869" i="151"/>
  <c r="Z869" i="151"/>
  <c r="Y869" i="151"/>
  <c r="X869" i="151"/>
  <c r="W869" i="151"/>
  <c r="V869" i="151"/>
  <c r="U869" i="151"/>
  <c r="T869" i="151"/>
  <c r="S869" i="151"/>
  <c r="R869" i="151"/>
  <c r="Q869" i="151"/>
  <c r="P869" i="151"/>
  <c r="O869" i="151"/>
  <c r="N869" i="151"/>
  <c r="M869" i="151"/>
  <c r="L869" i="151"/>
  <c r="K869" i="151"/>
  <c r="J869" i="151"/>
  <c r="I869" i="151"/>
  <c r="H869" i="151"/>
  <c r="G869" i="151"/>
  <c r="AB868" i="151"/>
  <c r="AA868" i="151"/>
  <c r="Z868" i="151"/>
  <c r="Y868" i="151"/>
  <c r="X868" i="151"/>
  <c r="W868" i="151"/>
  <c r="V868" i="151"/>
  <c r="U868" i="151"/>
  <c r="T868" i="151"/>
  <c r="S868" i="151"/>
  <c r="R868" i="151"/>
  <c r="Q868" i="151"/>
  <c r="P868" i="151"/>
  <c r="O868" i="151"/>
  <c r="N868" i="151"/>
  <c r="M868" i="151"/>
  <c r="L868" i="151"/>
  <c r="K868" i="151"/>
  <c r="J868" i="151"/>
  <c r="I868" i="151"/>
  <c r="H868" i="151"/>
  <c r="G868" i="151"/>
  <c r="AB867" i="151"/>
  <c r="AA867" i="151"/>
  <c r="Z867" i="151"/>
  <c r="Y867" i="151"/>
  <c r="X867" i="151"/>
  <c r="W867" i="151"/>
  <c r="V867" i="151"/>
  <c r="U867" i="151"/>
  <c r="T867" i="151"/>
  <c r="S867" i="151"/>
  <c r="R867" i="151"/>
  <c r="Q867" i="151"/>
  <c r="P867" i="151"/>
  <c r="O867" i="151"/>
  <c r="N867" i="151"/>
  <c r="M867" i="151"/>
  <c r="L867" i="151"/>
  <c r="K867" i="151"/>
  <c r="J867" i="151"/>
  <c r="I867" i="151"/>
  <c r="H867" i="151"/>
  <c r="G867" i="151"/>
  <c r="AB866" i="151"/>
  <c r="AA866" i="151"/>
  <c r="Z866" i="151"/>
  <c r="Y866" i="151"/>
  <c r="X866" i="151"/>
  <c r="W866" i="151"/>
  <c r="V866" i="151"/>
  <c r="U866" i="151"/>
  <c r="T866" i="151"/>
  <c r="S866" i="151"/>
  <c r="R866" i="151"/>
  <c r="Q866" i="151"/>
  <c r="P866" i="151"/>
  <c r="O866" i="151"/>
  <c r="N866" i="151"/>
  <c r="M866" i="151"/>
  <c r="L866" i="151"/>
  <c r="K866" i="151"/>
  <c r="J866" i="151"/>
  <c r="I866" i="151"/>
  <c r="H866" i="151"/>
  <c r="G866" i="151"/>
  <c r="AB865" i="151"/>
  <c r="AA865" i="151"/>
  <c r="Z865" i="151"/>
  <c r="Y865" i="151"/>
  <c r="X865" i="151"/>
  <c r="W865" i="151"/>
  <c r="V865" i="151"/>
  <c r="U865" i="151"/>
  <c r="T865" i="151"/>
  <c r="S865" i="151"/>
  <c r="R865" i="151"/>
  <c r="Q865" i="151"/>
  <c r="P865" i="151"/>
  <c r="O865" i="151"/>
  <c r="N865" i="151"/>
  <c r="M865" i="151"/>
  <c r="L865" i="151"/>
  <c r="K865" i="151"/>
  <c r="J865" i="151"/>
  <c r="I865" i="151"/>
  <c r="H865" i="151"/>
  <c r="G865" i="151"/>
  <c r="AB864" i="151"/>
  <c r="AA864" i="151"/>
  <c r="Z864" i="151"/>
  <c r="Y864" i="151"/>
  <c r="X864" i="151"/>
  <c r="W864" i="151"/>
  <c r="V864" i="151"/>
  <c r="U864" i="151"/>
  <c r="T864" i="151"/>
  <c r="S864" i="151"/>
  <c r="R864" i="151"/>
  <c r="Q864" i="151"/>
  <c r="P864" i="151"/>
  <c r="O864" i="151"/>
  <c r="N864" i="151"/>
  <c r="M864" i="151"/>
  <c r="L864" i="151"/>
  <c r="K864" i="151"/>
  <c r="J864" i="151"/>
  <c r="I864" i="151"/>
  <c r="H864" i="151"/>
  <c r="G864" i="151"/>
  <c r="AB863" i="151"/>
  <c r="AA863" i="151"/>
  <c r="Z863" i="151"/>
  <c r="Y863" i="151"/>
  <c r="X863" i="151"/>
  <c r="W863" i="151"/>
  <c r="V863" i="151"/>
  <c r="U863" i="151"/>
  <c r="T863" i="151"/>
  <c r="S863" i="151"/>
  <c r="R863" i="151"/>
  <c r="Q863" i="151"/>
  <c r="P863" i="151"/>
  <c r="O863" i="151"/>
  <c r="N863" i="151"/>
  <c r="M863" i="151"/>
  <c r="L863" i="151"/>
  <c r="K863" i="151"/>
  <c r="J863" i="151"/>
  <c r="I863" i="151"/>
  <c r="H863" i="151"/>
  <c r="G863" i="151"/>
  <c r="AB862" i="151"/>
  <c r="AA862" i="151"/>
  <c r="Z862" i="151"/>
  <c r="Y862" i="151"/>
  <c r="X862" i="151"/>
  <c r="W862" i="151"/>
  <c r="V862" i="151"/>
  <c r="U862" i="151"/>
  <c r="T862" i="151"/>
  <c r="S862" i="151"/>
  <c r="R862" i="151"/>
  <c r="Q862" i="151"/>
  <c r="P862" i="151"/>
  <c r="O862" i="151"/>
  <c r="N862" i="151"/>
  <c r="M862" i="151"/>
  <c r="L862" i="151"/>
  <c r="K862" i="151"/>
  <c r="J862" i="151"/>
  <c r="I862" i="151"/>
  <c r="H862" i="151"/>
  <c r="G862" i="151"/>
  <c r="AB861" i="151"/>
  <c r="AA861" i="151"/>
  <c r="Z861" i="151"/>
  <c r="Y861" i="151"/>
  <c r="X861" i="151"/>
  <c r="W861" i="151"/>
  <c r="V861" i="151"/>
  <c r="U861" i="151"/>
  <c r="T861" i="151"/>
  <c r="S861" i="151"/>
  <c r="R861" i="151"/>
  <c r="Q861" i="151"/>
  <c r="P861" i="151"/>
  <c r="O861" i="151"/>
  <c r="N861" i="151"/>
  <c r="M861" i="151"/>
  <c r="L861" i="151"/>
  <c r="K861" i="151"/>
  <c r="J861" i="151"/>
  <c r="I861" i="151"/>
  <c r="H861" i="151"/>
  <c r="G861" i="151"/>
  <c r="AB860" i="151"/>
  <c r="AA860" i="151"/>
  <c r="Z860" i="151"/>
  <c r="Y860" i="151"/>
  <c r="X860" i="151"/>
  <c r="W860" i="151"/>
  <c r="V860" i="151"/>
  <c r="U860" i="151"/>
  <c r="T860" i="151"/>
  <c r="S860" i="151"/>
  <c r="R860" i="151"/>
  <c r="Q860" i="151"/>
  <c r="P860" i="151"/>
  <c r="O860" i="151"/>
  <c r="N860" i="151"/>
  <c r="M860" i="151"/>
  <c r="L860" i="151"/>
  <c r="K860" i="151"/>
  <c r="J860" i="151"/>
  <c r="I860" i="151"/>
  <c r="H860" i="151"/>
  <c r="G860" i="151"/>
  <c r="AB859" i="151"/>
  <c r="AA859" i="151"/>
  <c r="Z859" i="151"/>
  <c r="Y859" i="151"/>
  <c r="X859" i="151"/>
  <c r="W859" i="151"/>
  <c r="V859" i="151"/>
  <c r="U859" i="151"/>
  <c r="T859" i="151"/>
  <c r="S859" i="151"/>
  <c r="R859" i="151"/>
  <c r="Q859" i="151"/>
  <c r="P859" i="151"/>
  <c r="O859" i="151"/>
  <c r="N859" i="151"/>
  <c r="M859" i="151"/>
  <c r="L859" i="151"/>
  <c r="K859" i="151"/>
  <c r="J859" i="151"/>
  <c r="I859" i="151"/>
  <c r="H859" i="151"/>
  <c r="G859" i="151"/>
  <c r="AB858" i="151"/>
  <c r="AA858" i="151"/>
  <c r="Z858" i="151"/>
  <c r="Y858" i="151"/>
  <c r="X858" i="151"/>
  <c r="W858" i="151"/>
  <c r="V858" i="151"/>
  <c r="U858" i="151"/>
  <c r="T858" i="151"/>
  <c r="S858" i="151"/>
  <c r="R858" i="151"/>
  <c r="Q858" i="151"/>
  <c r="P858" i="151"/>
  <c r="O858" i="151"/>
  <c r="N858" i="151"/>
  <c r="M858" i="151"/>
  <c r="L858" i="151"/>
  <c r="K858" i="151"/>
  <c r="J858" i="151"/>
  <c r="I858" i="151"/>
  <c r="H858" i="151"/>
  <c r="G858" i="151"/>
  <c r="AB857" i="151"/>
  <c r="AA857" i="151"/>
  <c r="Z857" i="151"/>
  <c r="Y857" i="151"/>
  <c r="X857" i="151"/>
  <c r="W857" i="151"/>
  <c r="V857" i="151"/>
  <c r="U857" i="151"/>
  <c r="T857" i="151"/>
  <c r="S857" i="151"/>
  <c r="R857" i="151"/>
  <c r="Q857" i="151"/>
  <c r="P857" i="151"/>
  <c r="O857" i="151"/>
  <c r="N857" i="151"/>
  <c r="M857" i="151"/>
  <c r="L857" i="151"/>
  <c r="K857" i="151"/>
  <c r="J857" i="151"/>
  <c r="I857" i="151"/>
  <c r="H857" i="151"/>
  <c r="G857" i="151"/>
  <c r="AB856" i="151"/>
  <c r="AA856" i="151"/>
  <c r="Z856" i="151"/>
  <c r="Y856" i="151"/>
  <c r="X856" i="151"/>
  <c r="W856" i="151"/>
  <c r="V856" i="151"/>
  <c r="U856" i="151"/>
  <c r="T856" i="151"/>
  <c r="S856" i="151"/>
  <c r="R856" i="151"/>
  <c r="Q856" i="151"/>
  <c r="P856" i="151"/>
  <c r="O856" i="151"/>
  <c r="N856" i="151"/>
  <c r="M856" i="151"/>
  <c r="L856" i="151"/>
  <c r="K856" i="151"/>
  <c r="J856" i="151"/>
  <c r="I856" i="151"/>
  <c r="H856" i="151"/>
  <c r="G856" i="151"/>
  <c r="AB855" i="151"/>
  <c r="AA855" i="151"/>
  <c r="Z855" i="151"/>
  <c r="Y855" i="151"/>
  <c r="X855" i="151"/>
  <c r="W855" i="151"/>
  <c r="V855" i="151"/>
  <c r="U855" i="151"/>
  <c r="T855" i="151"/>
  <c r="S855" i="151"/>
  <c r="R855" i="151"/>
  <c r="Q855" i="151"/>
  <c r="P855" i="151"/>
  <c r="O855" i="151"/>
  <c r="N855" i="151"/>
  <c r="M855" i="151"/>
  <c r="L855" i="151"/>
  <c r="K855" i="151"/>
  <c r="J855" i="151"/>
  <c r="I855" i="151"/>
  <c r="H855" i="151"/>
  <c r="G855" i="151"/>
  <c r="AB854" i="151"/>
  <c r="AA854" i="151"/>
  <c r="Z854" i="151"/>
  <c r="Y854" i="151"/>
  <c r="X854" i="151"/>
  <c r="W854" i="151"/>
  <c r="V854" i="151"/>
  <c r="U854" i="151"/>
  <c r="T854" i="151"/>
  <c r="S854" i="151"/>
  <c r="R854" i="151"/>
  <c r="Q854" i="151"/>
  <c r="P854" i="151"/>
  <c r="O854" i="151"/>
  <c r="N854" i="151"/>
  <c r="M854" i="151"/>
  <c r="L854" i="151"/>
  <c r="K854" i="151"/>
  <c r="J854" i="151"/>
  <c r="I854" i="151"/>
  <c r="H854" i="151"/>
  <c r="G854" i="151"/>
  <c r="AB853" i="151"/>
  <c r="AA853" i="151"/>
  <c r="Z853" i="151"/>
  <c r="Y853" i="151"/>
  <c r="X853" i="151"/>
  <c r="W853" i="151"/>
  <c r="V853" i="151"/>
  <c r="U853" i="151"/>
  <c r="T853" i="151"/>
  <c r="S853" i="151"/>
  <c r="R853" i="151"/>
  <c r="Q853" i="151"/>
  <c r="P853" i="151"/>
  <c r="O853" i="151"/>
  <c r="N853" i="151"/>
  <c r="M853" i="151"/>
  <c r="L853" i="151"/>
  <c r="K853" i="151"/>
  <c r="J853" i="151"/>
  <c r="I853" i="151"/>
  <c r="H853" i="151"/>
  <c r="G853" i="151"/>
  <c r="AB852" i="151"/>
  <c r="AA852" i="151"/>
  <c r="Z852" i="151"/>
  <c r="Y852" i="151"/>
  <c r="X852" i="151"/>
  <c r="W852" i="151"/>
  <c r="V852" i="151"/>
  <c r="U852" i="151"/>
  <c r="T852" i="151"/>
  <c r="S852" i="151"/>
  <c r="R852" i="151"/>
  <c r="Q852" i="151"/>
  <c r="P852" i="151"/>
  <c r="O852" i="151"/>
  <c r="N852" i="151"/>
  <c r="M852" i="151"/>
  <c r="L852" i="151"/>
  <c r="K852" i="151"/>
  <c r="J852" i="151"/>
  <c r="I852" i="151"/>
  <c r="H852" i="151"/>
  <c r="G852" i="151"/>
  <c r="AB851" i="151"/>
  <c r="AA851" i="151"/>
  <c r="Z851" i="151"/>
  <c r="Y851" i="151"/>
  <c r="X851" i="151"/>
  <c r="W851" i="151"/>
  <c r="V851" i="151"/>
  <c r="U851" i="151"/>
  <c r="T851" i="151"/>
  <c r="S851" i="151"/>
  <c r="R851" i="151"/>
  <c r="Q851" i="151"/>
  <c r="P851" i="151"/>
  <c r="O851" i="151"/>
  <c r="N851" i="151"/>
  <c r="M851" i="151"/>
  <c r="L851" i="151"/>
  <c r="K851" i="151"/>
  <c r="J851" i="151"/>
  <c r="I851" i="151"/>
  <c r="H851" i="151"/>
  <c r="G851" i="151"/>
  <c r="AB850" i="151"/>
  <c r="AA850" i="151"/>
  <c r="Z850" i="151"/>
  <c r="Y850" i="151"/>
  <c r="X850" i="151"/>
  <c r="W850" i="151"/>
  <c r="V850" i="151"/>
  <c r="U850" i="151"/>
  <c r="T850" i="151"/>
  <c r="S850" i="151"/>
  <c r="R850" i="151"/>
  <c r="Q850" i="151"/>
  <c r="P850" i="151"/>
  <c r="O850" i="151"/>
  <c r="N850" i="151"/>
  <c r="M850" i="151"/>
  <c r="L850" i="151"/>
  <c r="K850" i="151"/>
  <c r="J850" i="151"/>
  <c r="I850" i="151"/>
  <c r="H850" i="151"/>
  <c r="G850" i="151"/>
  <c r="AB849" i="151"/>
  <c r="AA849" i="151"/>
  <c r="Z849" i="151"/>
  <c r="Y849" i="151"/>
  <c r="X849" i="151"/>
  <c r="W849" i="151"/>
  <c r="V849" i="151"/>
  <c r="U849" i="151"/>
  <c r="T849" i="151"/>
  <c r="S849" i="151"/>
  <c r="R849" i="151"/>
  <c r="Q849" i="151"/>
  <c r="P849" i="151"/>
  <c r="O849" i="151"/>
  <c r="N849" i="151"/>
  <c r="M849" i="151"/>
  <c r="L849" i="151"/>
  <c r="K849" i="151"/>
  <c r="J849" i="151"/>
  <c r="I849" i="151"/>
  <c r="H849" i="151"/>
  <c r="G849" i="151"/>
  <c r="AB848" i="151"/>
  <c r="AA848" i="151"/>
  <c r="Z848" i="151"/>
  <c r="Y848" i="151"/>
  <c r="X848" i="151"/>
  <c r="W848" i="151"/>
  <c r="V848" i="151"/>
  <c r="U848" i="151"/>
  <c r="T848" i="151"/>
  <c r="S848" i="151"/>
  <c r="R848" i="151"/>
  <c r="Q848" i="151"/>
  <c r="P848" i="151"/>
  <c r="O848" i="151"/>
  <c r="N848" i="151"/>
  <c r="M848" i="151"/>
  <c r="L848" i="151"/>
  <c r="K848" i="151"/>
  <c r="J848" i="151"/>
  <c r="I848" i="151"/>
  <c r="H848" i="151"/>
  <c r="G848" i="151"/>
  <c r="AB847" i="151"/>
  <c r="AA847" i="151"/>
  <c r="Z847" i="151"/>
  <c r="Y847" i="151"/>
  <c r="X847" i="151"/>
  <c r="W847" i="151"/>
  <c r="V847" i="151"/>
  <c r="U847" i="151"/>
  <c r="T847" i="151"/>
  <c r="S847" i="151"/>
  <c r="R847" i="151"/>
  <c r="Q847" i="151"/>
  <c r="P847" i="151"/>
  <c r="O847" i="151"/>
  <c r="N847" i="151"/>
  <c r="M847" i="151"/>
  <c r="L847" i="151"/>
  <c r="K847" i="151"/>
  <c r="J847" i="151"/>
  <c r="I847" i="151"/>
  <c r="H847" i="151"/>
  <c r="G847" i="151"/>
  <c r="AB846" i="151"/>
  <c r="AA846" i="151"/>
  <c r="Z846" i="151"/>
  <c r="Y846" i="151"/>
  <c r="X846" i="151"/>
  <c r="W846" i="151"/>
  <c r="V846" i="151"/>
  <c r="U846" i="151"/>
  <c r="T846" i="151"/>
  <c r="S846" i="151"/>
  <c r="R846" i="151"/>
  <c r="Q846" i="151"/>
  <c r="P846" i="151"/>
  <c r="O846" i="151"/>
  <c r="N846" i="151"/>
  <c r="M846" i="151"/>
  <c r="L846" i="151"/>
  <c r="K846" i="151"/>
  <c r="J846" i="151"/>
  <c r="I846" i="151"/>
  <c r="H846" i="151"/>
  <c r="G846" i="151"/>
  <c r="AB845" i="151"/>
  <c r="AA845" i="151"/>
  <c r="Z845" i="151"/>
  <c r="Y845" i="151"/>
  <c r="X845" i="151"/>
  <c r="W845" i="151"/>
  <c r="V845" i="151"/>
  <c r="U845" i="151"/>
  <c r="T845" i="151"/>
  <c r="S845" i="151"/>
  <c r="R845" i="151"/>
  <c r="Q845" i="151"/>
  <c r="P845" i="151"/>
  <c r="O845" i="151"/>
  <c r="N845" i="151"/>
  <c r="M845" i="151"/>
  <c r="L845" i="151"/>
  <c r="K845" i="151"/>
  <c r="J845" i="151"/>
  <c r="I845" i="151"/>
  <c r="H845" i="151"/>
  <c r="G845" i="151"/>
  <c r="AB844" i="151"/>
  <c r="AA844" i="151"/>
  <c r="Z844" i="151"/>
  <c r="Y844" i="151"/>
  <c r="X844" i="151"/>
  <c r="W844" i="151"/>
  <c r="V844" i="151"/>
  <c r="U844" i="151"/>
  <c r="T844" i="151"/>
  <c r="S844" i="151"/>
  <c r="R844" i="151"/>
  <c r="Q844" i="151"/>
  <c r="P844" i="151"/>
  <c r="O844" i="151"/>
  <c r="N844" i="151"/>
  <c r="M844" i="151"/>
  <c r="L844" i="151"/>
  <c r="K844" i="151"/>
  <c r="J844" i="151"/>
  <c r="I844" i="151"/>
  <c r="H844" i="151"/>
  <c r="G844" i="151"/>
  <c r="AB843" i="151"/>
  <c r="AA843" i="151"/>
  <c r="Z843" i="151"/>
  <c r="Y843" i="151"/>
  <c r="X843" i="151"/>
  <c r="W843" i="151"/>
  <c r="V843" i="151"/>
  <c r="U843" i="151"/>
  <c r="T843" i="151"/>
  <c r="S843" i="151"/>
  <c r="R843" i="151"/>
  <c r="Q843" i="151"/>
  <c r="P843" i="151"/>
  <c r="O843" i="151"/>
  <c r="N843" i="151"/>
  <c r="M843" i="151"/>
  <c r="L843" i="151"/>
  <c r="K843" i="151"/>
  <c r="J843" i="151"/>
  <c r="I843" i="151"/>
  <c r="H843" i="151"/>
  <c r="G843" i="151"/>
  <c r="AB842" i="151"/>
  <c r="AA842" i="151"/>
  <c r="Z842" i="151"/>
  <c r="Y842" i="151"/>
  <c r="X842" i="151"/>
  <c r="W842" i="151"/>
  <c r="V842" i="151"/>
  <c r="U842" i="151"/>
  <c r="T842" i="151"/>
  <c r="S842" i="151"/>
  <c r="R842" i="151"/>
  <c r="Q842" i="151"/>
  <c r="P842" i="151"/>
  <c r="O842" i="151"/>
  <c r="N842" i="151"/>
  <c r="M842" i="151"/>
  <c r="L842" i="151"/>
  <c r="K842" i="151"/>
  <c r="J842" i="151"/>
  <c r="I842" i="151"/>
  <c r="H842" i="151"/>
  <c r="G842" i="151"/>
  <c r="AB841" i="151"/>
  <c r="AA841" i="151"/>
  <c r="Z841" i="151"/>
  <c r="Y841" i="151"/>
  <c r="X841" i="151"/>
  <c r="W841" i="151"/>
  <c r="V841" i="151"/>
  <c r="U841" i="151"/>
  <c r="T841" i="151"/>
  <c r="S841" i="151"/>
  <c r="R841" i="151"/>
  <c r="Q841" i="151"/>
  <c r="P841" i="151"/>
  <c r="O841" i="151"/>
  <c r="N841" i="151"/>
  <c r="M841" i="151"/>
  <c r="L841" i="151"/>
  <c r="K841" i="151"/>
  <c r="J841" i="151"/>
  <c r="I841" i="151"/>
  <c r="H841" i="151"/>
  <c r="G841" i="151"/>
  <c r="AB840" i="151"/>
  <c r="AA840" i="151"/>
  <c r="Z840" i="151"/>
  <c r="Y840" i="151"/>
  <c r="X840" i="151"/>
  <c r="W840" i="151"/>
  <c r="V840" i="151"/>
  <c r="U840" i="151"/>
  <c r="T840" i="151"/>
  <c r="S840" i="151"/>
  <c r="R840" i="151"/>
  <c r="Q840" i="151"/>
  <c r="P840" i="151"/>
  <c r="O840" i="151"/>
  <c r="N840" i="151"/>
  <c r="M840" i="151"/>
  <c r="L840" i="151"/>
  <c r="K840" i="151"/>
  <c r="J840" i="151"/>
  <c r="I840" i="151"/>
  <c r="H840" i="151"/>
  <c r="G840" i="151"/>
  <c r="AB839" i="151"/>
  <c r="AA839" i="151"/>
  <c r="Z839" i="151"/>
  <c r="Y839" i="151"/>
  <c r="X839" i="151"/>
  <c r="W839" i="151"/>
  <c r="V839" i="151"/>
  <c r="U839" i="151"/>
  <c r="T839" i="151"/>
  <c r="S839" i="151"/>
  <c r="R839" i="151"/>
  <c r="Q839" i="151"/>
  <c r="P839" i="151"/>
  <c r="O839" i="151"/>
  <c r="N839" i="151"/>
  <c r="M839" i="151"/>
  <c r="L839" i="151"/>
  <c r="K839" i="151"/>
  <c r="J839" i="151"/>
  <c r="I839" i="151"/>
  <c r="H839" i="151"/>
  <c r="G839" i="151"/>
  <c r="AB838" i="151"/>
  <c r="AA838" i="151"/>
  <c r="Z838" i="151"/>
  <c r="Y838" i="151"/>
  <c r="X838" i="151"/>
  <c r="W838" i="151"/>
  <c r="V838" i="151"/>
  <c r="U838" i="151"/>
  <c r="T838" i="151"/>
  <c r="S838" i="151"/>
  <c r="R838" i="151"/>
  <c r="Q838" i="151"/>
  <c r="P838" i="151"/>
  <c r="O838" i="151"/>
  <c r="N838" i="151"/>
  <c r="M838" i="151"/>
  <c r="L838" i="151"/>
  <c r="K838" i="151"/>
  <c r="J838" i="151"/>
  <c r="I838" i="151"/>
  <c r="H838" i="151"/>
  <c r="G838" i="151"/>
  <c r="AB837" i="151"/>
  <c r="AA837" i="151"/>
  <c r="Z837" i="151"/>
  <c r="Y837" i="151"/>
  <c r="X837" i="151"/>
  <c r="W837" i="151"/>
  <c r="V837" i="151"/>
  <c r="U837" i="151"/>
  <c r="T837" i="151"/>
  <c r="S837" i="151"/>
  <c r="R837" i="151"/>
  <c r="Q837" i="151"/>
  <c r="P837" i="151"/>
  <c r="O837" i="151"/>
  <c r="N837" i="151"/>
  <c r="M837" i="151"/>
  <c r="L837" i="151"/>
  <c r="K837" i="151"/>
  <c r="J837" i="151"/>
  <c r="I837" i="151"/>
  <c r="H837" i="151"/>
  <c r="G837" i="151"/>
  <c r="AB836" i="151"/>
  <c r="AA836" i="151"/>
  <c r="Z836" i="151"/>
  <c r="Y836" i="151"/>
  <c r="X836" i="151"/>
  <c r="W836" i="151"/>
  <c r="V836" i="151"/>
  <c r="U836" i="151"/>
  <c r="T836" i="151"/>
  <c r="S836" i="151"/>
  <c r="R836" i="151"/>
  <c r="Q836" i="151"/>
  <c r="P836" i="151"/>
  <c r="O836" i="151"/>
  <c r="N836" i="151"/>
  <c r="M836" i="151"/>
  <c r="L836" i="151"/>
  <c r="K836" i="151"/>
  <c r="J836" i="151"/>
  <c r="I836" i="151"/>
  <c r="H836" i="151"/>
  <c r="G836" i="151"/>
  <c r="AB835" i="151"/>
  <c r="AA835" i="151"/>
  <c r="Z835" i="151"/>
  <c r="Y835" i="151"/>
  <c r="X835" i="151"/>
  <c r="W835" i="151"/>
  <c r="V835" i="151"/>
  <c r="U835" i="151"/>
  <c r="T835" i="151"/>
  <c r="S835" i="151"/>
  <c r="R835" i="151"/>
  <c r="Q835" i="151"/>
  <c r="P835" i="151"/>
  <c r="O835" i="151"/>
  <c r="N835" i="151"/>
  <c r="M835" i="151"/>
  <c r="L835" i="151"/>
  <c r="K835" i="151"/>
  <c r="J835" i="151"/>
  <c r="I835" i="151"/>
  <c r="H835" i="151"/>
  <c r="G835" i="151"/>
  <c r="AB834" i="151"/>
  <c r="AA834" i="151"/>
  <c r="Z834" i="151"/>
  <c r="Y834" i="151"/>
  <c r="X834" i="151"/>
  <c r="W834" i="151"/>
  <c r="V834" i="151"/>
  <c r="U834" i="151"/>
  <c r="T834" i="151"/>
  <c r="S834" i="151"/>
  <c r="R834" i="151"/>
  <c r="Q834" i="151"/>
  <c r="P834" i="151"/>
  <c r="O834" i="151"/>
  <c r="N834" i="151"/>
  <c r="M834" i="151"/>
  <c r="L834" i="151"/>
  <c r="K834" i="151"/>
  <c r="J834" i="151"/>
  <c r="I834" i="151"/>
  <c r="H834" i="151"/>
  <c r="G834" i="151"/>
  <c r="AB833" i="151"/>
  <c r="AA833" i="151"/>
  <c r="Z833" i="151"/>
  <c r="Y833" i="151"/>
  <c r="X833" i="151"/>
  <c r="W833" i="151"/>
  <c r="V833" i="151"/>
  <c r="U833" i="151"/>
  <c r="T833" i="151"/>
  <c r="S833" i="151"/>
  <c r="R833" i="151"/>
  <c r="Q833" i="151"/>
  <c r="P833" i="151"/>
  <c r="O833" i="151"/>
  <c r="N833" i="151"/>
  <c r="M833" i="151"/>
  <c r="L833" i="151"/>
  <c r="K833" i="151"/>
  <c r="J833" i="151"/>
  <c r="I833" i="151"/>
  <c r="H833" i="151"/>
  <c r="G833" i="151"/>
  <c r="AB832" i="151"/>
  <c r="AA832" i="151"/>
  <c r="Z832" i="151"/>
  <c r="Y832" i="151"/>
  <c r="X832" i="151"/>
  <c r="W832" i="151"/>
  <c r="V832" i="151"/>
  <c r="U832" i="151"/>
  <c r="T832" i="151"/>
  <c r="S832" i="151"/>
  <c r="R832" i="151"/>
  <c r="Q832" i="151"/>
  <c r="P832" i="151"/>
  <c r="O832" i="151"/>
  <c r="N832" i="151"/>
  <c r="M832" i="151"/>
  <c r="L832" i="151"/>
  <c r="K832" i="151"/>
  <c r="J832" i="151"/>
  <c r="I832" i="151"/>
  <c r="H832" i="151"/>
  <c r="G832" i="151"/>
  <c r="AB831" i="151"/>
  <c r="AA831" i="151"/>
  <c r="Z831" i="151"/>
  <c r="Y831" i="151"/>
  <c r="X831" i="151"/>
  <c r="W831" i="151"/>
  <c r="V831" i="151"/>
  <c r="U831" i="151"/>
  <c r="T831" i="151"/>
  <c r="S831" i="151"/>
  <c r="R831" i="151"/>
  <c r="Q831" i="151"/>
  <c r="P831" i="151"/>
  <c r="O831" i="151"/>
  <c r="N831" i="151"/>
  <c r="M831" i="151"/>
  <c r="L831" i="151"/>
  <c r="K831" i="151"/>
  <c r="J831" i="151"/>
  <c r="I831" i="151"/>
  <c r="H831" i="151"/>
  <c r="G831" i="151"/>
  <c r="AB830" i="151"/>
  <c r="AA830" i="151"/>
  <c r="Z830" i="151"/>
  <c r="Y830" i="151"/>
  <c r="X830" i="151"/>
  <c r="W830" i="151"/>
  <c r="V830" i="151"/>
  <c r="U830" i="151"/>
  <c r="T830" i="151"/>
  <c r="S830" i="151"/>
  <c r="R830" i="151"/>
  <c r="Q830" i="151"/>
  <c r="P830" i="151"/>
  <c r="O830" i="151"/>
  <c r="N830" i="151"/>
  <c r="M830" i="151"/>
  <c r="L830" i="151"/>
  <c r="K830" i="151"/>
  <c r="J830" i="151"/>
  <c r="I830" i="151"/>
  <c r="H830" i="151"/>
  <c r="G830" i="151"/>
  <c r="AB829" i="151"/>
  <c r="AA829" i="151"/>
  <c r="Z829" i="151"/>
  <c r="Y829" i="151"/>
  <c r="X829" i="151"/>
  <c r="W829" i="151"/>
  <c r="V829" i="151"/>
  <c r="U829" i="151"/>
  <c r="T829" i="151"/>
  <c r="S829" i="151"/>
  <c r="R829" i="151"/>
  <c r="Q829" i="151"/>
  <c r="P829" i="151"/>
  <c r="O829" i="151"/>
  <c r="N829" i="151"/>
  <c r="M829" i="151"/>
  <c r="L829" i="151"/>
  <c r="K829" i="151"/>
  <c r="J829" i="151"/>
  <c r="I829" i="151"/>
  <c r="H829" i="151"/>
  <c r="G829" i="151"/>
  <c r="AB828" i="151"/>
  <c r="AA828" i="151"/>
  <c r="Z828" i="151"/>
  <c r="Y828" i="151"/>
  <c r="X828" i="151"/>
  <c r="W828" i="151"/>
  <c r="V828" i="151"/>
  <c r="U828" i="151"/>
  <c r="T828" i="151"/>
  <c r="S828" i="151"/>
  <c r="R828" i="151"/>
  <c r="Q828" i="151"/>
  <c r="P828" i="151"/>
  <c r="O828" i="151"/>
  <c r="N828" i="151"/>
  <c r="M828" i="151"/>
  <c r="L828" i="151"/>
  <c r="K828" i="151"/>
  <c r="J828" i="151"/>
  <c r="I828" i="151"/>
  <c r="H828" i="151"/>
  <c r="G828" i="151"/>
  <c r="AB827" i="151"/>
  <c r="AA827" i="151"/>
  <c r="Z827" i="151"/>
  <c r="Y827" i="151"/>
  <c r="X827" i="151"/>
  <c r="W827" i="151"/>
  <c r="V827" i="151"/>
  <c r="U827" i="151"/>
  <c r="T827" i="151"/>
  <c r="S827" i="151"/>
  <c r="R827" i="151"/>
  <c r="Q827" i="151"/>
  <c r="P827" i="151"/>
  <c r="O827" i="151"/>
  <c r="N827" i="151"/>
  <c r="M827" i="151"/>
  <c r="L827" i="151"/>
  <c r="K827" i="151"/>
  <c r="J827" i="151"/>
  <c r="I827" i="151"/>
  <c r="H827" i="151"/>
  <c r="G827" i="151"/>
  <c r="AB826" i="151"/>
  <c r="AA826" i="151"/>
  <c r="Z826" i="151"/>
  <c r="Y826" i="151"/>
  <c r="X826" i="151"/>
  <c r="W826" i="151"/>
  <c r="V826" i="151"/>
  <c r="U826" i="151"/>
  <c r="T826" i="151"/>
  <c r="S826" i="151"/>
  <c r="R826" i="151"/>
  <c r="Q826" i="151"/>
  <c r="P826" i="151"/>
  <c r="O826" i="151"/>
  <c r="N826" i="151"/>
  <c r="M826" i="151"/>
  <c r="L826" i="151"/>
  <c r="K826" i="151"/>
  <c r="J826" i="151"/>
  <c r="I826" i="151"/>
  <c r="H826" i="151"/>
  <c r="G826" i="151"/>
  <c r="AB825" i="151"/>
  <c r="AA825" i="151"/>
  <c r="Z825" i="151"/>
  <c r="Y825" i="151"/>
  <c r="X825" i="151"/>
  <c r="W825" i="151"/>
  <c r="V825" i="151"/>
  <c r="U825" i="151"/>
  <c r="T825" i="151"/>
  <c r="S825" i="151"/>
  <c r="R825" i="151"/>
  <c r="Q825" i="151"/>
  <c r="P825" i="151"/>
  <c r="O825" i="151"/>
  <c r="N825" i="151"/>
  <c r="M825" i="151"/>
  <c r="L825" i="151"/>
  <c r="K825" i="151"/>
  <c r="J825" i="151"/>
  <c r="I825" i="151"/>
  <c r="H825" i="151"/>
  <c r="G825" i="151"/>
  <c r="AB824" i="151"/>
  <c r="AA824" i="151"/>
  <c r="Z824" i="151"/>
  <c r="Y824" i="151"/>
  <c r="X824" i="151"/>
  <c r="W824" i="151"/>
  <c r="V824" i="151"/>
  <c r="U824" i="151"/>
  <c r="T824" i="151"/>
  <c r="S824" i="151"/>
  <c r="R824" i="151"/>
  <c r="Q824" i="151"/>
  <c r="P824" i="151"/>
  <c r="O824" i="151"/>
  <c r="N824" i="151"/>
  <c r="M824" i="151"/>
  <c r="L824" i="151"/>
  <c r="K824" i="151"/>
  <c r="J824" i="151"/>
  <c r="I824" i="151"/>
  <c r="H824" i="151"/>
  <c r="G824" i="151"/>
  <c r="AB823" i="151"/>
  <c r="AA823" i="151"/>
  <c r="Z823" i="151"/>
  <c r="Y823" i="151"/>
  <c r="X823" i="151"/>
  <c r="W823" i="151"/>
  <c r="V823" i="151"/>
  <c r="U823" i="151"/>
  <c r="T823" i="151"/>
  <c r="S823" i="151"/>
  <c r="R823" i="151"/>
  <c r="Q823" i="151"/>
  <c r="P823" i="151"/>
  <c r="O823" i="151"/>
  <c r="N823" i="151"/>
  <c r="M823" i="151"/>
  <c r="L823" i="151"/>
  <c r="K823" i="151"/>
  <c r="J823" i="151"/>
  <c r="I823" i="151"/>
  <c r="H823" i="151"/>
  <c r="G823" i="151"/>
  <c r="AB822" i="151"/>
  <c r="AA822" i="151"/>
  <c r="Z822" i="151"/>
  <c r="Y822" i="151"/>
  <c r="X822" i="151"/>
  <c r="W822" i="151"/>
  <c r="V822" i="151"/>
  <c r="U822" i="151"/>
  <c r="T822" i="151"/>
  <c r="S822" i="151"/>
  <c r="R822" i="151"/>
  <c r="Q822" i="151"/>
  <c r="P822" i="151"/>
  <c r="O822" i="151"/>
  <c r="N822" i="151"/>
  <c r="M822" i="151"/>
  <c r="L822" i="151"/>
  <c r="K822" i="151"/>
  <c r="J822" i="151"/>
  <c r="I822" i="151"/>
  <c r="H822" i="151"/>
  <c r="G822" i="151"/>
  <c r="AB821" i="151"/>
  <c r="AA821" i="151"/>
  <c r="Z821" i="151"/>
  <c r="Y821" i="151"/>
  <c r="X821" i="151"/>
  <c r="W821" i="151"/>
  <c r="V821" i="151"/>
  <c r="U821" i="151"/>
  <c r="T821" i="151"/>
  <c r="S821" i="151"/>
  <c r="R821" i="151"/>
  <c r="Q821" i="151"/>
  <c r="P821" i="151"/>
  <c r="O821" i="151"/>
  <c r="N821" i="151"/>
  <c r="M821" i="151"/>
  <c r="L821" i="151"/>
  <c r="K821" i="151"/>
  <c r="J821" i="151"/>
  <c r="I821" i="151"/>
  <c r="H821" i="151"/>
  <c r="G821" i="151"/>
  <c r="AB820" i="151"/>
  <c r="AA820" i="151"/>
  <c r="Z820" i="151"/>
  <c r="Y820" i="151"/>
  <c r="X820" i="151"/>
  <c r="W820" i="151"/>
  <c r="V820" i="151"/>
  <c r="U820" i="151"/>
  <c r="T820" i="151"/>
  <c r="S820" i="151"/>
  <c r="R820" i="151"/>
  <c r="Q820" i="151"/>
  <c r="P820" i="151"/>
  <c r="O820" i="151"/>
  <c r="N820" i="151"/>
  <c r="M820" i="151"/>
  <c r="L820" i="151"/>
  <c r="K820" i="151"/>
  <c r="J820" i="151"/>
  <c r="I820" i="151"/>
  <c r="H820" i="151"/>
  <c r="G820" i="151"/>
  <c r="AB819" i="151"/>
  <c r="AA819" i="151"/>
  <c r="Z819" i="151"/>
  <c r="Y819" i="151"/>
  <c r="X819" i="151"/>
  <c r="W819" i="151"/>
  <c r="V819" i="151"/>
  <c r="U819" i="151"/>
  <c r="T819" i="151"/>
  <c r="S819" i="151"/>
  <c r="R819" i="151"/>
  <c r="Q819" i="151"/>
  <c r="P819" i="151"/>
  <c r="O819" i="151"/>
  <c r="N819" i="151"/>
  <c r="M819" i="151"/>
  <c r="L819" i="151"/>
  <c r="K819" i="151"/>
  <c r="J819" i="151"/>
  <c r="I819" i="151"/>
  <c r="H819" i="151"/>
  <c r="G819" i="151"/>
  <c r="AB818" i="151"/>
  <c r="AA818" i="151"/>
  <c r="Z818" i="151"/>
  <c r="Y818" i="151"/>
  <c r="X818" i="151"/>
  <c r="W818" i="151"/>
  <c r="V818" i="151"/>
  <c r="U818" i="151"/>
  <c r="T818" i="151"/>
  <c r="S818" i="151"/>
  <c r="R818" i="151"/>
  <c r="Q818" i="151"/>
  <c r="P818" i="151"/>
  <c r="O818" i="151"/>
  <c r="N818" i="151"/>
  <c r="M818" i="151"/>
  <c r="L818" i="151"/>
  <c r="K818" i="151"/>
  <c r="J818" i="151"/>
  <c r="I818" i="151"/>
  <c r="H818" i="151"/>
  <c r="G818" i="151"/>
  <c r="AB817" i="151"/>
  <c r="AA817" i="151"/>
  <c r="Z817" i="151"/>
  <c r="Y817" i="151"/>
  <c r="X817" i="151"/>
  <c r="W817" i="151"/>
  <c r="V817" i="151"/>
  <c r="U817" i="151"/>
  <c r="T817" i="151"/>
  <c r="S817" i="151"/>
  <c r="R817" i="151"/>
  <c r="Q817" i="151"/>
  <c r="P817" i="151"/>
  <c r="O817" i="151"/>
  <c r="N817" i="151"/>
  <c r="M817" i="151"/>
  <c r="L817" i="151"/>
  <c r="K817" i="151"/>
  <c r="J817" i="151"/>
  <c r="I817" i="151"/>
  <c r="H817" i="151"/>
  <c r="G817" i="151"/>
  <c r="AB816" i="151"/>
  <c r="AA816" i="151"/>
  <c r="Z816" i="151"/>
  <c r="Y816" i="151"/>
  <c r="X816" i="151"/>
  <c r="W816" i="151"/>
  <c r="V816" i="151"/>
  <c r="U816" i="151"/>
  <c r="T816" i="151"/>
  <c r="S816" i="151"/>
  <c r="R816" i="151"/>
  <c r="Q816" i="151"/>
  <c r="P816" i="151"/>
  <c r="O816" i="151"/>
  <c r="N816" i="151"/>
  <c r="M816" i="151"/>
  <c r="L816" i="151"/>
  <c r="K816" i="151"/>
  <c r="J816" i="151"/>
  <c r="I816" i="151"/>
  <c r="H816" i="151"/>
  <c r="G816" i="151"/>
  <c r="AB815" i="151"/>
  <c r="AA815" i="151"/>
  <c r="Z815" i="151"/>
  <c r="Y815" i="151"/>
  <c r="X815" i="151"/>
  <c r="W815" i="151"/>
  <c r="V815" i="151"/>
  <c r="U815" i="151"/>
  <c r="T815" i="151"/>
  <c r="S815" i="151"/>
  <c r="R815" i="151"/>
  <c r="Q815" i="151"/>
  <c r="P815" i="151"/>
  <c r="O815" i="151"/>
  <c r="N815" i="151"/>
  <c r="M815" i="151"/>
  <c r="L815" i="151"/>
  <c r="K815" i="151"/>
  <c r="J815" i="151"/>
  <c r="I815" i="151"/>
  <c r="H815" i="151"/>
  <c r="G815" i="151"/>
  <c r="AB814" i="151"/>
  <c r="AA814" i="151"/>
  <c r="Z814" i="151"/>
  <c r="Y814" i="151"/>
  <c r="X814" i="151"/>
  <c r="W814" i="151"/>
  <c r="V814" i="151"/>
  <c r="U814" i="151"/>
  <c r="T814" i="151"/>
  <c r="S814" i="151"/>
  <c r="R814" i="151"/>
  <c r="Q814" i="151"/>
  <c r="P814" i="151"/>
  <c r="O814" i="151"/>
  <c r="N814" i="151"/>
  <c r="M814" i="151"/>
  <c r="L814" i="151"/>
  <c r="K814" i="151"/>
  <c r="J814" i="151"/>
  <c r="I814" i="151"/>
  <c r="H814" i="151"/>
  <c r="G814" i="151"/>
  <c r="AB813" i="151"/>
  <c r="AA813" i="151"/>
  <c r="Z813" i="151"/>
  <c r="Y813" i="151"/>
  <c r="X813" i="151"/>
  <c r="W813" i="151"/>
  <c r="V813" i="151"/>
  <c r="U813" i="151"/>
  <c r="T813" i="151"/>
  <c r="S813" i="151"/>
  <c r="R813" i="151"/>
  <c r="Q813" i="151"/>
  <c r="P813" i="151"/>
  <c r="O813" i="151"/>
  <c r="N813" i="151"/>
  <c r="M813" i="151"/>
  <c r="L813" i="151"/>
  <c r="K813" i="151"/>
  <c r="J813" i="151"/>
  <c r="I813" i="151"/>
  <c r="H813" i="151"/>
  <c r="G813" i="151"/>
  <c r="AB812" i="151"/>
  <c r="AA812" i="151"/>
  <c r="Z812" i="151"/>
  <c r="Y812" i="151"/>
  <c r="X812" i="151"/>
  <c r="W812" i="151"/>
  <c r="V812" i="151"/>
  <c r="U812" i="151"/>
  <c r="T812" i="151"/>
  <c r="S812" i="151"/>
  <c r="R812" i="151"/>
  <c r="Q812" i="151"/>
  <c r="P812" i="151"/>
  <c r="O812" i="151"/>
  <c r="N812" i="151"/>
  <c r="M812" i="151"/>
  <c r="L812" i="151"/>
  <c r="K812" i="151"/>
  <c r="J812" i="151"/>
  <c r="I812" i="151"/>
  <c r="H812" i="151"/>
  <c r="G812" i="151"/>
  <c r="AB811" i="151"/>
  <c r="AA811" i="151"/>
  <c r="Z811" i="151"/>
  <c r="Y811" i="151"/>
  <c r="X811" i="151"/>
  <c r="W811" i="151"/>
  <c r="V811" i="151"/>
  <c r="U811" i="151"/>
  <c r="T811" i="151"/>
  <c r="S811" i="151"/>
  <c r="R811" i="151"/>
  <c r="Q811" i="151"/>
  <c r="P811" i="151"/>
  <c r="O811" i="151"/>
  <c r="N811" i="151"/>
  <c r="M811" i="151"/>
  <c r="L811" i="151"/>
  <c r="K811" i="151"/>
  <c r="J811" i="151"/>
  <c r="I811" i="151"/>
  <c r="H811" i="151"/>
  <c r="G811" i="151"/>
  <c r="AB810" i="151"/>
  <c r="AA810" i="151"/>
  <c r="Z810" i="151"/>
  <c r="Y810" i="151"/>
  <c r="X810" i="151"/>
  <c r="W810" i="151"/>
  <c r="V810" i="151"/>
  <c r="U810" i="151"/>
  <c r="T810" i="151"/>
  <c r="S810" i="151"/>
  <c r="R810" i="151"/>
  <c r="Q810" i="151"/>
  <c r="P810" i="151"/>
  <c r="O810" i="151"/>
  <c r="N810" i="151"/>
  <c r="M810" i="151"/>
  <c r="L810" i="151"/>
  <c r="K810" i="151"/>
  <c r="J810" i="151"/>
  <c r="I810" i="151"/>
  <c r="H810" i="151"/>
  <c r="G810" i="151"/>
  <c r="AB809" i="151"/>
  <c r="AA809" i="151"/>
  <c r="Z809" i="151"/>
  <c r="Y809" i="151"/>
  <c r="X809" i="151"/>
  <c r="W809" i="151"/>
  <c r="V809" i="151"/>
  <c r="U809" i="151"/>
  <c r="T809" i="151"/>
  <c r="S809" i="151"/>
  <c r="R809" i="151"/>
  <c r="Q809" i="151"/>
  <c r="P809" i="151"/>
  <c r="O809" i="151"/>
  <c r="N809" i="151"/>
  <c r="M809" i="151"/>
  <c r="L809" i="151"/>
  <c r="K809" i="151"/>
  <c r="J809" i="151"/>
  <c r="I809" i="151"/>
  <c r="H809" i="151"/>
  <c r="G809" i="151"/>
  <c r="AB808" i="151"/>
  <c r="AA808" i="151"/>
  <c r="Z808" i="151"/>
  <c r="Y808" i="151"/>
  <c r="X808" i="151"/>
  <c r="W808" i="151"/>
  <c r="V808" i="151"/>
  <c r="U808" i="151"/>
  <c r="T808" i="151"/>
  <c r="S808" i="151"/>
  <c r="R808" i="151"/>
  <c r="Q808" i="151"/>
  <c r="P808" i="151"/>
  <c r="O808" i="151"/>
  <c r="N808" i="151"/>
  <c r="M808" i="151"/>
  <c r="L808" i="151"/>
  <c r="K808" i="151"/>
  <c r="J808" i="151"/>
  <c r="I808" i="151"/>
  <c r="H808" i="151"/>
  <c r="G808" i="151"/>
  <c r="AB807" i="151"/>
  <c r="AA807" i="151"/>
  <c r="Z807" i="151"/>
  <c r="Y807" i="151"/>
  <c r="X807" i="151"/>
  <c r="W807" i="151"/>
  <c r="V807" i="151"/>
  <c r="U807" i="151"/>
  <c r="T807" i="151"/>
  <c r="S807" i="151"/>
  <c r="R807" i="151"/>
  <c r="Q807" i="151"/>
  <c r="P807" i="151"/>
  <c r="O807" i="151"/>
  <c r="N807" i="151"/>
  <c r="M807" i="151"/>
  <c r="L807" i="151"/>
  <c r="K807" i="151"/>
  <c r="J807" i="151"/>
  <c r="I807" i="151"/>
  <c r="H807" i="151"/>
  <c r="G807" i="151"/>
  <c r="AB806" i="151"/>
  <c r="AA806" i="151"/>
  <c r="Z806" i="151"/>
  <c r="Y806" i="151"/>
  <c r="X806" i="151"/>
  <c r="W806" i="151"/>
  <c r="V806" i="151"/>
  <c r="U806" i="151"/>
  <c r="T806" i="151"/>
  <c r="S806" i="151"/>
  <c r="R806" i="151"/>
  <c r="Q806" i="151"/>
  <c r="P806" i="151"/>
  <c r="O806" i="151"/>
  <c r="N806" i="151"/>
  <c r="M806" i="151"/>
  <c r="L806" i="151"/>
  <c r="K806" i="151"/>
  <c r="J806" i="151"/>
  <c r="I806" i="151"/>
  <c r="H806" i="151"/>
  <c r="G806" i="151"/>
  <c r="AB805" i="151"/>
  <c r="AA805" i="151"/>
  <c r="Z805" i="151"/>
  <c r="Y805" i="151"/>
  <c r="X805" i="151"/>
  <c r="W805" i="151"/>
  <c r="V805" i="151"/>
  <c r="U805" i="151"/>
  <c r="T805" i="151"/>
  <c r="S805" i="151"/>
  <c r="R805" i="151"/>
  <c r="Q805" i="151"/>
  <c r="P805" i="151"/>
  <c r="O805" i="151"/>
  <c r="N805" i="151"/>
  <c r="M805" i="151"/>
  <c r="L805" i="151"/>
  <c r="K805" i="151"/>
  <c r="J805" i="151"/>
  <c r="I805" i="151"/>
  <c r="H805" i="151"/>
  <c r="G805" i="151"/>
  <c r="AB804" i="151"/>
  <c r="AA804" i="151"/>
  <c r="Z804" i="151"/>
  <c r="Y804" i="151"/>
  <c r="X804" i="151"/>
  <c r="W804" i="151"/>
  <c r="V804" i="151"/>
  <c r="U804" i="151"/>
  <c r="T804" i="151"/>
  <c r="S804" i="151"/>
  <c r="R804" i="151"/>
  <c r="Q804" i="151"/>
  <c r="P804" i="151"/>
  <c r="O804" i="151"/>
  <c r="N804" i="151"/>
  <c r="M804" i="151"/>
  <c r="L804" i="151"/>
  <c r="K804" i="151"/>
  <c r="J804" i="151"/>
  <c r="I804" i="151"/>
  <c r="H804" i="151"/>
  <c r="G804" i="151"/>
  <c r="AB803" i="151"/>
  <c r="AA803" i="151"/>
  <c r="Z803" i="151"/>
  <c r="Y803" i="151"/>
  <c r="X803" i="151"/>
  <c r="W803" i="151"/>
  <c r="V803" i="151"/>
  <c r="U803" i="151"/>
  <c r="T803" i="151"/>
  <c r="S803" i="151"/>
  <c r="R803" i="151"/>
  <c r="Q803" i="151"/>
  <c r="P803" i="151"/>
  <c r="O803" i="151"/>
  <c r="N803" i="151"/>
  <c r="M803" i="151"/>
  <c r="L803" i="151"/>
  <c r="K803" i="151"/>
  <c r="J803" i="151"/>
  <c r="I803" i="151"/>
  <c r="H803" i="151"/>
  <c r="G803" i="151"/>
  <c r="AB802" i="151"/>
  <c r="AA802" i="151"/>
  <c r="Z802" i="151"/>
  <c r="Y802" i="151"/>
  <c r="X802" i="151"/>
  <c r="W802" i="151"/>
  <c r="V802" i="151"/>
  <c r="U802" i="151"/>
  <c r="T802" i="151"/>
  <c r="S802" i="151"/>
  <c r="R802" i="151"/>
  <c r="Q802" i="151"/>
  <c r="P802" i="151"/>
  <c r="O802" i="151"/>
  <c r="N802" i="151"/>
  <c r="M802" i="151"/>
  <c r="L802" i="151"/>
  <c r="K802" i="151"/>
  <c r="J802" i="151"/>
  <c r="I802" i="151"/>
  <c r="H802" i="151"/>
  <c r="G802" i="151"/>
  <c r="AB801" i="151"/>
  <c r="AA801" i="151"/>
  <c r="Z801" i="151"/>
  <c r="Y801" i="151"/>
  <c r="X801" i="151"/>
  <c r="W801" i="151"/>
  <c r="V801" i="151"/>
  <c r="U801" i="151"/>
  <c r="T801" i="151"/>
  <c r="S801" i="151"/>
  <c r="R801" i="151"/>
  <c r="Q801" i="151"/>
  <c r="P801" i="151"/>
  <c r="O801" i="151"/>
  <c r="N801" i="151"/>
  <c r="M801" i="151"/>
  <c r="L801" i="151"/>
  <c r="K801" i="151"/>
  <c r="J801" i="151"/>
  <c r="I801" i="151"/>
  <c r="H801" i="151"/>
  <c r="G801" i="151"/>
  <c r="AB800" i="151"/>
  <c r="AA800" i="151"/>
  <c r="Z800" i="151"/>
  <c r="Y800" i="151"/>
  <c r="X800" i="151"/>
  <c r="W800" i="151"/>
  <c r="V800" i="151"/>
  <c r="U800" i="151"/>
  <c r="T800" i="151"/>
  <c r="S800" i="151"/>
  <c r="R800" i="151"/>
  <c r="Q800" i="151"/>
  <c r="P800" i="151"/>
  <c r="O800" i="151"/>
  <c r="N800" i="151"/>
  <c r="M800" i="151"/>
  <c r="L800" i="151"/>
  <c r="K800" i="151"/>
  <c r="J800" i="151"/>
  <c r="I800" i="151"/>
  <c r="H800" i="151"/>
  <c r="G800" i="151"/>
  <c r="AB799" i="151"/>
  <c r="AA799" i="151"/>
  <c r="Z799" i="151"/>
  <c r="Y799" i="151"/>
  <c r="X799" i="151"/>
  <c r="W799" i="151"/>
  <c r="V799" i="151"/>
  <c r="U799" i="151"/>
  <c r="T799" i="151"/>
  <c r="S799" i="151"/>
  <c r="R799" i="151"/>
  <c r="Q799" i="151"/>
  <c r="P799" i="151"/>
  <c r="O799" i="151"/>
  <c r="N799" i="151"/>
  <c r="M799" i="151"/>
  <c r="L799" i="151"/>
  <c r="K799" i="151"/>
  <c r="J799" i="151"/>
  <c r="I799" i="151"/>
  <c r="H799" i="151"/>
  <c r="G799" i="151"/>
  <c r="AB798" i="151"/>
  <c r="AA798" i="151"/>
  <c r="Z798" i="151"/>
  <c r="Y798" i="151"/>
  <c r="X798" i="151"/>
  <c r="W798" i="151"/>
  <c r="V798" i="151"/>
  <c r="U798" i="151"/>
  <c r="T798" i="151"/>
  <c r="S798" i="151"/>
  <c r="R798" i="151"/>
  <c r="Q798" i="151"/>
  <c r="P798" i="151"/>
  <c r="O798" i="151"/>
  <c r="N798" i="151"/>
  <c r="M798" i="151"/>
  <c r="L798" i="151"/>
  <c r="K798" i="151"/>
  <c r="J798" i="151"/>
  <c r="I798" i="151"/>
  <c r="H798" i="151"/>
  <c r="G798" i="151"/>
  <c r="AB797" i="151"/>
  <c r="AA797" i="151"/>
  <c r="Z797" i="151"/>
  <c r="Y797" i="151"/>
  <c r="X797" i="151"/>
  <c r="W797" i="151"/>
  <c r="V797" i="151"/>
  <c r="U797" i="151"/>
  <c r="T797" i="151"/>
  <c r="S797" i="151"/>
  <c r="R797" i="151"/>
  <c r="Q797" i="151"/>
  <c r="P797" i="151"/>
  <c r="O797" i="151"/>
  <c r="N797" i="151"/>
  <c r="M797" i="151"/>
  <c r="L797" i="151"/>
  <c r="K797" i="151"/>
  <c r="J797" i="151"/>
  <c r="I797" i="151"/>
  <c r="H797" i="151"/>
  <c r="G797" i="151"/>
  <c r="AB796" i="151"/>
  <c r="AA796" i="151"/>
  <c r="Z796" i="151"/>
  <c r="Y796" i="151"/>
  <c r="X796" i="151"/>
  <c r="W796" i="151"/>
  <c r="V796" i="151"/>
  <c r="U796" i="151"/>
  <c r="T796" i="151"/>
  <c r="S796" i="151"/>
  <c r="R796" i="151"/>
  <c r="Q796" i="151"/>
  <c r="P796" i="151"/>
  <c r="O796" i="151"/>
  <c r="N796" i="151"/>
  <c r="M796" i="151"/>
  <c r="L796" i="151"/>
  <c r="K796" i="151"/>
  <c r="J796" i="151"/>
  <c r="I796" i="151"/>
  <c r="H796" i="151"/>
  <c r="G796" i="151"/>
  <c r="AB795" i="151"/>
  <c r="AA795" i="151"/>
  <c r="Z795" i="151"/>
  <c r="Y795" i="151"/>
  <c r="X795" i="151"/>
  <c r="W795" i="151"/>
  <c r="V795" i="151"/>
  <c r="U795" i="151"/>
  <c r="T795" i="151"/>
  <c r="S795" i="151"/>
  <c r="R795" i="151"/>
  <c r="Q795" i="151"/>
  <c r="P795" i="151"/>
  <c r="O795" i="151"/>
  <c r="N795" i="151"/>
  <c r="M795" i="151"/>
  <c r="L795" i="151"/>
  <c r="K795" i="151"/>
  <c r="J795" i="151"/>
  <c r="I795" i="151"/>
  <c r="H795" i="151"/>
  <c r="G795" i="151"/>
  <c r="AB794" i="151"/>
  <c r="AA794" i="151"/>
  <c r="Z794" i="151"/>
  <c r="Y794" i="151"/>
  <c r="X794" i="151"/>
  <c r="W794" i="151"/>
  <c r="V794" i="151"/>
  <c r="U794" i="151"/>
  <c r="T794" i="151"/>
  <c r="S794" i="151"/>
  <c r="R794" i="151"/>
  <c r="Q794" i="151"/>
  <c r="P794" i="151"/>
  <c r="O794" i="151"/>
  <c r="N794" i="151"/>
  <c r="M794" i="151"/>
  <c r="L794" i="151"/>
  <c r="K794" i="151"/>
  <c r="J794" i="151"/>
  <c r="I794" i="151"/>
  <c r="H794" i="151"/>
  <c r="G794" i="151"/>
  <c r="AB793" i="151"/>
  <c r="AA793" i="151"/>
  <c r="Z793" i="151"/>
  <c r="Y793" i="151"/>
  <c r="X793" i="151"/>
  <c r="W793" i="151"/>
  <c r="V793" i="151"/>
  <c r="U793" i="151"/>
  <c r="T793" i="151"/>
  <c r="S793" i="151"/>
  <c r="R793" i="151"/>
  <c r="Q793" i="151"/>
  <c r="P793" i="151"/>
  <c r="O793" i="151"/>
  <c r="N793" i="151"/>
  <c r="M793" i="151"/>
  <c r="L793" i="151"/>
  <c r="K793" i="151"/>
  <c r="J793" i="151"/>
  <c r="I793" i="151"/>
  <c r="H793" i="151"/>
  <c r="G793" i="151"/>
  <c r="AB792" i="151"/>
  <c r="AA792" i="151"/>
  <c r="Z792" i="151"/>
  <c r="Y792" i="151"/>
  <c r="X792" i="151"/>
  <c r="W792" i="151"/>
  <c r="V792" i="151"/>
  <c r="U792" i="151"/>
  <c r="T792" i="151"/>
  <c r="S792" i="151"/>
  <c r="R792" i="151"/>
  <c r="Q792" i="151"/>
  <c r="P792" i="151"/>
  <c r="O792" i="151"/>
  <c r="N792" i="151"/>
  <c r="M792" i="151"/>
  <c r="L792" i="151"/>
  <c r="K792" i="151"/>
  <c r="J792" i="151"/>
  <c r="I792" i="151"/>
  <c r="H792" i="151"/>
  <c r="G792" i="151"/>
  <c r="AB791" i="151"/>
  <c r="AA791" i="151"/>
  <c r="Z791" i="151"/>
  <c r="Y791" i="151"/>
  <c r="X791" i="151"/>
  <c r="W791" i="151"/>
  <c r="V791" i="151"/>
  <c r="U791" i="151"/>
  <c r="T791" i="151"/>
  <c r="S791" i="151"/>
  <c r="R791" i="151"/>
  <c r="Q791" i="151"/>
  <c r="P791" i="151"/>
  <c r="O791" i="151"/>
  <c r="N791" i="151"/>
  <c r="M791" i="151"/>
  <c r="L791" i="151"/>
  <c r="K791" i="151"/>
  <c r="J791" i="151"/>
  <c r="I791" i="151"/>
  <c r="H791" i="151"/>
  <c r="G791" i="151"/>
  <c r="AB790" i="151"/>
  <c r="AA790" i="151"/>
  <c r="Z790" i="151"/>
  <c r="Y790" i="151"/>
  <c r="X790" i="151"/>
  <c r="W790" i="151"/>
  <c r="V790" i="151"/>
  <c r="U790" i="151"/>
  <c r="T790" i="151"/>
  <c r="S790" i="151"/>
  <c r="R790" i="151"/>
  <c r="Q790" i="151"/>
  <c r="P790" i="151"/>
  <c r="O790" i="151"/>
  <c r="N790" i="151"/>
  <c r="M790" i="151"/>
  <c r="L790" i="151"/>
  <c r="K790" i="151"/>
  <c r="J790" i="151"/>
  <c r="I790" i="151"/>
  <c r="H790" i="151"/>
  <c r="G790" i="151"/>
  <c r="AB789" i="151"/>
  <c r="AA789" i="151"/>
  <c r="Z789" i="151"/>
  <c r="Y789" i="151"/>
  <c r="X789" i="151"/>
  <c r="W789" i="151"/>
  <c r="V789" i="151"/>
  <c r="U789" i="151"/>
  <c r="T789" i="151"/>
  <c r="S789" i="151"/>
  <c r="R789" i="151"/>
  <c r="Q789" i="151"/>
  <c r="P789" i="151"/>
  <c r="O789" i="151"/>
  <c r="N789" i="151"/>
  <c r="M789" i="151"/>
  <c r="L789" i="151"/>
  <c r="K789" i="151"/>
  <c r="J789" i="151"/>
  <c r="I789" i="151"/>
  <c r="H789" i="151"/>
  <c r="G789" i="151"/>
  <c r="AB788" i="151"/>
  <c r="AA788" i="151"/>
  <c r="Z788" i="151"/>
  <c r="Y788" i="151"/>
  <c r="X788" i="151"/>
  <c r="W788" i="151"/>
  <c r="V788" i="151"/>
  <c r="U788" i="151"/>
  <c r="T788" i="151"/>
  <c r="S788" i="151"/>
  <c r="R788" i="151"/>
  <c r="Q788" i="151"/>
  <c r="P788" i="151"/>
  <c r="O788" i="151"/>
  <c r="N788" i="151"/>
  <c r="M788" i="151"/>
  <c r="L788" i="151"/>
  <c r="K788" i="151"/>
  <c r="J788" i="151"/>
  <c r="I788" i="151"/>
  <c r="H788" i="151"/>
  <c r="G788" i="151"/>
  <c r="AB787" i="151"/>
  <c r="AA787" i="151"/>
  <c r="Z787" i="151"/>
  <c r="Y787" i="151"/>
  <c r="X787" i="151"/>
  <c r="W787" i="151"/>
  <c r="V787" i="151"/>
  <c r="U787" i="151"/>
  <c r="T787" i="151"/>
  <c r="S787" i="151"/>
  <c r="R787" i="151"/>
  <c r="Q787" i="151"/>
  <c r="P787" i="151"/>
  <c r="O787" i="151"/>
  <c r="N787" i="151"/>
  <c r="M787" i="151"/>
  <c r="L787" i="151"/>
  <c r="K787" i="151"/>
  <c r="J787" i="151"/>
  <c r="I787" i="151"/>
  <c r="H787" i="151"/>
  <c r="G787" i="151"/>
  <c r="AB786" i="151"/>
  <c r="AA786" i="151"/>
  <c r="Z786" i="151"/>
  <c r="Y786" i="151"/>
  <c r="X786" i="151"/>
  <c r="W786" i="151"/>
  <c r="V786" i="151"/>
  <c r="U786" i="151"/>
  <c r="T786" i="151"/>
  <c r="S786" i="151"/>
  <c r="R786" i="151"/>
  <c r="Q786" i="151"/>
  <c r="P786" i="151"/>
  <c r="O786" i="151"/>
  <c r="N786" i="151"/>
  <c r="M786" i="151"/>
  <c r="L786" i="151"/>
  <c r="K786" i="151"/>
  <c r="J786" i="151"/>
  <c r="I786" i="151"/>
  <c r="H786" i="151"/>
  <c r="G786" i="151"/>
  <c r="AB785" i="151"/>
  <c r="AA785" i="151"/>
  <c r="Z785" i="151"/>
  <c r="Y785" i="151"/>
  <c r="X785" i="151"/>
  <c r="W785" i="151"/>
  <c r="V785" i="151"/>
  <c r="U785" i="151"/>
  <c r="T785" i="151"/>
  <c r="S785" i="151"/>
  <c r="R785" i="151"/>
  <c r="Q785" i="151"/>
  <c r="P785" i="151"/>
  <c r="O785" i="151"/>
  <c r="N785" i="151"/>
  <c r="M785" i="151"/>
  <c r="L785" i="151"/>
  <c r="K785" i="151"/>
  <c r="J785" i="151"/>
  <c r="I785" i="151"/>
  <c r="H785" i="151"/>
  <c r="G785" i="151"/>
  <c r="AB784" i="151"/>
  <c r="AA784" i="151"/>
  <c r="Z784" i="151"/>
  <c r="Y784" i="151"/>
  <c r="X784" i="151"/>
  <c r="W784" i="151"/>
  <c r="V784" i="151"/>
  <c r="U784" i="151"/>
  <c r="T784" i="151"/>
  <c r="S784" i="151"/>
  <c r="R784" i="151"/>
  <c r="Q784" i="151"/>
  <c r="P784" i="151"/>
  <c r="O784" i="151"/>
  <c r="N784" i="151"/>
  <c r="M784" i="151"/>
  <c r="L784" i="151"/>
  <c r="K784" i="151"/>
  <c r="J784" i="151"/>
  <c r="I784" i="151"/>
  <c r="H784" i="151"/>
  <c r="G784" i="151"/>
  <c r="AB783" i="151"/>
  <c r="AA783" i="151"/>
  <c r="Z783" i="151"/>
  <c r="Y783" i="151"/>
  <c r="X783" i="151"/>
  <c r="W783" i="151"/>
  <c r="V783" i="151"/>
  <c r="U783" i="151"/>
  <c r="T783" i="151"/>
  <c r="S783" i="151"/>
  <c r="R783" i="151"/>
  <c r="Q783" i="151"/>
  <c r="P783" i="151"/>
  <c r="O783" i="151"/>
  <c r="N783" i="151"/>
  <c r="M783" i="151"/>
  <c r="L783" i="151"/>
  <c r="K783" i="151"/>
  <c r="J783" i="151"/>
  <c r="I783" i="151"/>
  <c r="H783" i="151"/>
  <c r="G783" i="151"/>
  <c r="AB782" i="151"/>
  <c r="AA782" i="151"/>
  <c r="Z782" i="151"/>
  <c r="Y782" i="151"/>
  <c r="X782" i="151"/>
  <c r="W782" i="151"/>
  <c r="V782" i="151"/>
  <c r="U782" i="151"/>
  <c r="T782" i="151"/>
  <c r="S782" i="151"/>
  <c r="R782" i="151"/>
  <c r="Q782" i="151"/>
  <c r="P782" i="151"/>
  <c r="O782" i="151"/>
  <c r="N782" i="151"/>
  <c r="M782" i="151"/>
  <c r="L782" i="151"/>
  <c r="K782" i="151"/>
  <c r="J782" i="151"/>
  <c r="I782" i="151"/>
  <c r="H782" i="151"/>
  <c r="G782" i="151"/>
  <c r="AB781" i="151"/>
  <c r="AA781" i="151"/>
  <c r="Z781" i="151"/>
  <c r="Y781" i="151"/>
  <c r="X781" i="151"/>
  <c r="W781" i="151"/>
  <c r="V781" i="151"/>
  <c r="U781" i="151"/>
  <c r="T781" i="151"/>
  <c r="S781" i="151"/>
  <c r="R781" i="151"/>
  <c r="Q781" i="151"/>
  <c r="P781" i="151"/>
  <c r="O781" i="151"/>
  <c r="N781" i="151"/>
  <c r="M781" i="151"/>
  <c r="L781" i="151"/>
  <c r="K781" i="151"/>
  <c r="J781" i="151"/>
  <c r="I781" i="151"/>
  <c r="H781" i="151"/>
  <c r="G781" i="151"/>
  <c r="AB780" i="151"/>
  <c r="AA780" i="151"/>
  <c r="Z780" i="151"/>
  <c r="Y780" i="151"/>
  <c r="X780" i="151"/>
  <c r="W780" i="151"/>
  <c r="V780" i="151"/>
  <c r="U780" i="151"/>
  <c r="T780" i="151"/>
  <c r="S780" i="151"/>
  <c r="R780" i="151"/>
  <c r="Q780" i="151"/>
  <c r="P780" i="151"/>
  <c r="O780" i="151"/>
  <c r="N780" i="151"/>
  <c r="M780" i="151"/>
  <c r="L780" i="151"/>
  <c r="K780" i="151"/>
  <c r="J780" i="151"/>
  <c r="I780" i="151"/>
  <c r="H780" i="151"/>
  <c r="G780" i="151"/>
  <c r="AB779" i="151"/>
  <c r="AA779" i="151"/>
  <c r="Z779" i="151"/>
  <c r="Y779" i="151"/>
  <c r="X779" i="151"/>
  <c r="W779" i="151"/>
  <c r="V779" i="151"/>
  <c r="U779" i="151"/>
  <c r="T779" i="151"/>
  <c r="S779" i="151"/>
  <c r="R779" i="151"/>
  <c r="Q779" i="151"/>
  <c r="P779" i="151"/>
  <c r="O779" i="151"/>
  <c r="N779" i="151"/>
  <c r="M779" i="151"/>
  <c r="L779" i="151"/>
  <c r="K779" i="151"/>
  <c r="J779" i="151"/>
  <c r="I779" i="151"/>
  <c r="H779" i="151"/>
  <c r="G779" i="151"/>
  <c r="AB778" i="151"/>
  <c r="AA778" i="151"/>
  <c r="Z778" i="151"/>
  <c r="Y778" i="151"/>
  <c r="X778" i="151"/>
  <c r="W778" i="151"/>
  <c r="V778" i="151"/>
  <c r="U778" i="151"/>
  <c r="T778" i="151"/>
  <c r="S778" i="151"/>
  <c r="R778" i="151"/>
  <c r="Q778" i="151"/>
  <c r="P778" i="151"/>
  <c r="O778" i="151"/>
  <c r="N778" i="151"/>
  <c r="M778" i="151"/>
  <c r="L778" i="151"/>
  <c r="K778" i="151"/>
  <c r="J778" i="151"/>
  <c r="I778" i="151"/>
  <c r="H778" i="151"/>
  <c r="G778" i="151"/>
  <c r="AB777" i="151"/>
  <c r="AA777" i="151"/>
  <c r="Z777" i="151"/>
  <c r="Y777" i="151"/>
  <c r="X777" i="151"/>
  <c r="W777" i="151"/>
  <c r="V777" i="151"/>
  <c r="U777" i="151"/>
  <c r="T777" i="151"/>
  <c r="S777" i="151"/>
  <c r="R777" i="151"/>
  <c r="Q777" i="151"/>
  <c r="P777" i="151"/>
  <c r="O777" i="151"/>
  <c r="N777" i="151"/>
  <c r="M777" i="151"/>
  <c r="L777" i="151"/>
  <c r="K777" i="151"/>
  <c r="J777" i="151"/>
  <c r="I777" i="151"/>
  <c r="H777" i="151"/>
  <c r="G777" i="151"/>
  <c r="AB776" i="151"/>
  <c r="AA776" i="151"/>
  <c r="Z776" i="151"/>
  <c r="Y776" i="151"/>
  <c r="X776" i="151"/>
  <c r="W776" i="151"/>
  <c r="V776" i="151"/>
  <c r="U776" i="151"/>
  <c r="T776" i="151"/>
  <c r="S776" i="151"/>
  <c r="R776" i="151"/>
  <c r="Q776" i="151"/>
  <c r="P776" i="151"/>
  <c r="O776" i="151"/>
  <c r="N776" i="151"/>
  <c r="M776" i="151"/>
  <c r="L776" i="151"/>
  <c r="K776" i="151"/>
  <c r="J776" i="151"/>
  <c r="I776" i="151"/>
  <c r="H776" i="151"/>
  <c r="G776" i="151"/>
  <c r="AB775" i="151"/>
  <c r="AA775" i="151"/>
  <c r="Z775" i="151"/>
  <c r="Y775" i="151"/>
  <c r="X775" i="151"/>
  <c r="W775" i="151"/>
  <c r="V775" i="151"/>
  <c r="U775" i="151"/>
  <c r="T775" i="151"/>
  <c r="S775" i="151"/>
  <c r="R775" i="151"/>
  <c r="Q775" i="151"/>
  <c r="P775" i="151"/>
  <c r="O775" i="151"/>
  <c r="N775" i="151"/>
  <c r="M775" i="151"/>
  <c r="L775" i="151"/>
  <c r="K775" i="151"/>
  <c r="J775" i="151"/>
  <c r="I775" i="151"/>
  <c r="H775" i="151"/>
  <c r="G775" i="151"/>
  <c r="AB774" i="151"/>
  <c r="AA774" i="151"/>
  <c r="Z774" i="151"/>
  <c r="Y774" i="151"/>
  <c r="X774" i="151"/>
  <c r="W774" i="151"/>
  <c r="V774" i="151"/>
  <c r="U774" i="151"/>
  <c r="T774" i="151"/>
  <c r="S774" i="151"/>
  <c r="R774" i="151"/>
  <c r="Q774" i="151"/>
  <c r="P774" i="151"/>
  <c r="O774" i="151"/>
  <c r="N774" i="151"/>
  <c r="M774" i="151"/>
  <c r="L774" i="151"/>
  <c r="K774" i="151"/>
  <c r="J774" i="151"/>
  <c r="I774" i="151"/>
  <c r="H774" i="151"/>
  <c r="G774" i="151"/>
  <c r="AB773" i="151"/>
  <c r="AA773" i="151"/>
  <c r="Z773" i="151"/>
  <c r="Y773" i="151"/>
  <c r="X773" i="151"/>
  <c r="W773" i="151"/>
  <c r="V773" i="151"/>
  <c r="U773" i="151"/>
  <c r="T773" i="151"/>
  <c r="S773" i="151"/>
  <c r="R773" i="151"/>
  <c r="Q773" i="151"/>
  <c r="P773" i="151"/>
  <c r="O773" i="151"/>
  <c r="N773" i="151"/>
  <c r="M773" i="151"/>
  <c r="L773" i="151"/>
  <c r="K773" i="151"/>
  <c r="J773" i="151"/>
  <c r="I773" i="151"/>
  <c r="H773" i="151"/>
  <c r="G773" i="151"/>
  <c r="AB772" i="151"/>
  <c r="AA772" i="151"/>
  <c r="Z772" i="151"/>
  <c r="Y772" i="151"/>
  <c r="X772" i="151"/>
  <c r="W772" i="151"/>
  <c r="V772" i="151"/>
  <c r="U772" i="151"/>
  <c r="T772" i="151"/>
  <c r="S772" i="151"/>
  <c r="R772" i="151"/>
  <c r="Q772" i="151"/>
  <c r="P772" i="151"/>
  <c r="O772" i="151"/>
  <c r="N772" i="151"/>
  <c r="M772" i="151"/>
  <c r="L772" i="151"/>
  <c r="K772" i="151"/>
  <c r="J772" i="151"/>
  <c r="I772" i="151"/>
  <c r="H772" i="151"/>
  <c r="G772" i="151"/>
  <c r="AB771" i="151"/>
  <c r="AA771" i="151"/>
  <c r="Z771" i="151"/>
  <c r="Y771" i="151"/>
  <c r="X771" i="151"/>
  <c r="W771" i="151"/>
  <c r="V771" i="151"/>
  <c r="U771" i="151"/>
  <c r="T771" i="151"/>
  <c r="S771" i="151"/>
  <c r="R771" i="151"/>
  <c r="Q771" i="151"/>
  <c r="P771" i="151"/>
  <c r="O771" i="151"/>
  <c r="N771" i="151"/>
  <c r="M771" i="151"/>
  <c r="L771" i="151"/>
  <c r="K771" i="151"/>
  <c r="J771" i="151"/>
  <c r="I771" i="151"/>
  <c r="H771" i="151"/>
  <c r="G771" i="151"/>
  <c r="AB770" i="151"/>
  <c r="AA770" i="151"/>
  <c r="Z770" i="151"/>
  <c r="Y770" i="151"/>
  <c r="X770" i="151"/>
  <c r="W770" i="151"/>
  <c r="V770" i="151"/>
  <c r="U770" i="151"/>
  <c r="T770" i="151"/>
  <c r="S770" i="151"/>
  <c r="R770" i="151"/>
  <c r="Q770" i="151"/>
  <c r="P770" i="151"/>
  <c r="O770" i="151"/>
  <c r="N770" i="151"/>
  <c r="M770" i="151"/>
  <c r="L770" i="151"/>
  <c r="K770" i="151"/>
  <c r="J770" i="151"/>
  <c r="I770" i="151"/>
  <c r="H770" i="151"/>
  <c r="G770" i="151"/>
  <c r="AB769" i="151"/>
  <c r="AA769" i="151"/>
  <c r="Z769" i="151"/>
  <c r="Y769" i="151"/>
  <c r="X769" i="151"/>
  <c r="W769" i="151"/>
  <c r="V769" i="151"/>
  <c r="U769" i="151"/>
  <c r="T769" i="151"/>
  <c r="S769" i="151"/>
  <c r="R769" i="151"/>
  <c r="Q769" i="151"/>
  <c r="P769" i="151"/>
  <c r="O769" i="151"/>
  <c r="N769" i="151"/>
  <c r="M769" i="151"/>
  <c r="L769" i="151"/>
  <c r="K769" i="151"/>
  <c r="J769" i="151"/>
  <c r="I769" i="151"/>
  <c r="H769" i="151"/>
  <c r="G769" i="151"/>
  <c r="AB768" i="151"/>
  <c r="AA768" i="151"/>
  <c r="Z768" i="151"/>
  <c r="Y768" i="151"/>
  <c r="X768" i="151"/>
  <c r="W768" i="151"/>
  <c r="V768" i="151"/>
  <c r="U768" i="151"/>
  <c r="T768" i="151"/>
  <c r="S768" i="151"/>
  <c r="R768" i="151"/>
  <c r="Q768" i="151"/>
  <c r="P768" i="151"/>
  <c r="O768" i="151"/>
  <c r="N768" i="151"/>
  <c r="M768" i="151"/>
  <c r="L768" i="151"/>
  <c r="K768" i="151"/>
  <c r="J768" i="151"/>
  <c r="I768" i="151"/>
  <c r="H768" i="151"/>
  <c r="G768" i="151"/>
  <c r="AB767" i="151"/>
  <c r="AA767" i="151"/>
  <c r="Z767" i="151"/>
  <c r="Y767" i="151"/>
  <c r="X767" i="151"/>
  <c r="W767" i="151"/>
  <c r="V767" i="151"/>
  <c r="U767" i="151"/>
  <c r="T767" i="151"/>
  <c r="S767" i="151"/>
  <c r="R767" i="151"/>
  <c r="Q767" i="151"/>
  <c r="P767" i="151"/>
  <c r="O767" i="151"/>
  <c r="N767" i="151"/>
  <c r="M767" i="151"/>
  <c r="L767" i="151"/>
  <c r="K767" i="151"/>
  <c r="J767" i="151"/>
  <c r="I767" i="151"/>
  <c r="H767" i="151"/>
  <c r="G767" i="151"/>
  <c r="AB766" i="151"/>
  <c r="AA766" i="151"/>
  <c r="Z766" i="151"/>
  <c r="Y766" i="151"/>
  <c r="X766" i="151"/>
  <c r="W766" i="151"/>
  <c r="V766" i="151"/>
  <c r="U766" i="151"/>
  <c r="T766" i="151"/>
  <c r="S766" i="151"/>
  <c r="R766" i="151"/>
  <c r="Q766" i="151"/>
  <c r="P766" i="151"/>
  <c r="O766" i="151"/>
  <c r="N766" i="151"/>
  <c r="M766" i="151"/>
  <c r="L766" i="151"/>
  <c r="K766" i="151"/>
  <c r="J766" i="151"/>
  <c r="I766" i="151"/>
  <c r="H766" i="151"/>
  <c r="G766" i="151"/>
  <c r="AB765" i="151"/>
  <c r="AA765" i="151"/>
  <c r="Z765" i="151"/>
  <c r="Y765" i="151"/>
  <c r="X765" i="151"/>
  <c r="W765" i="151"/>
  <c r="V765" i="151"/>
  <c r="U765" i="151"/>
  <c r="T765" i="151"/>
  <c r="S765" i="151"/>
  <c r="R765" i="151"/>
  <c r="Q765" i="151"/>
  <c r="P765" i="151"/>
  <c r="O765" i="151"/>
  <c r="N765" i="151"/>
  <c r="M765" i="151"/>
  <c r="L765" i="151"/>
  <c r="K765" i="151"/>
  <c r="J765" i="151"/>
  <c r="I765" i="151"/>
  <c r="H765" i="151"/>
  <c r="G765" i="151"/>
  <c r="AB764" i="151"/>
  <c r="AA764" i="151"/>
  <c r="Z764" i="151"/>
  <c r="Y764" i="151"/>
  <c r="X764" i="151"/>
  <c r="W764" i="151"/>
  <c r="V764" i="151"/>
  <c r="U764" i="151"/>
  <c r="T764" i="151"/>
  <c r="S764" i="151"/>
  <c r="R764" i="151"/>
  <c r="Q764" i="151"/>
  <c r="P764" i="151"/>
  <c r="O764" i="151"/>
  <c r="N764" i="151"/>
  <c r="M764" i="151"/>
  <c r="L764" i="151"/>
  <c r="K764" i="151"/>
  <c r="J764" i="151"/>
  <c r="I764" i="151"/>
  <c r="H764" i="151"/>
  <c r="G764" i="151"/>
  <c r="AB763" i="151"/>
  <c r="AA763" i="151"/>
  <c r="Z763" i="151"/>
  <c r="Y763" i="151"/>
  <c r="X763" i="151"/>
  <c r="W763" i="151"/>
  <c r="V763" i="151"/>
  <c r="U763" i="151"/>
  <c r="T763" i="151"/>
  <c r="S763" i="151"/>
  <c r="R763" i="151"/>
  <c r="Q763" i="151"/>
  <c r="P763" i="151"/>
  <c r="O763" i="151"/>
  <c r="N763" i="151"/>
  <c r="M763" i="151"/>
  <c r="L763" i="151"/>
  <c r="K763" i="151"/>
  <c r="J763" i="151"/>
  <c r="I763" i="151"/>
  <c r="H763" i="151"/>
  <c r="G763" i="151"/>
  <c r="AB762" i="151"/>
  <c r="AA762" i="151"/>
  <c r="Z762" i="151"/>
  <c r="Y762" i="151"/>
  <c r="X762" i="151"/>
  <c r="W762" i="151"/>
  <c r="V762" i="151"/>
  <c r="U762" i="151"/>
  <c r="T762" i="151"/>
  <c r="S762" i="151"/>
  <c r="R762" i="151"/>
  <c r="Q762" i="151"/>
  <c r="P762" i="151"/>
  <c r="O762" i="151"/>
  <c r="N762" i="151"/>
  <c r="M762" i="151"/>
  <c r="L762" i="151"/>
  <c r="K762" i="151"/>
  <c r="J762" i="151"/>
  <c r="I762" i="151"/>
  <c r="H762" i="151"/>
  <c r="G762" i="151"/>
  <c r="AB761" i="151"/>
  <c r="AA761" i="151"/>
  <c r="Z761" i="151"/>
  <c r="Y761" i="151"/>
  <c r="X761" i="151"/>
  <c r="W761" i="151"/>
  <c r="V761" i="151"/>
  <c r="U761" i="151"/>
  <c r="T761" i="151"/>
  <c r="S761" i="151"/>
  <c r="R761" i="151"/>
  <c r="Q761" i="151"/>
  <c r="P761" i="151"/>
  <c r="O761" i="151"/>
  <c r="N761" i="151"/>
  <c r="M761" i="151"/>
  <c r="L761" i="151"/>
  <c r="K761" i="151"/>
  <c r="J761" i="151"/>
  <c r="I761" i="151"/>
  <c r="H761" i="151"/>
  <c r="G761" i="151"/>
  <c r="AB760" i="151"/>
  <c r="AA760" i="151"/>
  <c r="Z760" i="151"/>
  <c r="Y760" i="151"/>
  <c r="X760" i="151"/>
  <c r="W760" i="151"/>
  <c r="V760" i="151"/>
  <c r="U760" i="151"/>
  <c r="T760" i="151"/>
  <c r="S760" i="151"/>
  <c r="R760" i="151"/>
  <c r="Q760" i="151"/>
  <c r="P760" i="151"/>
  <c r="O760" i="151"/>
  <c r="N760" i="151"/>
  <c r="M760" i="151"/>
  <c r="L760" i="151"/>
  <c r="K760" i="151"/>
  <c r="J760" i="151"/>
  <c r="I760" i="151"/>
  <c r="H760" i="151"/>
  <c r="G760" i="151"/>
  <c r="AB759" i="151"/>
  <c r="AA759" i="151"/>
  <c r="Z759" i="151"/>
  <c r="Y759" i="151"/>
  <c r="X759" i="151"/>
  <c r="W759" i="151"/>
  <c r="V759" i="151"/>
  <c r="U759" i="151"/>
  <c r="T759" i="151"/>
  <c r="S759" i="151"/>
  <c r="R759" i="151"/>
  <c r="Q759" i="151"/>
  <c r="P759" i="151"/>
  <c r="O759" i="151"/>
  <c r="N759" i="151"/>
  <c r="M759" i="151"/>
  <c r="L759" i="151"/>
  <c r="K759" i="151"/>
  <c r="J759" i="151"/>
  <c r="I759" i="151"/>
  <c r="H759" i="151"/>
  <c r="G759" i="151"/>
  <c r="AB758" i="151"/>
  <c r="AA758" i="151"/>
  <c r="Z758" i="151"/>
  <c r="Y758" i="151"/>
  <c r="X758" i="151"/>
  <c r="W758" i="151"/>
  <c r="V758" i="151"/>
  <c r="U758" i="151"/>
  <c r="T758" i="151"/>
  <c r="S758" i="151"/>
  <c r="R758" i="151"/>
  <c r="Q758" i="151"/>
  <c r="P758" i="151"/>
  <c r="O758" i="151"/>
  <c r="N758" i="151"/>
  <c r="M758" i="151"/>
  <c r="L758" i="151"/>
  <c r="K758" i="151"/>
  <c r="J758" i="151"/>
  <c r="I758" i="151"/>
  <c r="H758" i="151"/>
  <c r="G758" i="151"/>
  <c r="AB757" i="151"/>
  <c r="AA757" i="151"/>
  <c r="Z757" i="151"/>
  <c r="Y757" i="151"/>
  <c r="X757" i="151"/>
  <c r="W757" i="151"/>
  <c r="V757" i="151"/>
  <c r="U757" i="151"/>
  <c r="T757" i="151"/>
  <c r="S757" i="151"/>
  <c r="R757" i="151"/>
  <c r="Q757" i="151"/>
  <c r="P757" i="151"/>
  <c r="O757" i="151"/>
  <c r="N757" i="151"/>
  <c r="M757" i="151"/>
  <c r="L757" i="151"/>
  <c r="K757" i="151"/>
  <c r="J757" i="151"/>
  <c r="I757" i="151"/>
  <c r="H757" i="151"/>
  <c r="G757" i="151"/>
  <c r="AB756" i="151"/>
  <c r="AA756" i="151"/>
  <c r="Z756" i="151"/>
  <c r="Y756" i="151"/>
  <c r="X756" i="151"/>
  <c r="W756" i="151"/>
  <c r="V756" i="151"/>
  <c r="U756" i="151"/>
  <c r="T756" i="151"/>
  <c r="S756" i="151"/>
  <c r="R756" i="151"/>
  <c r="Q756" i="151"/>
  <c r="P756" i="151"/>
  <c r="O756" i="151"/>
  <c r="N756" i="151"/>
  <c r="M756" i="151"/>
  <c r="L756" i="151"/>
  <c r="K756" i="151"/>
  <c r="J756" i="151"/>
  <c r="I756" i="151"/>
  <c r="H756" i="151"/>
  <c r="G756" i="151"/>
  <c r="AB755" i="151"/>
  <c r="AA755" i="151"/>
  <c r="Z755" i="151"/>
  <c r="Y755" i="151"/>
  <c r="X755" i="151"/>
  <c r="W755" i="151"/>
  <c r="V755" i="151"/>
  <c r="U755" i="151"/>
  <c r="T755" i="151"/>
  <c r="S755" i="151"/>
  <c r="R755" i="151"/>
  <c r="Q755" i="151"/>
  <c r="P755" i="151"/>
  <c r="O755" i="151"/>
  <c r="N755" i="151"/>
  <c r="M755" i="151"/>
  <c r="L755" i="151"/>
  <c r="K755" i="151"/>
  <c r="J755" i="151"/>
  <c r="I755" i="151"/>
  <c r="H755" i="151"/>
  <c r="G755" i="151"/>
  <c r="AB754" i="151"/>
  <c r="AA754" i="151"/>
  <c r="Z754" i="151"/>
  <c r="Y754" i="151"/>
  <c r="X754" i="151"/>
  <c r="W754" i="151"/>
  <c r="V754" i="151"/>
  <c r="U754" i="151"/>
  <c r="T754" i="151"/>
  <c r="S754" i="151"/>
  <c r="R754" i="151"/>
  <c r="Q754" i="151"/>
  <c r="P754" i="151"/>
  <c r="O754" i="151"/>
  <c r="N754" i="151"/>
  <c r="M754" i="151"/>
  <c r="L754" i="151"/>
  <c r="K754" i="151"/>
  <c r="J754" i="151"/>
  <c r="I754" i="151"/>
  <c r="H754" i="151"/>
  <c r="G754" i="151"/>
  <c r="AB753" i="151"/>
  <c r="AA753" i="151"/>
  <c r="Z753" i="151"/>
  <c r="Y753" i="151"/>
  <c r="X753" i="151"/>
  <c r="W753" i="151"/>
  <c r="V753" i="151"/>
  <c r="U753" i="151"/>
  <c r="T753" i="151"/>
  <c r="S753" i="151"/>
  <c r="R753" i="151"/>
  <c r="Q753" i="151"/>
  <c r="P753" i="151"/>
  <c r="O753" i="151"/>
  <c r="N753" i="151"/>
  <c r="M753" i="151"/>
  <c r="L753" i="151"/>
  <c r="K753" i="151"/>
  <c r="J753" i="151"/>
  <c r="I753" i="151"/>
  <c r="H753" i="151"/>
  <c r="G753" i="151"/>
  <c r="AB752" i="151"/>
  <c r="AA752" i="151"/>
  <c r="Z752" i="151"/>
  <c r="Y752" i="151"/>
  <c r="X752" i="151"/>
  <c r="W752" i="151"/>
  <c r="V752" i="151"/>
  <c r="U752" i="151"/>
  <c r="T752" i="151"/>
  <c r="S752" i="151"/>
  <c r="R752" i="151"/>
  <c r="Q752" i="151"/>
  <c r="P752" i="151"/>
  <c r="O752" i="151"/>
  <c r="N752" i="151"/>
  <c r="M752" i="151"/>
  <c r="L752" i="151"/>
  <c r="K752" i="151"/>
  <c r="J752" i="151"/>
  <c r="I752" i="151"/>
  <c r="H752" i="151"/>
  <c r="G752" i="151"/>
  <c r="AB751" i="151"/>
  <c r="AA751" i="151"/>
  <c r="Z751" i="151"/>
  <c r="Y751" i="151"/>
  <c r="X751" i="151"/>
  <c r="W751" i="151"/>
  <c r="V751" i="151"/>
  <c r="U751" i="151"/>
  <c r="T751" i="151"/>
  <c r="S751" i="151"/>
  <c r="R751" i="151"/>
  <c r="Q751" i="151"/>
  <c r="P751" i="151"/>
  <c r="O751" i="151"/>
  <c r="N751" i="151"/>
  <c r="M751" i="151"/>
  <c r="L751" i="151"/>
  <c r="K751" i="151"/>
  <c r="J751" i="151"/>
  <c r="I751" i="151"/>
  <c r="H751" i="151"/>
  <c r="G751" i="151"/>
  <c r="AB750" i="151"/>
  <c r="AA750" i="151"/>
  <c r="Z750" i="151"/>
  <c r="Y750" i="151"/>
  <c r="X750" i="151"/>
  <c r="W750" i="151"/>
  <c r="V750" i="151"/>
  <c r="U750" i="151"/>
  <c r="T750" i="151"/>
  <c r="S750" i="151"/>
  <c r="R750" i="151"/>
  <c r="Q750" i="151"/>
  <c r="P750" i="151"/>
  <c r="O750" i="151"/>
  <c r="N750" i="151"/>
  <c r="M750" i="151"/>
  <c r="L750" i="151"/>
  <c r="K750" i="151"/>
  <c r="J750" i="151"/>
  <c r="I750" i="151"/>
  <c r="H750" i="151"/>
  <c r="G750" i="151"/>
  <c r="AB749" i="151"/>
  <c r="AA749" i="151"/>
  <c r="Z749" i="151"/>
  <c r="Y749" i="151"/>
  <c r="X749" i="151"/>
  <c r="W749" i="151"/>
  <c r="V749" i="151"/>
  <c r="U749" i="151"/>
  <c r="T749" i="151"/>
  <c r="S749" i="151"/>
  <c r="R749" i="151"/>
  <c r="Q749" i="151"/>
  <c r="P749" i="151"/>
  <c r="O749" i="151"/>
  <c r="N749" i="151"/>
  <c r="M749" i="151"/>
  <c r="L749" i="151"/>
  <c r="K749" i="151"/>
  <c r="J749" i="151"/>
  <c r="I749" i="151"/>
  <c r="H749" i="151"/>
  <c r="G749" i="151"/>
  <c r="AB748" i="151"/>
  <c r="AA748" i="151"/>
  <c r="Z748" i="151"/>
  <c r="Y748" i="151"/>
  <c r="X748" i="151"/>
  <c r="W748" i="151"/>
  <c r="V748" i="151"/>
  <c r="U748" i="151"/>
  <c r="T748" i="151"/>
  <c r="S748" i="151"/>
  <c r="R748" i="151"/>
  <c r="Q748" i="151"/>
  <c r="P748" i="151"/>
  <c r="O748" i="151"/>
  <c r="N748" i="151"/>
  <c r="M748" i="151"/>
  <c r="L748" i="151"/>
  <c r="K748" i="151"/>
  <c r="J748" i="151"/>
  <c r="I748" i="151"/>
  <c r="H748" i="151"/>
  <c r="G748" i="151"/>
  <c r="AB747" i="151"/>
  <c r="AA747" i="151"/>
  <c r="Z747" i="151"/>
  <c r="Y747" i="151"/>
  <c r="X747" i="151"/>
  <c r="W747" i="151"/>
  <c r="V747" i="151"/>
  <c r="U747" i="151"/>
  <c r="T747" i="151"/>
  <c r="S747" i="151"/>
  <c r="R747" i="151"/>
  <c r="Q747" i="151"/>
  <c r="P747" i="151"/>
  <c r="O747" i="151"/>
  <c r="N747" i="151"/>
  <c r="M747" i="151"/>
  <c r="L747" i="151"/>
  <c r="K747" i="151"/>
  <c r="J747" i="151"/>
  <c r="I747" i="151"/>
  <c r="H747" i="151"/>
  <c r="G747" i="151"/>
  <c r="AB746" i="151"/>
  <c r="AA746" i="151"/>
  <c r="Z746" i="151"/>
  <c r="Y746" i="151"/>
  <c r="X746" i="151"/>
  <c r="W746" i="151"/>
  <c r="V746" i="151"/>
  <c r="U746" i="151"/>
  <c r="T746" i="151"/>
  <c r="S746" i="151"/>
  <c r="R746" i="151"/>
  <c r="Q746" i="151"/>
  <c r="P746" i="151"/>
  <c r="O746" i="151"/>
  <c r="N746" i="151"/>
  <c r="M746" i="151"/>
  <c r="L746" i="151"/>
  <c r="K746" i="151"/>
  <c r="J746" i="151"/>
  <c r="I746" i="151"/>
  <c r="H746" i="151"/>
  <c r="G746" i="151"/>
  <c r="AB745" i="151"/>
  <c r="AA745" i="151"/>
  <c r="Z745" i="151"/>
  <c r="Y745" i="151"/>
  <c r="X745" i="151"/>
  <c r="W745" i="151"/>
  <c r="V745" i="151"/>
  <c r="U745" i="151"/>
  <c r="T745" i="151"/>
  <c r="S745" i="151"/>
  <c r="R745" i="151"/>
  <c r="Q745" i="151"/>
  <c r="P745" i="151"/>
  <c r="O745" i="151"/>
  <c r="N745" i="151"/>
  <c r="M745" i="151"/>
  <c r="L745" i="151"/>
  <c r="K745" i="151"/>
  <c r="J745" i="151"/>
  <c r="I745" i="151"/>
  <c r="H745" i="151"/>
  <c r="G745" i="151"/>
  <c r="AB744" i="151"/>
  <c r="AA744" i="151"/>
  <c r="Z744" i="151"/>
  <c r="Y744" i="151"/>
  <c r="X744" i="151"/>
  <c r="W744" i="151"/>
  <c r="V744" i="151"/>
  <c r="U744" i="151"/>
  <c r="T744" i="151"/>
  <c r="S744" i="151"/>
  <c r="R744" i="151"/>
  <c r="Q744" i="151"/>
  <c r="P744" i="151"/>
  <c r="O744" i="151"/>
  <c r="N744" i="151"/>
  <c r="M744" i="151"/>
  <c r="L744" i="151"/>
  <c r="K744" i="151"/>
  <c r="J744" i="151"/>
  <c r="I744" i="151"/>
  <c r="H744" i="151"/>
  <c r="G744" i="151"/>
  <c r="AB743" i="151"/>
  <c r="AA743" i="151"/>
  <c r="Z743" i="151"/>
  <c r="Y743" i="151"/>
  <c r="X743" i="151"/>
  <c r="W743" i="151"/>
  <c r="V743" i="151"/>
  <c r="U743" i="151"/>
  <c r="T743" i="151"/>
  <c r="S743" i="151"/>
  <c r="R743" i="151"/>
  <c r="Q743" i="151"/>
  <c r="P743" i="151"/>
  <c r="O743" i="151"/>
  <c r="N743" i="151"/>
  <c r="M743" i="151"/>
  <c r="L743" i="151"/>
  <c r="K743" i="151"/>
  <c r="J743" i="151"/>
  <c r="I743" i="151"/>
  <c r="H743" i="151"/>
  <c r="G743" i="151"/>
  <c r="AB742" i="151"/>
  <c r="AA742" i="151"/>
  <c r="Z742" i="151"/>
  <c r="Y742" i="151"/>
  <c r="X742" i="151"/>
  <c r="W742" i="151"/>
  <c r="V742" i="151"/>
  <c r="U742" i="151"/>
  <c r="T742" i="151"/>
  <c r="S742" i="151"/>
  <c r="R742" i="151"/>
  <c r="Q742" i="151"/>
  <c r="P742" i="151"/>
  <c r="O742" i="151"/>
  <c r="N742" i="151"/>
  <c r="M742" i="151"/>
  <c r="L742" i="151"/>
  <c r="K742" i="151"/>
  <c r="J742" i="151"/>
  <c r="I742" i="151"/>
  <c r="H742" i="151"/>
  <c r="G742" i="151"/>
  <c r="AB741" i="151"/>
  <c r="AA741" i="151"/>
  <c r="Z741" i="151"/>
  <c r="Y741" i="151"/>
  <c r="X741" i="151"/>
  <c r="W741" i="151"/>
  <c r="V741" i="151"/>
  <c r="U741" i="151"/>
  <c r="T741" i="151"/>
  <c r="S741" i="151"/>
  <c r="R741" i="151"/>
  <c r="Q741" i="151"/>
  <c r="P741" i="151"/>
  <c r="O741" i="151"/>
  <c r="N741" i="151"/>
  <c r="M741" i="151"/>
  <c r="L741" i="151"/>
  <c r="K741" i="151"/>
  <c r="J741" i="151"/>
  <c r="I741" i="151"/>
  <c r="H741" i="151"/>
  <c r="G741" i="151"/>
  <c r="AB740" i="151"/>
  <c r="AA740" i="151"/>
  <c r="Z740" i="151"/>
  <c r="Y740" i="151"/>
  <c r="X740" i="151"/>
  <c r="W740" i="151"/>
  <c r="V740" i="151"/>
  <c r="U740" i="151"/>
  <c r="T740" i="151"/>
  <c r="S740" i="151"/>
  <c r="R740" i="151"/>
  <c r="Q740" i="151"/>
  <c r="P740" i="151"/>
  <c r="O740" i="151"/>
  <c r="N740" i="151"/>
  <c r="M740" i="151"/>
  <c r="L740" i="151"/>
  <c r="K740" i="151"/>
  <c r="J740" i="151"/>
  <c r="I740" i="151"/>
  <c r="H740" i="151"/>
  <c r="G740" i="151"/>
  <c r="AB739" i="151"/>
  <c r="AA739" i="151"/>
  <c r="Z739" i="151"/>
  <c r="Y739" i="151"/>
  <c r="X739" i="151"/>
  <c r="W739" i="151"/>
  <c r="V739" i="151"/>
  <c r="U739" i="151"/>
  <c r="T739" i="151"/>
  <c r="S739" i="151"/>
  <c r="R739" i="151"/>
  <c r="Q739" i="151"/>
  <c r="P739" i="151"/>
  <c r="O739" i="151"/>
  <c r="N739" i="151"/>
  <c r="M739" i="151"/>
  <c r="L739" i="151"/>
  <c r="K739" i="151"/>
  <c r="J739" i="151"/>
  <c r="I739" i="151"/>
  <c r="H739" i="151"/>
  <c r="G739" i="151"/>
  <c r="AB738" i="151"/>
  <c r="AA738" i="151"/>
  <c r="Z738" i="151"/>
  <c r="Y738" i="151"/>
  <c r="X738" i="151"/>
  <c r="W738" i="151"/>
  <c r="V738" i="151"/>
  <c r="U738" i="151"/>
  <c r="T738" i="151"/>
  <c r="S738" i="151"/>
  <c r="R738" i="151"/>
  <c r="Q738" i="151"/>
  <c r="P738" i="151"/>
  <c r="O738" i="151"/>
  <c r="N738" i="151"/>
  <c r="M738" i="151"/>
  <c r="L738" i="151"/>
  <c r="K738" i="151"/>
  <c r="J738" i="151"/>
  <c r="I738" i="151"/>
  <c r="H738" i="151"/>
  <c r="G738" i="151"/>
  <c r="AB737" i="151"/>
  <c r="AA737" i="151"/>
  <c r="Z737" i="151"/>
  <c r="Y737" i="151"/>
  <c r="X737" i="151"/>
  <c r="W737" i="151"/>
  <c r="V737" i="151"/>
  <c r="U737" i="151"/>
  <c r="T737" i="151"/>
  <c r="S737" i="151"/>
  <c r="R737" i="151"/>
  <c r="Q737" i="151"/>
  <c r="P737" i="151"/>
  <c r="O737" i="151"/>
  <c r="N737" i="151"/>
  <c r="M737" i="151"/>
  <c r="L737" i="151"/>
  <c r="K737" i="151"/>
  <c r="J737" i="151"/>
  <c r="I737" i="151"/>
  <c r="H737" i="151"/>
  <c r="G737" i="151"/>
  <c r="AB736" i="151"/>
  <c r="AA736" i="151"/>
  <c r="Z736" i="151"/>
  <c r="Y736" i="151"/>
  <c r="X736" i="151"/>
  <c r="W736" i="151"/>
  <c r="V736" i="151"/>
  <c r="U736" i="151"/>
  <c r="T736" i="151"/>
  <c r="S736" i="151"/>
  <c r="R736" i="151"/>
  <c r="Q736" i="151"/>
  <c r="P736" i="151"/>
  <c r="O736" i="151"/>
  <c r="N736" i="151"/>
  <c r="M736" i="151"/>
  <c r="L736" i="151"/>
  <c r="K736" i="151"/>
  <c r="J736" i="151"/>
  <c r="I736" i="151"/>
  <c r="H736" i="151"/>
  <c r="G736" i="151"/>
  <c r="AB735" i="151"/>
  <c r="AA735" i="151"/>
  <c r="Z735" i="151"/>
  <c r="Y735" i="151"/>
  <c r="X735" i="151"/>
  <c r="W735" i="151"/>
  <c r="V735" i="151"/>
  <c r="U735" i="151"/>
  <c r="T735" i="151"/>
  <c r="S735" i="151"/>
  <c r="R735" i="151"/>
  <c r="Q735" i="151"/>
  <c r="P735" i="151"/>
  <c r="O735" i="151"/>
  <c r="N735" i="151"/>
  <c r="M735" i="151"/>
  <c r="L735" i="151"/>
  <c r="K735" i="151"/>
  <c r="J735" i="151"/>
  <c r="I735" i="151"/>
  <c r="H735" i="151"/>
  <c r="G735" i="151"/>
  <c r="AB734" i="151"/>
  <c r="AA734" i="151"/>
  <c r="Z734" i="151"/>
  <c r="Y734" i="151"/>
  <c r="X734" i="151"/>
  <c r="W734" i="151"/>
  <c r="V734" i="151"/>
  <c r="U734" i="151"/>
  <c r="T734" i="151"/>
  <c r="S734" i="151"/>
  <c r="R734" i="151"/>
  <c r="Q734" i="151"/>
  <c r="P734" i="151"/>
  <c r="O734" i="151"/>
  <c r="N734" i="151"/>
  <c r="M734" i="151"/>
  <c r="L734" i="151"/>
  <c r="K734" i="151"/>
  <c r="J734" i="151"/>
  <c r="I734" i="151"/>
  <c r="H734" i="151"/>
  <c r="G734" i="151"/>
  <c r="AB733" i="151"/>
  <c r="AA733" i="151"/>
  <c r="Z733" i="151"/>
  <c r="Y733" i="151"/>
  <c r="X733" i="151"/>
  <c r="W733" i="151"/>
  <c r="V733" i="151"/>
  <c r="U733" i="151"/>
  <c r="T733" i="151"/>
  <c r="S733" i="151"/>
  <c r="R733" i="151"/>
  <c r="Q733" i="151"/>
  <c r="P733" i="151"/>
  <c r="O733" i="151"/>
  <c r="N733" i="151"/>
  <c r="M733" i="151"/>
  <c r="L733" i="151"/>
  <c r="K733" i="151"/>
  <c r="J733" i="151"/>
  <c r="I733" i="151"/>
  <c r="H733" i="151"/>
  <c r="G733" i="151"/>
  <c r="AB732" i="151"/>
  <c r="AA732" i="151"/>
  <c r="Z732" i="151"/>
  <c r="Y732" i="151"/>
  <c r="X732" i="151"/>
  <c r="W732" i="151"/>
  <c r="V732" i="151"/>
  <c r="U732" i="151"/>
  <c r="T732" i="151"/>
  <c r="S732" i="151"/>
  <c r="R732" i="151"/>
  <c r="Q732" i="151"/>
  <c r="P732" i="151"/>
  <c r="O732" i="151"/>
  <c r="N732" i="151"/>
  <c r="M732" i="151"/>
  <c r="L732" i="151"/>
  <c r="K732" i="151"/>
  <c r="J732" i="151"/>
  <c r="I732" i="151"/>
  <c r="H732" i="151"/>
  <c r="G732" i="151"/>
  <c r="AB731" i="151"/>
  <c r="AA731" i="151"/>
  <c r="Z731" i="151"/>
  <c r="Y731" i="151"/>
  <c r="X731" i="151"/>
  <c r="W731" i="151"/>
  <c r="V731" i="151"/>
  <c r="U731" i="151"/>
  <c r="T731" i="151"/>
  <c r="S731" i="151"/>
  <c r="R731" i="151"/>
  <c r="Q731" i="151"/>
  <c r="P731" i="151"/>
  <c r="O731" i="151"/>
  <c r="N731" i="151"/>
  <c r="M731" i="151"/>
  <c r="L731" i="151"/>
  <c r="K731" i="151"/>
  <c r="J731" i="151"/>
  <c r="I731" i="151"/>
  <c r="H731" i="151"/>
  <c r="G731" i="151"/>
  <c r="AB730" i="151"/>
  <c r="AA730" i="151"/>
  <c r="Z730" i="151"/>
  <c r="Y730" i="151"/>
  <c r="X730" i="151"/>
  <c r="W730" i="151"/>
  <c r="V730" i="151"/>
  <c r="U730" i="151"/>
  <c r="T730" i="151"/>
  <c r="S730" i="151"/>
  <c r="R730" i="151"/>
  <c r="Q730" i="151"/>
  <c r="P730" i="151"/>
  <c r="O730" i="151"/>
  <c r="N730" i="151"/>
  <c r="M730" i="151"/>
  <c r="L730" i="151"/>
  <c r="K730" i="151"/>
  <c r="J730" i="151"/>
  <c r="I730" i="151"/>
  <c r="H730" i="151"/>
  <c r="G730" i="151"/>
  <c r="AB729" i="151"/>
  <c r="AA729" i="151"/>
  <c r="Z729" i="151"/>
  <c r="Y729" i="151"/>
  <c r="X729" i="151"/>
  <c r="W729" i="151"/>
  <c r="V729" i="151"/>
  <c r="U729" i="151"/>
  <c r="T729" i="151"/>
  <c r="S729" i="151"/>
  <c r="R729" i="151"/>
  <c r="Q729" i="151"/>
  <c r="P729" i="151"/>
  <c r="O729" i="151"/>
  <c r="N729" i="151"/>
  <c r="M729" i="151"/>
  <c r="L729" i="151"/>
  <c r="K729" i="151"/>
  <c r="J729" i="151"/>
  <c r="I729" i="151"/>
  <c r="H729" i="151"/>
  <c r="G729" i="151"/>
  <c r="AB728" i="151"/>
  <c r="AA728" i="151"/>
  <c r="Z728" i="151"/>
  <c r="Y728" i="151"/>
  <c r="X728" i="151"/>
  <c r="W728" i="151"/>
  <c r="V728" i="151"/>
  <c r="U728" i="151"/>
  <c r="T728" i="151"/>
  <c r="S728" i="151"/>
  <c r="R728" i="151"/>
  <c r="Q728" i="151"/>
  <c r="P728" i="151"/>
  <c r="O728" i="151"/>
  <c r="N728" i="151"/>
  <c r="M728" i="151"/>
  <c r="L728" i="151"/>
  <c r="K728" i="151"/>
  <c r="J728" i="151"/>
  <c r="I728" i="151"/>
  <c r="H728" i="151"/>
  <c r="G728" i="151"/>
  <c r="AB727" i="151"/>
  <c r="AA727" i="151"/>
  <c r="Z727" i="151"/>
  <c r="Y727" i="151"/>
  <c r="X727" i="151"/>
  <c r="W727" i="151"/>
  <c r="V727" i="151"/>
  <c r="U727" i="151"/>
  <c r="T727" i="151"/>
  <c r="S727" i="151"/>
  <c r="R727" i="151"/>
  <c r="Q727" i="151"/>
  <c r="P727" i="151"/>
  <c r="O727" i="151"/>
  <c r="N727" i="151"/>
  <c r="M727" i="151"/>
  <c r="L727" i="151"/>
  <c r="K727" i="151"/>
  <c r="J727" i="151"/>
  <c r="I727" i="151"/>
  <c r="H727" i="151"/>
  <c r="G727" i="151"/>
  <c r="AB726" i="151"/>
  <c r="AA726" i="151"/>
  <c r="Z726" i="151"/>
  <c r="Y726" i="151"/>
  <c r="X726" i="151"/>
  <c r="W726" i="151"/>
  <c r="V726" i="151"/>
  <c r="U726" i="151"/>
  <c r="T726" i="151"/>
  <c r="S726" i="151"/>
  <c r="R726" i="151"/>
  <c r="Q726" i="151"/>
  <c r="P726" i="151"/>
  <c r="O726" i="151"/>
  <c r="N726" i="151"/>
  <c r="M726" i="151"/>
  <c r="L726" i="151"/>
  <c r="K726" i="151"/>
  <c r="J726" i="151"/>
  <c r="I726" i="151"/>
  <c r="H726" i="151"/>
  <c r="G726" i="151"/>
  <c r="AB725" i="151"/>
  <c r="AA725" i="151"/>
  <c r="Z725" i="151"/>
  <c r="Y725" i="151"/>
  <c r="X725" i="151"/>
  <c r="W725" i="151"/>
  <c r="V725" i="151"/>
  <c r="U725" i="151"/>
  <c r="T725" i="151"/>
  <c r="S725" i="151"/>
  <c r="R725" i="151"/>
  <c r="Q725" i="151"/>
  <c r="P725" i="151"/>
  <c r="O725" i="151"/>
  <c r="N725" i="151"/>
  <c r="M725" i="151"/>
  <c r="L725" i="151"/>
  <c r="K725" i="151"/>
  <c r="J725" i="151"/>
  <c r="I725" i="151"/>
  <c r="H725" i="151"/>
  <c r="G725" i="151"/>
  <c r="AB724" i="151"/>
  <c r="AA724" i="151"/>
  <c r="Z724" i="151"/>
  <c r="Y724" i="151"/>
  <c r="X724" i="151"/>
  <c r="W724" i="151"/>
  <c r="V724" i="151"/>
  <c r="U724" i="151"/>
  <c r="T724" i="151"/>
  <c r="S724" i="151"/>
  <c r="R724" i="151"/>
  <c r="Q724" i="151"/>
  <c r="P724" i="151"/>
  <c r="O724" i="151"/>
  <c r="N724" i="151"/>
  <c r="M724" i="151"/>
  <c r="L724" i="151"/>
  <c r="K724" i="151"/>
  <c r="J724" i="151"/>
  <c r="I724" i="151"/>
  <c r="H724" i="151"/>
  <c r="G724" i="151"/>
  <c r="AB723" i="151"/>
  <c r="AA723" i="151"/>
  <c r="Z723" i="151"/>
  <c r="Y723" i="151"/>
  <c r="X723" i="151"/>
  <c r="W723" i="151"/>
  <c r="V723" i="151"/>
  <c r="U723" i="151"/>
  <c r="T723" i="151"/>
  <c r="S723" i="151"/>
  <c r="R723" i="151"/>
  <c r="Q723" i="151"/>
  <c r="P723" i="151"/>
  <c r="O723" i="151"/>
  <c r="N723" i="151"/>
  <c r="M723" i="151"/>
  <c r="L723" i="151"/>
  <c r="K723" i="151"/>
  <c r="J723" i="151"/>
  <c r="I723" i="151"/>
  <c r="H723" i="151"/>
  <c r="G723" i="151"/>
  <c r="AB722" i="151"/>
  <c r="AA722" i="151"/>
  <c r="Z722" i="151"/>
  <c r="Y722" i="151"/>
  <c r="X722" i="151"/>
  <c r="W722" i="151"/>
  <c r="V722" i="151"/>
  <c r="U722" i="151"/>
  <c r="T722" i="151"/>
  <c r="S722" i="151"/>
  <c r="R722" i="151"/>
  <c r="Q722" i="151"/>
  <c r="P722" i="151"/>
  <c r="O722" i="151"/>
  <c r="N722" i="151"/>
  <c r="M722" i="151"/>
  <c r="L722" i="151"/>
  <c r="K722" i="151"/>
  <c r="J722" i="151"/>
  <c r="I722" i="151"/>
  <c r="H722" i="151"/>
  <c r="G722" i="151"/>
  <c r="AB721" i="151"/>
  <c r="AA721" i="151"/>
  <c r="Z721" i="151"/>
  <c r="Y721" i="151"/>
  <c r="X721" i="151"/>
  <c r="W721" i="151"/>
  <c r="V721" i="151"/>
  <c r="U721" i="151"/>
  <c r="T721" i="151"/>
  <c r="S721" i="151"/>
  <c r="R721" i="151"/>
  <c r="Q721" i="151"/>
  <c r="P721" i="151"/>
  <c r="O721" i="151"/>
  <c r="N721" i="151"/>
  <c r="M721" i="151"/>
  <c r="L721" i="151"/>
  <c r="K721" i="151"/>
  <c r="J721" i="151"/>
  <c r="I721" i="151"/>
  <c r="H721" i="151"/>
  <c r="G721" i="151"/>
  <c r="AB720" i="151"/>
  <c r="AA720" i="151"/>
  <c r="Z720" i="151"/>
  <c r="Y720" i="151"/>
  <c r="X720" i="151"/>
  <c r="W720" i="151"/>
  <c r="V720" i="151"/>
  <c r="U720" i="151"/>
  <c r="T720" i="151"/>
  <c r="S720" i="151"/>
  <c r="R720" i="151"/>
  <c r="Q720" i="151"/>
  <c r="P720" i="151"/>
  <c r="O720" i="151"/>
  <c r="N720" i="151"/>
  <c r="M720" i="151"/>
  <c r="L720" i="151"/>
  <c r="K720" i="151"/>
  <c r="J720" i="151"/>
  <c r="I720" i="151"/>
  <c r="H720" i="151"/>
  <c r="G720" i="151"/>
  <c r="AB719" i="151"/>
  <c r="AA719" i="151"/>
  <c r="Z719" i="151"/>
  <c r="Y719" i="151"/>
  <c r="X719" i="151"/>
  <c r="W719" i="151"/>
  <c r="V719" i="151"/>
  <c r="U719" i="151"/>
  <c r="T719" i="151"/>
  <c r="S719" i="151"/>
  <c r="R719" i="151"/>
  <c r="Q719" i="151"/>
  <c r="P719" i="151"/>
  <c r="O719" i="151"/>
  <c r="N719" i="151"/>
  <c r="M719" i="151"/>
  <c r="L719" i="151"/>
  <c r="K719" i="151"/>
  <c r="J719" i="151"/>
  <c r="I719" i="151"/>
  <c r="H719" i="151"/>
  <c r="G719" i="151"/>
  <c r="AB718" i="151"/>
  <c r="AA718" i="151"/>
  <c r="Z718" i="151"/>
  <c r="Y718" i="151"/>
  <c r="X718" i="151"/>
  <c r="W718" i="151"/>
  <c r="V718" i="151"/>
  <c r="U718" i="151"/>
  <c r="T718" i="151"/>
  <c r="S718" i="151"/>
  <c r="R718" i="151"/>
  <c r="Q718" i="151"/>
  <c r="P718" i="151"/>
  <c r="O718" i="151"/>
  <c r="N718" i="151"/>
  <c r="M718" i="151"/>
  <c r="L718" i="151"/>
  <c r="K718" i="151"/>
  <c r="J718" i="151"/>
  <c r="I718" i="151"/>
  <c r="H718" i="151"/>
  <c r="G718" i="151"/>
  <c r="AB717" i="151"/>
  <c r="AA717" i="151"/>
  <c r="Z717" i="151"/>
  <c r="Y717" i="151"/>
  <c r="X717" i="151"/>
  <c r="W717" i="151"/>
  <c r="V717" i="151"/>
  <c r="U717" i="151"/>
  <c r="T717" i="151"/>
  <c r="S717" i="151"/>
  <c r="R717" i="151"/>
  <c r="Q717" i="151"/>
  <c r="P717" i="151"/>
  <c r="O717" i="151"/>
  <c r="N717" i="151"/>
  <c r="M717" i="151"/>
  <c r="L717" i="151"/>
  <c r="K717" i="151"/>
  <c r="J717" i="151"/>
  <c r="I717" i="151"/>
  <c r="H717" i="151"/>
  <c r="G717" i="151"/>
  <c r="AB716" i="151"/>
  <c r="AA716" i="151"/>
  <c r="Z716" i="151"/>
  <c r="Y716" i="151"/>
  <c r="X716" i="151"/>
  <c r="W716" i="151"/>
  <c r="V716" i="151"/>
  <c r="U716" i="151"/>
  <c r="T716" i="151"/>
  <c r="S716" i="151"/>
  <c r="R716" i="151"/>
  <c r="Q716" i="151"/>
  <c r="P716" i="151"/>
  <c r="O716" i="151"/>
  <c r="N716" i="151"/>
  <c r="M716" i="151"/>
  <c r="L716" i="151"/>
  <c r="K716" i="151"/>
  <c r="J716" i="151"/>
  <c r="I716" i="151"/>
  <c r="H716" i="151"/>
  <c r="G716" i="151"/>
  <c r="AB715" i="151"/>
  <c r="AA715" i="151"/>
  <c r="Z715" i="151"/>
  <c r="Y715" i="151"/>
  <c r="X715" i="151"/>
  <c r="W715" i="151"/>
  <c r="V715" i="151"/>
  <c r="U715" i="151"/>
  <c r="T715" i="151"/>
  <c r="S715" i="151"/>
  <c r="R715" i="151"/>
  <c r="Q715" i="151"/>
  <c r="P715" i="151"/>
  <c r="O715" i="151"/>
  <c r="N715" i="151"/>
  <c r="M715" i="151"/>
  <c r="L715" i="151"/>
  <c r="K715" i="151"/>
  <c r="J715" i="151"/>
  <c r="I715" i="151"/>
  <c r="H715" i="151"/>
  <c r="G715" i="151"/>
  <c r="AB714" i="151"/>
  <c r="AA714" i="151"/>
  <c r="Z714" i="151"/>
  <c r="Y714" i="151"/>
  <c r="X714" i="151"/>
  <c r="W714" i="151"/>
  <c r="V714" i="151"/>
  <c r="U714" i="151"/>
  <c r="T714" i="151"/>
  <c r="S714" i="151"/>
  <c r="R714" i="151"/>
  <c r="Q714" i="151"/>
  <c r="P714" i="151"/>
  <c r="O714" i="151"/>
  <c r="N714" i="151"/>
  <c r="M714" i="151"/>
  <c r="L714" i="151"/>
  <c r="K714" i="151"/>
  <c r="J714" i="151"/>
  <c r="I714" i="151"/>
  <c r="H714" i="151"/>
  <c r="G714" i="151"/>
  <c r="AB713" i="151"/>
  <c r="AA713" i="151"/>
  <c r="Z713" i="151"/>
  <c r="Y713" i="151"/>
  <c r="X713" i="151"/>
  <c r="W713" i="151"/>
  <c r="V713" i="151"/>
  <c r="U713" i="151"/>
  <c r="T713" i="151"/>
  <c r="S713" i="151"/>
  <c r="R713" i="151"/>
  <c r="Q713" i="151"/>
  <c r="P713" i="151"/>
  <c r="O713" i="151"/>
  <c r="N713" i="151"/>
  <c r="M713" i="151"/>
  <c r="L713" i="151"/>
  <c r="K713" i="151"/>
  <c r="J713" i="151"/>
  <c r="I713" i="151"/>
  <c r="H713" i="151"/>
  <c r="G713" i="151"/>
  <c r="AB712" i="151"/>
  <c r="AA712" i="151"/>
  <c r="Z712" i="151"/>
  <c r="Y712" i="151"/>
  <c r="X712" i="151"/>
  <c r="W712" i="151"/>
  <c r="V712" i="151"/>
  <c r="U712" i="151"/>
  <c r="T712" i="151"/>
  <c r="S712" i="151"/>
  <c r="R712" i="151"/>
  <c r="Q712" i="151"/>
  <c r="P712" i="151"/>
  <c r="O712" i="151"/>
  <c r="N712" i="151"/>
  <c r="M712" i="151"/>
  <c r="L712" i="151"/>
  <c r="K712" i="151"/>
  <c r="J712" i="151"/>
  <c r="I712" i="151"/>
  <c r="H712" i="151"/>
  <c r="G712" i="151"/>
  <c r="AB711" i="151"/>
  <c r="AA711" i="151"/>
  <c r="Z711" i="151"/>
  <c r="Y711" i="151"/>
  <c r="X711" i="151"/>
  <c r="W711" i="151"/>
  <c r="V711" i="151"/>
  <c r="U711" i="151"/>
  <c r="T711" i="151"/>
  <c r="S711" i="151"/>
  <c r="R711" i="151"/>
  <c r="Q711" i="151"/>
  <c r="P711" i="151"/>
  <c r="O711" i="151"/>
  <c r="N711" i="151"/>
  <c r="M711" i="151"/>
  <c r="L711" i="151"/>
  <c r="K711" i="151"/>
  <c r="J711" i="151"/>
  <c r="I711" i="151"/>
  <c r="H711" i="151"/>
  <c r="G711" i="151"/>
  <c r="AB710" i="151"/>
  <c r="AA710" i="151"/>
  <c r="Z710" i="151"/>
  <c r="Y710" i="151"/>
  <c r="X710" i="151"/>
  <c r="W710" i="151"/>
  <c r="V710" i="151"/>
  <c r="U710" i="151"/>
  <c r="T710" i="151"/>
  <c r="S710" i="151"/>
  <c r="R710" i="151"/>
  <c r="Q710" i="151"/>
  <c r="P710" i="151"/>
  <c r="O710" i="151"/>
  <c r="N710" i="151"/>
  <c r="M710" i="151"/>
  <c r="L710" i="151"/>
  <c r="K710" i="151"/>
  <c r="J710" i="151"/>
  <c r="I710" i="151"/>
  <c r="H710" i="151"/>
  <c r="G710" i="151"/>
  <c r="AB709" i="151"/>
  <c r="AA709" i="151"/>
  <c r="Z709" i="151"/>
  <c r="Y709" i="151"/>
  <c r="X709" i="151"/>
  <c r="W709" i="151"/>
  <c r="V709" i="151"/>
  <c r="U709" i="151"/>
  <c r="T709" i="151"/>
  <c r="S709" i="151"/>
  <c r="R709" i="151"/>
  <c r="Q709" i="151"/>
  <c r="P709" i="151"/>
  <c r="O709" i="151"/>
  <c r="N709" i="151"/>
  <c r="M709" i="151"/>
  <c r="L709" i="151"/>
  <c r="K709" i="151"/>
  <c r="J709" i="151"/>
  <c r="I709" i="151"/>
  <c r="H709" i="151"/>
  <c r="G709" i="151"/>
  <c r="AB708" i="151"/>
  <c r="AA708" i="151"/>
  <c r="Z708" i="151"/>
  <c r="Y708" i="151"/>
  <c r="X708" i="151"/>
  <c r="W708" i="151"/>
  <c r="V708" i="151"/>
  <c r="U708" i="151"/>
  <c r="T708" i="151"/>
  <c r="S708" i="151"/>
  <c r="R708" i="151"/>
  <c r="Q708" i="151"/>
  <c r="P708" i="151"/>
  <c r="O708" i="151"/>
  <c r="N708" i="151"/>
  <c r="M708" i="151"/>
  <c r="L708" i="151"/>
  <c r="K708" i="151"/>
  <c r="J708" i="151"/>
  <c r="I708" i="151"/>
  <c r="H708" i="151"/>
  <c r="G708" i="151"/>
  <c r="AB707" i="151"/>
  <c r="AA707" i="151"/>
  <c r="Z707" i="151"/>
  <c r="Y707" i="151"/>
  <c r="X707" i="151"/>
  <c r="W707" i="151"/>
  <c r="V707" i="151"/>
  <c r="U707" i="151"/>
  <c r="T707" i="151"/>
  <c r="S707" i="151"/>
  <c r="R707" i="151"/>
  <c r="Q707" i="151"/>
  <c r="P707" i="151"/>
  <c r="O707" i="151"/>
  <c r="N707" i="151"/>
  <c r="M707" i="151"/>
  <c r="L707" i="151"/>
  <c r="K707" i="151"/>
  <c r="J707" i="151"/>
  <c r="I707" i="151"/>
  <c r="H707" i="151"/>
  <c r="G707" i="151"/>
  <c r="AB706" i="151"/>
  <c r="AA706" i="151"/>
  <c r="Z706" i="151"/>
  <c r="Y706" i="151"/>
  <c r="X706" i="151"/>
  <c r="W706" i="151"/>
  <c r="V706" i="151"/>
  <c r="U706" i="151"/>
  <c r="T706" i="151"/>
  <c r="S706" i="151"/>
  <c r="R706" i="151"/>
  <c r="Q706" i="151"/>
  <c r="P706" i="151"/>
  <c r="O706" i="151"/>
  <c r="N706" i="151"/>
  <c r="M706" i="151"/>
  <c r="L706" i="151"/>
  <c r="K706" i="151"/>
  <c r="J706" i="151"/>
  <c r="I706" i="151"/>
  <c r="H706" i="151"/>
  <c r="G706" i="151"/>
  <c r="AB705" i="151"/>
  <c r="AA705" i="151"/>
  <c r="Z705" i="151"/>
  <c r="Y705" i="151"/>
  <c r="X705" i="151"/>
  <c r="W705" i="151"/>
  <c r="V705" i="151"/>
  <c r="U705" i="151"/>
  <c r="T705" i="151"/>
  <c r="S705" i="151"/>
  <c r="R705" i="151"/>
  <c r="Q705" i="151"/>
  <c r="P705" i="151"/>
  <c r="O705" i="151"/>
  <c r="N705" i="151"/>
  <c r="M705" i="151"/>
  <c r="L705" i="151"/>
  <c r="K705" i="151"/>
  <c r="J705" i="151"/>
  <c r="I705" i="151"/>
  <c r="H705" i="151"/>
  <c r="G705" i="151"/>
  <c r="AB704" i="151"/>
  <c r="AA704" i="151"/>
  <c r="Z704" i="151"/>
  <c r="Y704" i="151"/>
  <c r="X704" i="151"/>
  <c r="W704" i="151"/>
  <c r="V704" i="151"/>
  <c r="U704" i="151"/>
  <c r="T704" i="151"/>
  <c r="S704" i="151"/>
  <c r="R704" i="151"/>
  <c r="Q704" i="151"/>
  <c r="P704" i="151"/>
  <c r="O704" i="151"/>
  <c r="N704" i="151"/>
  <c r="M704" i="151"/>
  <c r="L704" i="151"/>
  <c r="K704" i="151"/>
  <c r="J704" i="151"/>
  <c r="I704" i="151"/>
  <c r="H704" i="151"/>
  <c r="G704" i="151"/>
  <c r="AB703" i="151"/>
  <c r="AA703" i="151"/>
  <c r="Z703" i="151"/>
  <c r="Y703" i="151"/>
  <c r="X703" i="151"/>
  <c r="W703" i="151"/>
  <c r="V703" i="151"/>
  <c r="U703" i="151"/>
  <c r="T703" i="151"/>
  <c r="S703" i="151"/>
  <c r="R703" i="151"/>
  <c r="Q703" i="151"/>
  <c r="P703" i="151"/>
  <c r="O703" i="151"/>
  <c r="N703" i="151"/>
  <c r="M703" i="151"/>
  <c r="L703" i="151"/>
  <c r="K703" i="151"/>
  <c r="J703" i="151"/>
  <c r="I703" i="151"/>
  <c r="H703" i="151"/>
  <c r="G703" i="151"/>
  <c r="AB702" i="151"/>
  <c r="AA702" i="151"/>
  <c r="Z702" i="151"/>
  <c r="Y702" i="151"/>
  <c r="X702" i="151"/>
  <c r="W702" i="151"/>
  <c r="V702" i="151"/>
  <c r="U702" i="151"/>
  <c r="T702" i="151"/>
  <c r="S702" i="151"/>
  <c r="R702" i="151"/>
  <c r="Q702" i="151"/>
  <c r="P702" i="151"/>
  <c r="O702" i="151"/>
  <c r="N702" i="151"/>
  <c r="M702" i="151"/>
  <c r="L702" i="151"/>
  <c r="K702" i="151"/>
  <c r="J702" i="151"/>
  <c r="I702" i="151"/>
  <c r="H702" i="151"/>
  <c r="G702" i="151"/>
  <c r="AB701" i="151"/>
  <c r="AA701" i="151"/>
  <c r="Z701" i="151"/>
  <c r="Y701" i="151"/>
  <c r="X701" i="151"/>
  <c r="W701" i="151"/>
  <c r="V701" i="151"/>
  <c r="U701" i="151"/>
  <c r="T701" i="151"/>
  <c r="S701" i="151"/>
  <c r="R701" i="151"/>
  <c r="Q701" i="151"/>
  <c r="P701" i="151"/>
  <c r="O701" i="151"/>
  <c r="N701" i="151"/>
  <c r="M701" i="151"/>
  <c r="L701" i="151"/>
  <c r="K701" i="151"/>
  <c r="J701" i="151"/>
  <c r="I701" i="151"/>
  <c r="H701" i="151"/>
  <c r="G701" i="151"/>
  <c r="AB700" i="151"/>
  <c r="AA700" i="151"/>
  <c r="Z700" i="151"/>
  <c r="Y700" i="151"/>
  <c r="X700" i="151"/>
  <c r="W700" i="151"/>
  <c r="V700" i="151"/>
  <c r="U700" i="151"/>
  <c r="T700" i="151"/>
  <c r="S700" i="151"/>
  <c r="R700" i="151"/>
  <c r="Q700" i="151"/>
  <c r="P700" i="151"/>
  <c r="O700" i="151"/>
  <c r="N700" i="151"/>
  <c r="M700" i="151"/>
  <c r="L700" i="151"/>
  <c r="K700" i="151"/>
  <c r="J700" i="151"/>
  <c r="I700" i="151"/>
  <c r="H700" i="151"/>
  <c r="G700" i="151"/>
  <c r="AB699" i="151"/>
  <c r="AA699" i="151"/>
  <c r="Z699" i="151"/>
  <c r="Y699" i="151"/>
  <c r="X699" i="151"/>
  <c r="W699" i="151"/>
  <c r="V699" i="151"/>
  <c r="U699" i="151"/>
  <c r="T699" i="151"/>
  <c r="S699" i="151"/>
  <c r="R699" i="151"/>
  <c r="Q699" i="151"/>
  <c r="P699" i="151"/>
  <c r="O699" i="151"/>
  <c r="N699" i="151"/>
  <c r="M699" i="151"/>
  <c r="L699" i="151"/>
  <c r="K699" i="151"/>
  <c r="J699" i="151"/>
  <c r="I699" i="151"/>
  <c r="H699" i="151"/>
  <c r="G699" i="151"/>
  <c r="AB698" i="151"/>
  <c r="AA698" i="151"/>
  <c r="Z698" i="151"/>
  <c r="Y698" i="151"/>
  <c r="X698" i="151"/>
  <c r="W698" i="151"/>
  <c r="V698" i="151"/>
  <c r="U698" i="151"/>
  <c r="T698" i="151"/>
  <c r="S698" i="151"/>
  <c r="R698" i="151"/>
  <c r="Q698" i="151"/>
  <c r="P698" i="151"/>
  <c r="O698" i="151"/>
  <c r="N698" i="151"/>
  <c r="M698" i="151"/>
  <c r="L698" i="151"/>
  <c r="K698" i="151"/>
  <c r="J698" i="151"/>
  <c r="I698" i="151"/>
  <c r="H698" i="151"/>
  <c r="G698" i="151"/>
  <c r="AB697" i="151"/>
  <c r="AA697" i="151"/>
  <c r="Z697" i="151"/>
  <c r="Y697" i="151"/>
  <c r="X697" i="151"/>
  <c r="W697" i="151"/>
  <c r="V697" i="151"/>
  <c r="U697" i="151"/>
  <c r="T697" i="151"/>
  <c r="S697" i="151"/>
  <c r="R697" i="151"/>
  <c r="Q697" i="151"/>
  <c r="P697" i="151"/>
  <c r="O697" i="151"/>
  <c r="N697" i="151"/>
  <c r="M697" i="151"/>
  <c r="L697" i="151"/>
  <c r="K697" i="151"/>
  <c r="J697" i="151"/>
  <c r="I697" i="151"/>
  <c r="H697" i="151"/>
  <c r="G697" i="151"/>
  <c r="AB696" i="151"/>
  <c r="AA696" i="151"/>
  <c r="Z696" i="151"/>
  <c r="Y696" i="151"/>
  <c r="X696" i="151"/>
  <c r="W696" i="151"/>
  <c r="V696" i="151"/>
  <c r="U696" i="151"/>
  <c r="T696" i="151"/>
  <c r="S696" i="151"/>
  <c r="R696" i="151"/>
  <c r="Q696" i="151"/>
  <c r="P696" i="151"/>
  <c r="O696" i="151"/>
  <c r="N696" i="151"/>
  <c r="M696" i="151"/>
  <c r="L696" i="151"/>
  <c r="K696" i="151"/>
  <c r="J696" i="151"/>
  <c r="I696" i="151"/>
  <c r="H696" i="151"/>
  <c r="G696" i="151"/>
  <c r="AB695" i="151"/>
  <c r="AA695" i="151"/>
  <c r="Z695" i="151"/>
  <c r="Y695" i="151"/>
  <c r="X695" i="151"/>
  <c r="W695" i="151"/>
  <c r="V695" i="151"/>
  <c r="U695" i="151"/>
  <c r="T695" i="151"/>
  <c r="S695" i="151"/>
  <c r="R695" i="151"/>
  <c r="Q695" i="151"/>
  <c r="P695" i="151"/>
  <c r="O695" i="151"/>
  <c r="N695" i="151"/>
  <c r="M695" i="151"/>
  <c r="L695" i="151"/>
  <c r="K695" i="151"/>
  <c r="J695" i="151"/>
  <c r="I695" i="151"/>
  <c r="H695" i="151"/>
  <c r="G695" i="151"/>
  <c r="AB694" i="151"/>
  <c r="AA694" i="151"/>
  <c r="Z694" i="151"/>
  <c r="Y694" i="151"/>
  <c r="X694" i="151"/>
  <c r="W694" i="151"/>
  <c r="V694" i="151"/>
  <c r="U694" i="151"/>
  <c r="T694" i="151"/>
  <c r="S694" i="151"/>
  <c r="R694" i="151"/>
  <c r="Q694" i="151"/>
  <c r="P694" i="151"/>
  <c r="O694" i="151"/>
  <c r="N694" i="151"/>
  <c r="M694" i="151"/>
  <c r="L694" i="151"/>
  <c r="K694" i="151"/>
  <c r="J694" i="151"/>
  <c r="I694" i="151"/>
  <c r="H694" i="151"/>
  <c r="G694" i="151"/>
  <c r="AB693" i="151"/>
  <c r="AA693" i="151"/>
  <c r="Z693" i="151"/>
  <c r="Y693" i="151"/>
  <c r="X693" i="151"/>
  <c r="W693" i="151"/>
  <c r="V693" i="151"/>
  <c r="U693" i="151"/>
  <c r="T693" i="151"/>
  <c r="S693" i="151"/>
  <c r="R693" i="151"/>
  <c r="Q693" i="151"/>
  <c r="P693" i="151"/>
  <c r="O693" i="151"/>
  <c r="N693" i="151"/>
  <c r="M693" i="151"/>
  <c r="L693" i="151"/>
  <c r="K693" i="151"/>
  <c r="J693" i="151"/>
  <c r="I693" i="151"/>
  <c r="H693" i="151"/>
  <c r="G693" i="151"/>
  <c r="AB692" i="151"/>
  <c r="AA692" i="151"/>
  <c r="Z692" i="151"/>
  <c r="Y692" i="151"/>
  <c r="X692" i="151"/>
  <c r="W692" i="151"/>
  <c r="V692" i="151"/>
  <c r="U692" i="151"/>
  <c r="T692" i="151"/>
  <c r="S692" i="151"/>
  <c r="R692" i="151"/>
  <c r="Q692" i="151"/>
  <c r="P692" i="151"/>
  <c r="O692" i="151"/>
  <c r="N692" i="151"/>
  <c r="M692" i="151"/>
  <c r="L692" i="151"/>
  <c r="K692" i="151"/>
  <c r="J692" i="151"/>
  <c r="I692" i="151"/>
  <c r="H692" i="151"/>
  <c r="G692" i="151"/>
  <c r="AB691" i="151"/>
  <c r="AA691" i="151"/>
  <c r="Z691" i="151"/>
  <c r="Y691" i="151"/>
  <c r="X691" i="151"/>
  <c r="W691" i="151"/>
  <c r="V691" i="151"/>
  <c r="U691" i="151"/>
  <c r="T691" i="151"/>
  <c r="S691" i="151"/>
  <c r="R691" i="151"/>
  <c r="Q691" i="151"/>
  <c r="P691" i="151"/>
  <c r="O691" i="151"/>
  <c r="N691" i="151"/>
  <c r="M691" i="151"/>
  <c r="L691" i="151"/>
  <c r="K691" i="151"/>
  <c r="J691" i="151"/>
  <c r="I691" i="151"/>
  <c r="H691" i="151"/>
  <c r="G691" i="151"/>
  <c r="AB690" i="151"/>
  <c r="AA690" i="151"/>
  <c r="Z690" i="151"/>
  <c r="Y690" i="151"/>
  <c r="X690" i="151"/>
  <c r="W690" i="151"/>
  <c r="V690" i="151"/>
  <c r="U690" i="151"/>
  <c r="T690" i="151"/>
  <c r="S690" i="151"/>
  <c r="R690" i="151"/>
  <c r="Q690" i="151"/>
  <c r="P690" i="151"/>
  <c r="O690" i="151"/>
  <c r="N690" i="151"/>
  <c r="M690" i="151"/>
  <c r="L690" i="151"/>
  <c r="K690" i="151"/>
  <c r="J690" i="151"/>
  <c r="I690" i="151"/>
  <c r="H690" i="151"/>
  <c r="G690" i="151"/>
  <c r="AB689" i="151"/>
  <c r="AA689" i="151"/>
  <c r="Z689" i="151"/>
  <c r="Y689" i="151"/>
  <c r="X689" i="151"/>
  <c r="W689" i="151"/>
  <c r="V689" i="151"/>
  <c r="U689" i="151"/>
  <c r="T689" i="151"/>
  <c r="S689" i="151"/>
  <c r="R689" i="151"/>
  <c r="Q689" i="151"/>
  <c r="P689" i="151"/>
  <c r="O689" i="151"/>
  <c r="N689" i="151"/>
  <c r="M689" i="151"/>
  <c r="L689" i="151"/>
  <c r="K689" i="151"/>
  <c r="J689" i="151"/>
  <c r="I689" i="151"/>
  <c r="H689" i="151"/>
  <c r="G689" i="151"/>
  <c r="AB688" i="151"/>
  <c r="AA688" i="151"/>
  <c r="Z688" i="151"/>
  <c r="Y688" i="151"/>
  <c r="X688" i="151"/>
  <c r="W688" i="151"/>
  <c r="V688" i="151"/>
  <c r="U688" i="151"/>
  <c r="T688" i="151"/>
  <c r="S688" i="151"/>
  <c r="R688" i="151"/>
  <c r="Q688" i="151"/>
  <c r="P688" i="151"/>
  <c r="O688" i="151"/>
  <c r="N688" i="151"/>
  <c r="M688" i="151"/>
  <c r="L688" i="151"/>
  <c r="K688" i="151"/>
  <c r="J688" i="151"/>
  <c r="I688" i="151"/>
  <c r="H688" i="151"/>
  <c r="G688" i="151"/>
  <c r="AB687" i="151"/>
  <c r="AA687" i="151"/>
  <c r="Z687" i="151"/>
  <c r="Y687" i="151"/>
  <c r="X687" i="151"/>
  <c r="W687" i="151"/>
  <c r="V687" i="151"/>
  <c r="U687" i="151"/>
  <c r="T687" i="151"/>
  <c r="S687" i="151"/>
  <c r="R687" i="151"/>
  <c r="Q687" i="151"/>
  <c r="P687" i="151"/>
  <c r="O687" i="151"/>
  <c r="N687" i="151"/>
  <c r="M687" i="151"/>
  <c r="L687" i="151"/>
  <c r="K687" i="151"/>
  <c r="J687" i="151"/>
  <c r="I687" i="151"/>
  <c r="H687" i="151"/>
  <c r="G687" i="151"/>
  <c r="AB686" i="151"/>
  <c r="AA686" i="151"/>
  <c r="Z686" i="151"/>
  <c r="Y686" i="151"/>
  <c r="X686" i="151"/>
  <c r="W686" i="151"/>
  <c r="V686" i="151"/>
  <c r="U686" i="151"/>
  <c r="T686" i="151"/>
  <c r="S686" i="151"/>
  <c r="R686" i="151"/>
  <c r="Q686" i="151"/>
  <c r="P686" i="151"/>
  <c r="O686" i="151"/>
  <c r="N686" i="151"/>
  <c r="M686" i="151"/>
  <c r="L686" i="151"/>
  <c r="K686" i="151"/>
  <c r="J686" i="151"/>
  <c r="I686" i="151"/>
  <c r="H686" i="151"/>
  <c r="G686" i="151"/>
  <c r="AB685" i="151"/>
  <c r="AA685" i="151"/>
  <c r="Z685" i="151"/>
  <c r="Y685" i="151"/>
  <c r="X685" i="151"/>
  <c r="W685" i="151"/>
  <c r="V685" i="151"/>
  <c r="U685" i="151"/>
  <c r="T685" i="151"/>
  <c r="S685" i="151"/>
  <c r="R685" i="151"/>
  <c r="Q685" i="151"/>
  <c r="P685" i="151"/>
  <c r="O685" i="151"/>
  <c r="N685" i="151"/>
  <c r="M685" i="151"/>
  <c r="L685" i="151"/>
  <c r="K685" i="151"/>
  <c r="J685" i="151"/>
  <c r="I685" i="151"/>
  <c r="H685" i="151"/>
  <c r="G685" i="151"/>
  <c r="AB684" i="151"/>
  <c r="AA684" i="151"/>
  <c r="Z684" i="151"/>
  <c r="Y684" i="151"/>
  <c r="X684" i="151"/>
  <c r="W684" i="151"/>
  <c r="V684" i="151"/>
  <c r="U684" i="151"/>
  <c r="T684" i="151"/>
  <c r="S684" i="151"/>
  <c r="R684" i="151"/>
  <c r="Q684" i="151"/>
  <c r="P684" i="151"/>
  <c r="O684" i="151"/>
  <c r="N684" i="151"/>
  <c r="M684" i="151"/>
  <c r="L684" i="151"/>
  <c r="K684" i="151"/>
  <c r="J684" i="151"/>
  <c r="I684" i="151"/>
  <c r="H684" i="151"/>
  <c r="G684" i="151"/>
  <c r="AB683" i="151"/>
  <c r="AA683" i="151"/>
  <c r="Z683" i="151"/>
  <c r="Y683" i="151"/>
  <c r="X683" i="151"/>
  <c r="W683" i="151"/>
  <c r="V683" i="151"/>
  <c r="U683" i="151"/>
  <c r="T683" i="151"/>
  <c r="S683" i="151"/>
  <c r="R683" i="151"/>
  <c r="Q683" i="151"/>
  <c r="P683" i="151"/>
  <c r="O683" i="151"/>
  <c r="N683" i="151"/>
  <c r="M683" i="151"/>
  <c r="L683" i="151"/>
  <c r="K683" i="151"/>
  <c r="J683" i="151"/>
  <c r="I683" i="151"/>
  <c r="H683" i="151"/>
  <c r="G683" i="151"/>
  <c r="AB682" i="151"/>
  <c r="AA682" i="151"/>
  <c r="Z682" i="151"/>
  <c r="Y682" i="151"/>
  <c r="X682" i="151"/>
  <c r="W682" i="151"/>
  <c r="V682" i="151"/>
  <c r="U682" i="151"/>
  <c r="T682" i="151"/>
  <c r="S682" i="151"/>
  <c r="R682" i="151"/>
  <c r="Q682" i="151"/>
  <c r="P682" i="151"/>
  <c r="O682" i="151"/>
  <c r="N682" i="151"/>
  <c r="M682" i="151"/>
  <c r="L682" i="151"/>
  <c r="K682" i="151"/>
  <c r="J682" i="151"/>
  <c r="I682" i="151"/>
  <c r="H682" i="151"/>
  <c r="G682" i="151"/>
  <c r="AB681" i="151"/>
  <c r="AA681" i="151"/>
  <c r="Z681" i="151"/>
  <c r="Y681" i="151"/>
  <c r="X681" i="151"/>
  <c r="W681" i="151"/>
  <c r="V681" i="151"/>
  <c r="U681" i="151"/>
  <c r="T681" i="151"/>
  <c r="S681" i="151"/>
  <c r="R681" i="151"/>
  <c r="Q681" i="151"/>
  <c r="P681" i="151"/>
  <c r="O681" i="151"/>
  <c r="N681" i="151"/>
  <c r="M681" i="151"/>
  <c r="L681" i="151"/>
  <c r="K681" i="151"/>
  <c r="J681" i="151"/>
  <c r="I681" i="151"/>
  <c r="H681" i="151"/>
  <c r="G681" i="151"/>
  <c r="AB680" i="151"/>
  <c r="AA680" i="151"/>
  <c r="Z680" i="151"/>
  <c r="Y680" i="151"/>
  <c r="X680" i="151"/>
  <c r="W680" i="151"/>
  <c r="V680" i="151"/>
  <c r="U680" i="151"/>
  <c r="T680" i="151"/>
  <c r="S680" i="151"/>
  <c r="R680" i="151"/>
  <c r="Q680" i="151"/>
  <c r="P680" i="151"/>
  <c r="O680" i="151"/>
  <c r="N680" i="151"/>
  <c r="M680" i="151"/>
  <c r="L680" i="151"/>
  <c r="K680" i="151"/>
  <c r="J680" i="151"/>
  <c r="I680" i="151"/>
  <c r="H680" i="151"/>
  <c r="G680" i="151"/>
  <c r="AB679" i="151"/>
  <c r="AA679" i="151"/>
  <c r="Z679" i="151"/>
  <c r="Y679" i="151"/>
  <c r="X679" i="151"/>
  <c r="W679" i="151"/>
  <c r="V679" i="151"/>
  <c r="U679" i="151"/>
  <c r="T679" i="151"/>
  <c r="S679" i="151"/>
  <c r="R679" i="151"/>
  <c r="Q679" i="151"/>
  <c r="P679" i="151"/>
  <c r="O679" i="151"/>
  <c r="N679" i="151"/>
  <c r="M679" i="151"/>
  <c r="L679" i="151"/>
  <c r="K679" i="151"/>
  <c r="J679" i="151"/>
  <c r="I679" i="151"/>
  <c r="H679" i="151"/>
  <c r="G679" i="151"/>
  <c r="AB678" i="151"/>
  <c r="AA678" i="151"/>
  <c r="Z678" i="151"/>
  <c r="Y678" i="151"/>
  <c r="X678" i="151"/>
  <c r="W678" i="151"/>
  <c r="V678" i="151"/>
  <c r="U678" i="151"/>
  <c r="T678" i="151"/>
  <c r="S678" i="151"/>
  <c r="R678" i="151"/>
  <c r="Q678" i="151"/>
  <c r="P678" i="151"/>
  <c r="O678" i="151"/>
  <c r="N678" i="151"/>
  <c r="M678" i="151"/>
  <c r="L678" i="151"/>
  <c r="K678" i="151"/>
  <c r="J678" i="151"/>
  <c r="I678" i="151"/>
  <c r="H678" i="151"/>
  <c r="G678" i="151"/>
  <c r="AB677" i="151"/>
  <c r="AA677" i="151"/>
  <c r="Z677" i="151"/>
  <c r="Y677" i="151"/>
  <c r="X677" i="151"/>
  <c r="W677" i="151"/>
  <c r="V677" i="151"/>
  <c r="U677" i="151"/>
  <c r="T677" i="151"/>
  <c r="S677" i="151"/>
  <c r="R677" i="151"/>
  <c r="Q677" i="151"/>
  <c r="P677" i="151"/>
  <c r="O677" i="151"/>
  <c r="N677" i="151"/>
  <c r="M677" i="151"/>
  <c r="L677" i="151"/>
  <c r="K677" i="151"/>
  <c r="J677" i="151"/>
  <c r="I677" i="151"/>
  <c r="H677" i="151"/>
  <c r="G677" i="151"/>
  <c r="AB676" i="151"/>
  <c r="AA676" i="151"/>
  <c r="Z676" i="151"/>
  <c r="Y676" i="151"/>
  <c r="X676" i="151"/>
  <c r="W676" i="151"/>
  <c r="V676" i="151"/>
  <c r="U676" i="151"/>
  <c r="T676" i="151"/>
  <c r="S676" i="151"/>
  <c r="R676" i="151"/>
  <c r="Q676" i="151"/>
  <c r="P676" i="151"/>
  <c r="O676" i="151"/>
  <c r="N676" i="151"/>
  <c r="M676" i="151"/>
  <c r="L676" i="151"/>
  <c r="K676" i="151"/>
  <c r="J676" i="151"/>
  <c r="I676" i="151"/>
  <c r="H676" i="151"/>
  <c r="G676" i="151"/>
  <c r="AB675" i="151"/>
  <c r="AA675" i="151"/>
  <c r="Z675" i="151"/>
  <c r="Y675" i="151"/>
  <c r="X675" i="151"/>
  <c r="W675" i="151"/>
  <c r="V675" i="151"/>
  <c r="U675" i="151"/>
  <c r="T675" i="151"/>
  <c r="S675" i="151"/>
  <c r="R675" i="151"/>
  <c r="Q675" i="151"/>
  <c r="P675" i="151"/>
  <c r="O675" i="151"/>
  <c r="N675" i="151"/>
  <c r="M675" i="151"/>
  <c r="L675" i="151"/>
  <c r="K675" i="151"/>
  <c r="J675" i="151"/>
  <c r="I675" i="151"/>
  <c r="H675" i="151"/>
  <c r="G675" i="151"/>
  <c r="AB674" i="151"/>
  <c r="AA674" i="151"/>
  <c r="Z674" i="151"/>
  <c r="Y674" i="151"/>
  <c r="X674" i="151"/>
  <c r="W674" i="151"/>
  <c r="V674" i="151"/>
  <c r="U674" i="151"/>
  <c r="T674" i="151"/>
  <c r="S674" i="151"/>
  <c r="R674" i="151"/>
  <c r="Q674" i="151"/>
  <c r="P674" i="151"/>
  <c r="O674" i="151"/>
  <c r="N674" i="151"/>
  <c r="M674" i="151"/>
  <c r="L674" i="151"/>
  <c r="K674" i="151"/>
  <c r="J674" i="151"/>
  <c r="I674" i="151"/>
  <c r="H674" i="151"/>
  <c r="G674" i="151"/>
  <c r="AB673" i="151"/>
  <c r="AA673" i="151"/>
  <c r="Z673" i="151"/>
  <c r="Y673" i="151"/>
  <c r="X673" i="151"/>
  <c r="W673" i="151"/>
  <c r="V673" i="151"/>
  <c r="U673" i="151"/>
  <c r="T673" i="151"/>
  <c r="S673" i="151"/>
  <c r="R673" i="151"/>
  <c r="Q673" i="151"/>
  <c r="P673" i="151"/>
  <c r="O673" i="151"/>
  <c r="N673" i="151"/>
  <c r="M673" i="151"/>
  <c r="L673" i="151"/>
  <c r="K673" i="151"/>
  <c r="J673" i="151"/>
  <c r="I673" i="151"/>
  <c r="H673" i="151"/>
  <c r="G673" i="151"/>
  <c r="AB672" i="151"/>
  <c r="AA672" i="151"/>
  <c r="Z672" i="151"/>
  <c r="Y672" i="151"/>
  <c r="X672" i="151"/>
  <c r="W672" i="151"/>
  <c r="V672" i="151"/>
  <c r="U672" i="151"/>
  <c r="T672" i="151"/>
  <c r="S672" i="151"/>
  <c r="R672" i="151"/>
  <c r="Q672" i="151"/>
  <c r="P672" i="151"/>
  <c r="O672" i="151"/>
  <c r="N672" i="151"/>
  <c r="M672" i="151"/>
  <c r="L672" i="151"/>
  <c r="K672" i="151"/>
  <c r="J672" i="151"/>
  <c r="I672" i="151"/>
  <c r="H672" i="151"/>
  <c r="G672" i="151"/>
  <c r="AB671" i="151"/>
  <c r="AA671" i="151"/>
  <c r="Z671" i="151"/>
  <c r="Y671" i="151"/>
  <c r="X671" i="151"/>
  <c r="W671" i="151"/>
  <c r="V671" i="151"/>
  <c r="U671" i="151"/>
  <c r="T671" i="151"/>
  <c r="S671" i="151"/>
  <c r="R671" i="151"/>
  <c r="Q671" i="151"/>
  <c r="P671" i="151"/>
  <c r="O671" i="151"/>
  <c r="N671" i="151"/>
  <c r="M671" i="151"/>
  <c r="L671" i="151"/>
  <c r="K671" i="151"/>
  <c r="J671" i="151"/>
  <c r="I671" i="151"/>
  <c r="H671" i="151"/>
  <c r="G671" i="151"/>
  <c r="AB670" i="151"/>
  <c r="AA670" i="151"/>
  <c r="Z670" i="151"/>
  <c r="Y670" i="151"/>
  <c r="X670" i="151"/>
  <c r="W670" i="151"/>
  <c r="V670" i="151"/>
  <c r="U670" i="151"/>
  <c r="T670" i="151"/>
  <c r="S670" i="151"/>
  <c r="R670" i="151"/>
  <c r="Q670" i="151"/>
  <c r="P670" i="151"/>
  <c r="O670" i="151"/>
  <c r="N670" i="151"/>
  <c r="M670" i="151"/>
  <c r="L670" i="151"/>
  <c r="K670" i="151"/>
  <c r="J670" i="151"/>
  <c r="I670" i="151"/>
  <c r="H670" i="151"/>
  <c r="G670" i="151"/>
  <c r="AB669" i="151"/>
  <c r="AA669" i="151"/>
  <c r="Z669" i="151"/>
  <c r="Y669" i="151"/>
  <c r="X669" i="151"/>
  <c r="W669" i="151"/>
  <c r="V669" i="151"/>
  <c r="U669" i="151"/>
  <c r="T669" i="151"/>
  <c r="S669" i="151"/>
  <c r="R669" i="151"/>
  <c r="Q669" i="151"/>
  <c r="P669" i="151"/>
  <c r="O669" i="151"/>
  <c r="N669" i="151"/>
  <c r="M669" i="151"/>
  <c r="L669" i="151"/>
  <c r="K669" i="151"/>
  <c r="J669" i="151"/>
  <c r="I669" i="151"/>
  <c r="H669" i="151"/>
  <c r="G669" i="151"/>
  <c r="AB668" i="151"/>
  <c r="AA668" i="151"/>
  <c r="Z668" i="151"/>
  <c r="Y668" i="151"/>
  <c r="X668" i="151"/>
  <c r="W668" i="151"/>
  <c r="V668" i="151"/>
  <c r="U668" i="151"/>
  <c r="T668" i="151"/>
  <c r="S668" i="151"/>
  <c r="R668" i="151"/>
  <c r="Q668" i="151"/>
  <c r="P668" i="151"/>
  <c r="O668" i="151"/>
  <c r="N668" i="151"/>
  <c r="M668" i="151"/>
  <c r="L668" i="151"/>
  <c r="K668" i="151"/>
  <c r="J668" i="151"/>
  <c r="I668" i="151"/>
  <c r="H668" i="151"/>
  <c r="G668" i="151"/>
  <c r="AB667" i="151"/>
  <c r="AA667" i="151"/>
  <c r="Z667" i="151"/>
  <c r="Y667" i="151"/>
  <c r="X667" i="151"/>
  <c r="W667" i="151"/>
  <c r="V667" i="151"/>
  <c r="U667" i="151"/>
  <c r="T667" i="151"/>
  <c r="S667" i="151"/>
  <c r="R667" i="151"/>
  <c r="Q667" i="151"/>
  <c r="P667" i="151"/>
  <c r="O667" i="151"/>
  <c r="N667" i="151"/>
  <c r="M667" i="151"/>
  <c r="L667" i="151"/>
  <c r="K667" i="151"/>
  <c r="J667" i="151"/>
  <c r="I667" i="151"/>
  <c r="H667" i="151"/>
  <c r="G667" i="151"/>
  <c r="AB666" i="151"/>
  <c r="AA666" i="151"/>
  <c r="Z666" i="151"/>
  <c r="Y666" i="151"/>
  <c r="X666" i="151"/>
  <c r="W666" i="151"/>
  <c r="V666" i="151"/>
  <c r="U666" i="151"/>
  <c r="T666" i="151"/>
  <c r="S666" i="151"/>
  <c r="R666" i="151"/>
  <c r="Q666" i="151"/>
  <c r="P666" i="151"/>
  <c r="O666" i="151"/>
  <c r="N666" i="151"/>
  <c r="M666" i="151"/>
  <c r="L666" i="151"/>
  <c r="K666" i="151"/>
  <c r="J666" i="151"/>
  <c r="I666" i="151"/>
  <c r="H666" i="151"/>
  <c r="G666" i="151"/>
  <c r="AB665" i="151"/>
  <c r="AA665" i="151"/>
  <c r="Z665" i="151"/>
  <c r="Y665" i="151"/>
  <c r="X665" i="151"/>
  <c r="W665" i="151"/>
  <c r="V665" i="151"/>
  <c r="U665" i="151"/>
  <c r="T665" i="151"/>
  <c r="S665" i="151"/>
  <c r="R665" i="151"/>
  <c r="Q665" i="151"/>
  <c r="P665" i="151"/>
  <c r="O665" i="151"/>
  <c r="N665" i="151"/>
  <c r="M665" i="151"/>
  <c r="L665" i="151"/>
  <c r="K665" i="151"/>
  <c r="J665" i="151"/>
  <c r="I665" i="151"/>
  <c r="H665" i="151"/>
  <c r="G665" i="151"/>
  <c r="AB664" i="151"/>
  <c r="AA664" i="151"/>
  <c r="Z664" i="151"/>
  <c r="Y664" i="151"/>
  <c r="X664" i="151"/>
  <c r="W664" i="151"/>
  <c r="V664" i="151"/>
  <c r="U664" i="151"/>
  <c r="T664" i="151"/>
  <c r="S664" i="151"/>
  <c r="R664" i="151"/>
  <c r="Q664" i="151"/>
  <c r="P664" i="151"/>
  <c r="O664" i="151"/>
  <c r="N664" i="151"/>
  <c r="M664" i="151"/>
  <c r="L664" i="151"/>
  <c r="K664" i="151"/>
  <c r="J664" i="151"/>
  <c r="I664" i="151"/>
  <c r="H664" i="151"/>
  <c r="G664" i="151"/>
  <c r="AB663" i="151"/>
  <c r="AA663" i="151"/>
  <c r="Z663" i="151"/>
  <c r="Y663" i="151"/>
  <c r="X663" i="151"/>
  <c r="W663" i="151"/>
  <c r="V663" i="151"/>
  <c r="U663" i="151"/>
  <c r="T663" i="151"/>
  <c r="S663" i="151"/>
  <c r="R663" i="151"/>
  <c r="Q663" i="151"/>
  <c r="P663" i="151"/>
  <c r="O663" i="151"/>
  <c r="N663" i="151"/>
  <c r="M663" i="151"/>
  <c r="L663" i="151"/>
  <c r="K663" i="151"/>
  <c r="J663" i="151"/>
  <c r="I663" i="151"/>
  <c r="H663" i="151"/>
  <c r="G663" i="151"/>
  <c r="AB662" i="151"/>
  <c r="AA662" i="151"/>
  <c r="Z662" i="151"/>
  <c r="Y662" i="151"/>
  <c r="X662" i="151"/>
  <c r="W662" i="151"/>
  <c r="V662" i="151"/>
  <c r="U662" i="151"/>
  <c r="T662" i="151"/>
  <c r="S662" i="151"/>
  <c r="R662" i="151"/>
  <c r="Q662" i="151"/>
  <c r="P662" i="151"/>
  <c r="O662" i="151"/>
  <c r="N662" i="151"/>
  <c r="M662" i="151"/>
  <c r="L662" i="151"/>
  <c r="K662" i="151"/>
  <c r="J662" i="151"/>
  <c r="I662" i="151"/>
  <c r="H662" i="151"/>
  <c r="G662" i="151"/>
  <c r="AB661" i="151"/>
  <c r="AA661" i="151"/>
  <c r="Z661" i="151"/>
  <c r="Y661" i="151"/>
  <c r="X661" i="151"/>
  <c r="W661" i="151"/>
  <c r="V661" i="151"/>
  <c r="U661" i="151"/>
  <c r="T661" i="151"/>
  <c r="S661" i="151"/>
  <c r="R661" i="151"/>
  <c r="Q661" i="151"/>
  <c r="P661" i="151"/>
  <c r="O661" i="151"/>
  <c r="N661" i="151"/>
  <c r="M661" i="151"/>
  <c r="L661" i="151"/>
  <c r="K661" i="151"/>
  <c r="J661" i="151"/>
  <c r="I661" i="151"/>
  <c r="H661" i="151"/>
  <c r="G661" i="151"/>
  <c r="AB660" i="151"/>
  <c r="AA660" i="151"/>
  <c r="Z660" i="151"/>
  <c r="Y660" i="151"/>
  <c r="X660" i="151"/>
  <c r="W660" i="151"/>
  <c r="V660" i="151"/>
  <c r="U660" i="151"/>
  <c r="T660" i="151"/>
  <c r="S660" i="151"/>
  <c r="R660" i="151"/>
  <c r="Q660" i="151"/>
  <c r="P660" i="151"/>
  <c r="O660" i="151"/>
  <c r="N660" i="151"/>
  <c r="M660" i="151"/>
  <c r="L660" i="151"/>
  <c r="K660" i="151"/>
  <c r="J660" i="151"/>
  <c r="I660" i="151"/>
  <c r="H660" i="151"/>
  <c r="G660" i="151"/>
  <c r="AB659" i="151"/>
  <c r="AA659" i="151"/>
  <c r="Z659" i="151"/>
  <c r="Y659" i="151"/>
  <c r="X659" i="151"/>
  <c r="W659" i="151"/>
  <c r="V659" i="151"/>
  <c r="U659" i="151"/>
  <c r="T659" i="151"/>
  <c r="S659" i="151"/>
  <c r="R659" i="151"/>
  <c r="Q659" i="151"/>
  <c r="P659" i="151"/>
  <c r="O659" i="151"/>
  <c r="N659" i="151"/>
  <c r="M659" i="151"/>
  <c r="L659" i="151"/>
  <c r="K659" i="151"/>
  <c r="J659" i="151"/>
  <c r="I659" i="151"/>
  <c r="H659" i="151"/>
  <c r="G659" i="151"/>
  <c r="AB658" i="151"/>
  <c r="AA658" i="151"/>
  <c r="Z658" i="151"/>
  <c r="Y658" i="151"/>
  <c r="X658" i="151"/>
  <c r="W658" i="151"/>
  <c r="V658" i="151"/>
  <c r="U658" i="151"/>
  <c r="T658" i="151"/>
  <c r="S658" i="151"/>
  <c r="R658" i="151"/>
  <c r="Q658" i="151"/>
  <c r="P658" i="151"/>
  <c r="O658" i="151"/>
  <c r="N658" i="151"/>
  <c r="M658" i="151"/>
  <c r="L658" i="151"/>
  <c r="K658" i="151"/>
  <c r="J658" i="151"/>
  <c r="I658" i="151"/>
  <c r="H658" i="151"/>
  <c r="G658" i="151"/>
  <c r="AB657" i="151"/>
  <c r="AA657" i="151"/>
  <c r="Z657" i="151"/>
  <c r="Y657" i="151"/>
  <c r="X657" i="151"/>
  <c r="W657" i="151"/>
  <c r="V657" i="151"/>
  <c r="U657" i="151"/>
  <c r="T657" i="151"/>
  <c r="S657" i="151"/>
  <c r="R657" i="151"/>
  <c r="Q657" i="151"/>
  <c r="P657" i="151"/>
  <c r="O657" i="151"/>
  <c r="N657" i="151"/>
  <c r="M657" i="151"/>
  <c r="L657" i="151"/>
  <c r="K657" i="151"/>
  <c r="J657" i="151"/>
  <c r="I657" i="151"/>
  <c r="H657" i="151"/>
  <c r="G657" i="151"/>
  <c r="AB656" i="151"/>
  <c r="AA656" i="151"/>
  <c r="Z656" i="151"/>
  <c r="Y656" i="151"/>
  <c r="X656" i="151"/>
  <c r="W656" i="151"/>
  <c r="V656" i="151"/>
  <c r="U656" i="151"/>
  <c r="T656" i="151"/>
  <c r="S656" i="151"/>
  <c r="R656" i="151"/>
  <c r="Q656" i="151"/>
  <c r="P656" i="151"/>
  <c r="O656" i="151"/>
  <c r="N656" i="151"/>
  <c r="M656" i="151"/>
  <c r="L656" i="151"/>
  <c r="K656" i="151"/>
  <c r="J656" i="151"/>
  <c r="I656" i="151"/>
  <c r="H656" i="151"/>
  <c r="G656" i="151"/>
  <c r="AB655" i="151"/>
  <c r="AA655" i="151"/>
  <c r="Z655" i="151"/>
  <c r="Y655" i="151"/>
  <c r="X655" i="151"/>
  <c r="W655" i="151"/>
  <c r="V655" i="151"/>
  <c r="U655" i="151"/>
  <c r="T655" i="151"/>
  <c r="S655" i="151"/>
  <c r="R655" i="151"/>
  <c r="Q655" i="151"/>
  <c r="P655" i="151"/>
  <c r="O655" i="151"/>
  <c r="N655" i="151"/>
  <c r="M655" i="151"/>
  <c r="L655" i="151"/>
  <c r="K655" i="151"/>
  <c r="J655" i="151"/>
  <c r="I655" i="151"/>
  <c r="H655" i="151"/>
  <c r="G655" i="151"/>
  <c r="AB654" i="151"/>
  <c r="AA654" i="151"/>
  <c r="Z654" i="151"/>
  <c r="Y654" i="151"/>
  <c r="X654" i="151"/>
  <c r="W654" i="151"/>
  <c r="V654" i="151"/>
  <c r="U654" i="151"/>
  <c r="T654" i="151"/>
  <c r="S654" i="151"/>
  <c r="R654" i="151"/>
  <c r="Q654" i="151"/>
  <c r="P654" i="151"/>
  <c r="O654" i="151"/>
  <c r="N654" i="151"/>
  <c r="M654" i="151"/>
  <c r="L654" i="151"/>
  <c r="K654" i="151"/>
  <c r="J654" i="151"/>
  <c r="I654" i="151"/>
  <c r="H654" i="151"/>
  <c r="G654" i="151"/>
  <c r="AB653" i="151"/>
  <c r="AA653" i="151"/>
  <c r="Z653" i="151"/>
  <c r="Y653" i="151"/>
  <c r="X653" i="151"/>
  <c r="W653" i="151"/>
  <c r="V653" i="151"/>
  <c r="U653" i="151"/>
  <c r="T653" i="151"/>
  <c r="S653" i="151"/>
  <c r="R653" i="151"/>
  <c r="Q653" i="151"/>
  <c r="P653" i="151"/>
  <c r="O653" i="151"/>
  <c r="N653" i="151"/>
  <c r="M653" i="151"/>
  <c r="L653" i="151"/>
  <c r="K653" i="151"/>
  <c r="J653" i="151"/>
  <c r="I653" i="151"/>
  <c r="H653" i="151"/>
  <c r="G653" i="151"/>
  <c r="AB652" i="151"/>
  <c r="AA652" i="151"/>
  <c r="Z652" i="151"/>
  <c r="Y652" i="151"/>
  <c r="X652" i="151"/>
  <c r="W652" i="151"/>
  <c r="V652" i="151"/>
  <c r="U652" i="151"/>
  <c r="T652" i="151"/>
  <c r="S652" i="151"/>
  <c r="R652" i="151"/>
  <c r="Q652" i="151"/>
  <c r="P652" i="151"/>
  <c r="O652" i="151"/>
  <c r="N652" i="151"/>
  <c r="M652" i="151"/>
  <c r="L652" i="151"/>
  <c r="K652" i="151"/>
  <c r="J652" i="151"/>
  <c r="I652" i="151"/>
  <c r="H652" i="151"/>
  <c r="G652" i="151"/>
  <c r="AB651" i="151"/>
  <c r="AA651" i="151"/>
  <c r="Z651" i="151"/>
  <c r="Y651" i="151"/>
  <c r="X651" i="151"/>
  <c r="W651" i="151"/>
  <c r="V651" i="151"/>
  <c r="U651" i="151"/>
  <c r="T651" i="151"/>
  <c r="S651" i="151"/>
  <c r="R651" i="151"/>
  <c r="Q651" i="151"/>
  <c r="P651" i="151"/>
  <c r="O651" i="151"/>
  <c r="N651" i="151"/>
  <c r="M651" i="151"/>
  <c r="L651" i="151"/>
  <c r="K651" i="151"/>
  <c r="J651" i="151"/>
  <c r="I651" i="151"/>
  <c r="H651" i="151"/>
  <c r="G651" i="151"/>
  <c r="AB650" i="151"/>
  <c r="AA650" i="151"/>
  <c r="Z650" i="151"/>
  <c r="Y650" i="151"/>
  <c r="X650" i="151"/>
  <c r="W650" i="151"/>
  <c r="V650" i="151"/>
  <c r="U650" i="151"/>
  <c r="T650" i="151"/>
  <c r="S650" i="151"/>
  <c r="R650" i="151"/>
  <c r="Q650" i="151"/>
  <c r="P650" i="151"/>
  <c r="O650" i="151"/>
  <c r="N650" i="151"/>
  <c r="M650" i="151"/>
  <c r="L650" i="151"/>
  <c r="K650" i="151"/>
  <c r="J650" i="151"/>
  <c r="I650" i="151"/>
  <c r="H650" i="151"/>
  <c r="G650" i="151"/>
  <c r="AB649" i="151"/>
  <c r="AA649" i="151"/>
  <c r="Z649" i="151"/>
  <c r="Y649" i="151"/>
  <c r="X649" i="151"/>
  <c r="W649" i="151"/>
  <c r="V649" i="151"/>
  <c r="U649" i="151"/>
  <c r="T649" i="151"/>
  <c r="S649" i="151"/>
  <c r="R649" i="151"/>
  <c r="Q649" i="151"/>
  <c r="P649" i="151"/>
  <c r="O649" i="151"/>
  <c r="N649" i="151"/>
  <c r="M649" i="151"/>
  <c r="L649" i="151"/>
  <c r="K649" i="151"/>
  <c r="J649" i="151"/>
  <c r="I649" i="151"/>
  <c r="H649" i="151"/>
  <c r="G649" i="151"/>
  <c r="AB648" i="151"/>
  <c r="AA648" i="151"/>
  <c r="Z648" i="151"/>
  <c r="Y648" i="151"/>
  <c r="X648" i="151"/>
  <c r="W648" i="151"/>
  <c r="V648" i="151"/>
  <c r="U648" i="151"/>
  <c r="T648" i="151"/>
  <c r="S648" i="151"/>
  <c r="R648" i="151"/>
  <c r="Q648" i="151"/>
  <c r="P648" i="151"/>
  <c r="O648" i="151"/>
  <c r="N648" i="151"/>
  <c r="M648" i="151"/>
  <c r="L648" i="151"/>
  <c r="K648" i="151"/>
  <c r="J648" i="151"/>
  <c r="I648" i="151"/>
  <c r="H648" i="151"/>
  <c r="G648" i="151"/>
  <c r="AB647" i="151"/>
  <c r="AA647" i="151"/>
  <c r="Z647" i="151"/>
  <c r="Y647" i="151"/>
  <c r="X647" i="151"/>
  <c r="W647" i="151"/>
  <c r="V647" i="151"/>
  <c r="U647" i="151"/>
  <c r="T647" i="151"/>
  <c r="S647" i="151"/>
  <c r="R647" i="151"/>
  <c r="Q647" i="151"/>
  <c r="P647" i="151"/>
  <c r="O647" i="151"/>
  <c r="N647" i="151"/>
  <c r="M647" i="151"/>
  <c r="L647" i="151"/>
  <c r="K647" i="151"/>
  <c r="J647" i="151"/>
  <c r="I647" i="151"/>
  <c r="H647" i="151"/>
  <c r="G647" i="151"/>
  <c r="AB646" i="151"/>
  <c r="AA646" i="151"/>
  <c r="Z646" i="151"/>
  <c r="Y646" i="151"/>
  <c r="X646" i="151"/>
  <c r="W646" i="151"/>
  <c r="V646" i="151"/>
  <c r="U646" i="151"/>
  <c r="T646" i="151"/>
  <c r="S646" i="151"/>
  <c r="R646" i="151"/>
  <c r="Q646" i="151"/>
  <c r="P646" i="151"/>
  <c r="O646" i="151"/>
  <c r="N646" i="151"/>
  <c r="M646" i="151"/>
  <c r="L646" i="151"/>
  <c r="K646" i="151"/>
  <c r="J646" i="151"/>
  <c r="I646" i="151"/>
  <c r="H646" i="151"/>
  <c r="G646" i="151"/>
  <c r="AB645" i="151"/>
  <c r="AA645" i="151"/>
  <c r="Z645" i="151"/>
  <c r="Y645" i="151"/>
  <c r="X645" i="151"/>
  <c r="W645" i="151"/>
  <c r="V645" i="151"/>
  <c r="U645" i="151"/>
  <c r="T645" i="151"/>
  <c r="S645" i="151"/>
  <c r="R645" i="151"/>
  <c r="Q645" i="151"/>
  <c r="P645" i="151"/>
  <c r="O645" i="151"/>
  <c r="N645" i="151"/>
  <c r="M645" i="151"/>
  <c r="L645" i="151"/>
  <c r="K645" i="151"/>
  <c r="J645" i="151"/>
  <c r="I645" i="151"/>
  <c r="H645" i="151"/>
  <c r="G645" i="151"/>
  <c r="AB644" i="151"/>
  <c r="AA644" i="151"/>
  <c r="Z644" i="151"/>
  <c r="Y644" i="151"/>
  <c r="X644" i="151"/>
  <c r="W644" i="151"/>
  <c r="V644" i="151"/>
  <c r="U644" i="151"/>
  <c r="T644" i="151"/>
  <c r="S644" i="151"/>
  <c r="R644" i="151"/>
  <c r="Q644" i="151"/>
  <c r="P644" i="151"/>
  <c r="O644" i="151"/>
  <c r="N644" i="151"/>
  <c r="M644" i="151"/>
  <c r="L644" i="151"/>
  <c r="K644" i="151"/>
  <c r="J644" i="151"/>
  <c r="I644" i="151"/>
  <c r="H644" i="151"/>
  <c r="G644" i="151"/>
  <c r="AB643" i="151"/>
  <c r="AA643" i="151"/>
  <c r="Z643" i="151"/>
  <c r="Y643" i="151"/>
  <c r="X643" i="151"/>
  <c r="W643" i="151"/>
  <c r="V643" i="151"/>
  <c r="U643" i="151"/>
  <c r="T643" i="151"/>
  <c r="S643" i="151"/>
  <c r="R643" i="151"/>
  <c r="Q643" i="151"/>
  <c r="P643" i="151"/>
  <c r="O643" i="151"/>
  <c r="N643" i="151"/>
  <c r="M643" i="151"/>
  <c r="L643" i="151"/>
  <c r="K643" i="151"/>
  <c r="J643" i="151"/>
  <c r="I643" i="151"/>
  <c r="H643" i="151"/>
  <c r="G643" i="151"/>
  <c r="AB642" i="151"/>
  <c r="AA642" i="151"/>
  <c r="Z642" i="151"/>
  <c r="Y642" i="151"/>
  <c r="X642" i="151"/>
  <c r="W642" i="151"/>
  <c r="V642" i="151"/>
  <c r="U642" i="151"/>
  <c r="T642" i="151"/>
  <c r="S642" i="151"/>
  <c r="R642" i="151"/>
  <c r="Q642" i="151"/>
  <c r="P642" i="151"/>
  <c r="O642" i="151"/>
  <c r="N642" i="151"/>
  <c r="M642" i="151"/>
  <c r="L642" i="151"/>
  <c r="K642" i="151"/>
  <c r="J642" i="151"/>
  <c r="I642" i="151"/>
  <c r="H642" i="151"/>
  <c r="G642" i="151"/>
  <c r="AB641" i="151"/>
  <c r="AA641" i="151"/>
  <c r="Z641" i="151"/>
  <c r="Y641" i="151"/>
  <c r="X641" i="151"/>
  <c r="W641" i="151"/>
  <c r="V641" i="151"/>
  <c r="U641" i="151"/>
  <c r="T641" i="151"/>
  <c r="S641" i="151"/>
  <c r="R641" i="151"/>
  <c r="Q641" i="151"/>
  <c r="P641" i="151"/>
  <c r="O641" i="151"/>
  <c r="N641" i="151"/>
  <c r="M641" i="151"/>
  <c r="L641" i="151"/>
  <c r="K641" i="151"/>
  <c r="J641" i="151"/>
  <c r="I641" i="151"/>
  <c r="H641" i="151"/>
  <c r="G641" i="151"/>
  <c r="AB640" i="151"/>
  <c r="AA640" i="151"/>
  <c r="Z640" i="151"/>
  <c r="Y640" i="151"/>
  <c r="X640" i="151"/>
  <c r="W640" i="151"/>
  <c r="V640" i="151"/>
  <c r="U640" i="151"/>
  <c r="T640" i="151"/>
  <c r="S640" i="151"/>
  <c r="R640" i="151"/>
  <c r="Q640" i="151"/>
  <c r="P640" i="151"/>
  <c r="O640" i="151"/>
  <c r="N640" i="151"/>
  <c r="M640" i="151"/>
  <c r="L640" i="151"/>
  <c r="K640" i="151"/>
  <c r="J640" i="151"/>
  <c r="I640" i="151"/>
  <c r="H640" i="151"/>
  <c r="G640" i="151"/>
  <c r="AB639" i="151"/>
  <c r="AA639" i="151"/>
  <c r="Z639" i="151"/>
  <c r="Y639" i="151"/>
  <c r="X639" i="151"/>
  <c r="W639" i="151"/>
  <c r="V639" i="151"/>
  <c r="U639" i="151"/>
  <c r="T639" i="151"/>
  <c r="S639" i="151"/>
  <c r="R639" i="151"/>
  <c r="Q639" i="151"/>
  <c r="P639" i="151"/>
  <c r="O639" i="151"/>
  <c r="N639" i="151"/>
  <c r="M639" i="151"/>
  <c r="L639" i="151"/>
  <c r="K639" i="151"/>
  <c r="J639" i="151"/>
  <c r="I639" i="151"/>
  <c r="H639" i="151"/>
  <c r="G639" i="151"/>
  <c r="AB638" i="151"/>
  <c r="AA638" i="151"/>
  <c r="Z638" i="151"/>
  <c r="Y638" i="151"/>
  <c r="X638" i="151"/>
  <c r="W638" i="151"/>
  <c r="V638" i="151"/>
  <c r="U638" i="151"/>
  <c r="T638" i="151"/>
  <c r="S638" i="151"/>
  <c r="R638" i="151"/>
  <c r="Q638" i="151"/>
  <c r="P638" i="151"/>
  <c r="O638" i="151"/>
  <c r="N638" i="151"/>
  <c r="M638" i="151"/>
  <c r="L638" i="151"/>
  <c r="K638" i="151"/>
  <c r="J638" i="151"/>
  <c r="I638" i="151"/>
  <c r="H638" i="151"/>
  <c r="G638" i="151"/>
  <c r="AB637" i="151"/>
  <c r="AA637" i="151"/>
  <c r="Z637" i="151"/>
  <c r="Y637" i="151"/>
  <c r="X637" i="151"/>
  <c r="W637" i="151"/>
  <c r="V637" i="151"/>
  <c r="U637" i="151"/>
  <c r="T637" i="151"/>
  <c r="S637" i="151"/>
  <c r="R637" i="151"/>
  <c r="Q637" i="151"/>
  <c r="P637" i="151"/>
  <c r="O637" i="151"/>
  <c r="N637" i="151"/>
  <c r="M637" i="151"/>
  <c r="L637" i="151"/>
  <c r="K637" i="151"/>
  <c r="J637" i="151"/>
  <c r="I637" i="151"/>
  <c r="H637" i="151"/>
  <c r="G637" i="151"/>
  <c r="AB636" i="151"/>
  <c r="AA636" i="151"/>
  <c r="Z636" i="151"/>
  <c r="Y636" i="151"/>
  <c r="X636" i="151"/>
  <c r="W636" i="151"/>
  <c r="V636" i="151"/>
  <c r="U636" i="151"/>
  <c r="T636" i="151"/>
  <c r="S636" i="151"/>
  <c r="R636" i="151"/>
  <c r="Q636" i="151"/>
  <c r="P636" i="151"/>
  <c r="O636" i="151"/>
  <c r="N636" i="151"/>
  <c r="M636" i="151"/>
  <c r="L636" i="151"/>
  <c r="K636" i="151"/>
  <c r="J636" i="151"/>
  <c r="I636" i="151"/>
  <c r="H636" i="151"/>
  <c r="G636" i="151"/>
  <c r="AB635" i="151"/>
  <c r="AA635" i="151"/>
  <c r="Z635" i="151"/>
  <c r="Y635" i="151"/>
  <c r="X635" i="151"/>
  <c r="W635" i="151"/>
  <c r="V635" i="151"/>
  <c r="U635" i="151"/>
  <c r="T635" i="151"/>
  <c r="S635" i="151"/>
  <c r="R635" i="151"/>
  <c r="Q635" i="151"/>
  <c r="P635" i="151"/>
  <c r="O635" i="151"/>
  <c r="N635" i="151"/>
  <c r="M635" i="151"/>
  <c r="L635" i="151"/>
  <c r="K635" i="151"/>
  <c r="J635" i="151"/>
  <c r="I635" i="151"/>
  <c r="H635" i="151"/>
  <c r="G635" i="151"/>
  <c r="AB634" i="151"/>
  <c r="AA634" i="151"/>
  <c r="Z634" i="151"/>
  <c r="Y634" i="151"/>
  <c r="X634" i="151"/>
  <c r="W634" i="151"/>
  <c r="V634" i="151"/>
  <c r="U634" i="151"/>
  <c r="T634" i="151"/>
  <c r="S634" i="151"/>
  <c r="R634" i="151"/>
  <c r="Q634" i="151"/>
  <c r="P634" i="151"/>
  <c r="O634" i="151"/>
  <c r="N634" i="151"/>
  <c r="M634" i="151"/>
  <c r="L634" i="151"/>
  <c r="K634" i="151"/>
  <c r="J634" i="151"/>
  <c r="I634" i="151"/>
  <c r="H634" i="151"/>
  <c r="G634" i="151"/>
  <c r="AB633" i="151"/>
  <c r="AA633" i="151"/>
  <c r="Z633" i="151"/>
  <c r="Y633" i="151"/>
  <c r="X633" i="151"/>
  <c r="W633" i="151"/>
  <c r="V633" i="151"/>
  <c r="U633" i="151"/>
  <c r="T633" i="151"/>
  <c r="S633" i="151"/>
  <c r="R633" i="151"/>
  <c r="Q633" i="151"/>
  <c r="P633" i="151"/>
  <c r="O633" i="151"/>
  <c r="N633" i="151"/>
  <c r="M633" i="151"/>
  <c r="L633" i="151"/>
  <c r="K633" i="151"/>
  <c r="J633" i="151"/>
  <c r="I633" i="151"/>
  <c r="H633" i="151"/>
  <c r="G633" i="151"/>
  <c r="AB632" i="151"/>
  <c r="AA632" i="151"/>
  <c r="Z632" i="151"/>
  <c r="Y632" i="151"/>
  <c r="X632" i="151"/>
  <c r="W632" i="151"/>
  <c r="V632" i="151"/>
  <c r="U632" i="151"/>
  <c r="T632" i="151"/>
  <c r="S632" i="151"/>
  <c r="R632" i="151"/>
  <c r="Q632" i="151"/>
  <c r="P632" i="151"/>
  <c r="O632" i="151"/>
  <c r="N632" i="151"/>
  <c r="M632" i="151"/>
  <c r="L632" i="151"/>
  <c r="K632" i="151"/>
  <c r="J632" i="151"/>
  <c r="I632" i="151"/>
  <c r="H632" i="151"/>
  <c r="G632" i="151"/>
  <c r="AB631" i="151"/>
  <c r="AA631" i="151"/>
  <c r="Z631" i="151"/>
  <c r="Y631" i="151"/>
  <c r="X631" i="151"/>
  <c r="W631" i="151"/>
  <c r="V631" i="151"/>
  <c r="U631" i="151"/>
  <c r="T631" i="151"/>
  <c r="S631" i="151"/>
  <c r="R631" i="151"/>
  <c r="Q631" i="151"/>
  <c r="P631" i="151"/>
  <c r="O631" i="151"/>
  <c r="N631" i="151"/>
  <c r="M631" i="151"/>
  <c r="L631" i="151"/>
  <c r="K631" i="151"/>
  <c r="J631" i="151"/>
  <c r="I631" i="151"/>
  <c r="H631" i="151"/>
  <c r="G631" i="151"/>
  <c r="AB630" i="151"/>
  <c r="AA630" i="151"/>
  <c r="Z630" i="151"/>
  <c r="Y630" i="151"/>
  <c r="X630" i="151"/>
  <c r="W630" i="151"/>
  <c r="V630" i="151"/>
  <c r="U630" i="151"/>
  <c r="T630" i="151"/>
  <c r="S630" i="151"/>
  <c r="R630" i="151"/>
  <c r="Q630" i="151"/>
  <c r="P630" i="151"/>
  <c r="O630" i="151"/>
  <c r="N630" i="151"/>
  <c r="M630" i="151"/>
  <c r="L630" i="151"/>
  <c r="K630" i="151"/>
  <c r="J630" i="151"/>
  <c r="I630" i="151"/>
  <c r="H630" i="151"/>
  <c r="G630" i="151"/>
  <c r="AB629" i="151"/>
  <c r="AA629" i="151"/>
  <c r="Z629" i="151"/>
  <c r="Y629" i="151"/>
  <c r="X629" i="151"/>
  <c r="W629" i="151"/>
  <c r="V629" i="151"/>
  <c r="U629" i="151"/>
  <c r="T629" i="151"/>
  <c r="S629" i="151"/>
  <c r="R629" i="151"/>
  <c r="Q629" i="151"/>
  <c r="P629" i="151"/>
  <c r="O629" i="151"/>
  <c r="N629" i="151"/>
  <c r="M629" i="151"/>
  <c r="L629" i="151"/>
  <c r="K629" i="151"/>
  <c r="J629" i="151"/>
  <c r="I629" i="151"/>
  <c r="H629" i="151"/>
  <c r="G629" i="151"/>
  <c r="AB628" i="151"/>
  <c r="AA628" i="151"/>
  <c r="Z628" i="151"/>
  <c r="Y628" i="151"/>
  <c r="X628" i="151"/>
  <c r="W628" i="151"/>
  <c r="V628" i="151"/>
  <c r="U628" i="151"/>
  <c r="T628" i="151"/>
  <c r="S628" i="151"/>
  <c r="R628" i="151"/>
  <c r="Q628" i="151"/>
  <c r="P628" i="151"/>
  <c r="O628" i="151"/>
  <c r="N628" i="151"/>
  <c r="M628" i="151"/>
  <c r="L628" i="151"/>
  <c r="K628" i="151"/>
  <c r="J628" i="151"/>
  <c r="I628" i="151"/>
  <c r="H628" i="151"/>
  <c r="G628" i="151"/>
  <c r="AB627" i="151"/>
  <c r="AA627" i="151"/>
  <c r="Z627" i="151"/>
  <c r="Y627" i="151"/>
  <c r="X627" i="151"/>
  <c r="W627" i="151"/>
  <c r="V627" i="151"/>
  <c r="U627" i="151"/>
  <c r="T627" i="151"/>
  <c r="S627" i="151"/>
  <c r="R627" i="151"/>
  <c r="Q627" i="151"/>
  <c r="P627" i="151"/>
  <c r="O627" i="151"/>
  <c r="N627" i="151"/>
  <c r="M627" i="151"/>
  <c r="L627" i="151"/>
  <c r="K627" i="151"/>
  <c r="J627" i="151"/>
  <c r="I627" i="151"/>
  <c r="H627" i="151"/>
  <c r="G627" i="151"/>
  <c r="AB626" i="151"/>
  <c r="AA626" i="151"/>
  <c r="Z626" i="151"/>
  <c r="Y626" i="151"/>
  <c r="X626" i="151"/>
  <c r="W626" i="151"/>
  <c r="V626" i="151"/>
  <c r="U626" i="151"/>
  <c r="T626" i="151"/>
  <c r="S626" i="151"/>
  <c r="R626" i="151"/>
  <c r="Q626" i="151"/>
  <c r="P626" i="151"/>
  <c r="O626" i="151"/>
  <c r="N626" i="151"/>
  <c r="M626" i="151"/>
  <c r="L626" i="151"/>
  <c r="K626" i="151"/>
  <c r="J626" i="151"/>
  <c r="I626" i="151"/>
  <c r="H626" i="151"/>
  <c r="G626" i="151"/>
  <c r="AB625" i="151"/>
  <c r="AA625" i="151"/>
  <c r="Z625" i="151"/>
  <c r="Y625" i="151"/>
  <c r="X625" i="151"/>
  <c r="W625" i="151"/>
  <c r="V625" i="151"/>
  <c r="U625" i="151"/>
  <c r="T625" i="151"/>
  <c r="S625" i="151"/>
  <c r="R625" i="151"/>
  <c r="Q625" i="151"/>
  <c r="P625" i="151"/>
  <c r="O625" i="151"/>
  <c r="N625" i="151"/>
  <c r="M625" i="151"/>
  <c r="L625" i="151"/>
  <c r="K625" i="151"/>
  <c r="J625" i="151"/>
  <c r="I625" i="151"/>
  <c r="H625" i="151"/>
  <c r="G625" i="151"/>
  <c r="AB624" i="151"/>
  <c r="AA624" i="151"/>
  <c r="Z624" i="151"/>
  <c r="Y624" i="151"/>
  <c r="X624" i="151"/>
  <c r="W624" i="151"/>
  <c r="V624" i="151"/>
  <c r="U624" i="151"/>
  <c r="T624" i="151"/>
  <c r="S624" i="151"/>
  <c r="R624" i="151"/>
  <c r="Q624" i="151"/>
  <c r="P624" i="151"/>
  <c r="O624" i="151"/>
  <c r="N624" i="151"/>
  <c r="M624" i="151"/>
  <c r="L624" i="151"/>
  <c r="K624" i="151"/>
  <c r="J624" i="151"/>
  <c r="I624" i="151"/>
  <c r="H624" i="151"/>
  <c r="G624" i="151"/>
  <c r="AB623" i="151"/>
  <c r="AA623" i="151"/>
  <c r="Z623" i="151"/>
  <c r="Y623" i="151"/>
  <c r="X623" i="151"/>
  <c r="W623" i="151"/>
  <c r="V623" i="151"/>
  <c r="U623" i="151"/>
  <c r="T623" i="151"/>
  <c r="S623" i="151"/>
  <c r="R623" i="151"/>
  <c r="Q623" i="151"/>
  <c r="P623" i="151"/>
  <c r="O623" i="151"/>
  <c r="N623" i="151"/>
  <c r="M623" i="151"/>
  <c r="L623" i="151"/>
  <c r="K623" i="151"/>
  <c r="J623" i="151"/>
  <c r="I623" i="151"/>
  <c r="H623" i="151"/>
  <c r="G623" i="151"/>
  <c r="AB622" i="151"/>
  <c r="AA622" i="151"/>
  <c r="Z622" i="151"/>
  <c r="Y622" i="151"/>
  <c r="X622" i="151"/>
  <c r="W622" i="151"/>
  <c r="V622" i="151"/>
  <c r="U622" i="151"/>
  <c r="T622" i="151"/>
  <c r="S622" i="151"/>
  <c r="R622" i="151"/>
  <c r="Q622" i="151"/>
  <c r="P622" i="151"/>
  <c r="O622" i="151"/>
  <c r="N622" i="151"/>
  <c r="M622" i="151"/>
  <c r="L622" i="151"/>
  <c r="K622" i="151"/>
  <c r="J622" i="151"/>
  <c r="I622" i="151"/>
  <c r="H622" i="151"/>
  <c r="G622" i="151"/>
  <c r="AB621" i="151"/>
  <c r="AA621" i="151"/>
  <c r="Z621" i="151"/>
  <c r="Y621" i="151"/>
  <c r="X621" i="151"/>
  <c r="W621" i="151"/>
  <c r="V621" i="151"/>
  <c r="U621" i="151"/>
  <c r="T621" i="151"/>
  <c r="S621" i="151"/>
  <c r="R621" i="151"/>
  <c r="Q621" i="151"/>
  <c r="P621" i="151"/>
  <c r="O621" i="151"/>
  <c r="N621" i="151"/>
  <c r="M621" i="151"/>
  <c r="L621" i="151"/>
  <c r="K621" i="151"/>
  <c r="J621" i="151"/>
  <c r="I621" i="151"/>
  <c r="H621" i="151"/>
  <c r="G621" i="151"/>
  <c r="AB620" i="151"/>
  <c r="AA620" i="151"/>
  <c r="Z620" i="151"/>
  <c r="Y620" i="151"/>
  <c r="X620" i="151"/>
  <c r="W620" i="151"/>
  <c r="V620" i="151"/>
  <c r="U620" i="151"/>
  <c r="T620" i="151"/>
  <c r="S620" i="151"/>
  <c r="R620" i="151"/>
  <c r="Q620" i="151"/>
  <c r="P620" i="151"/>
  <c r="O620" i="151"/>
  <c r="N620" i="151"/>
  <c r="M620" i="151"/>
  <c r="L620" i="151"/>
  <c r="K620" i="151"/>
  <c r="J620" i="151"/>
  <c r="I620" i="151"/>
  <c r="H620" i="151"/>
  <c r="G620" i="151"/>
  <c r="AB619" i="151"/>
  <c r="AA619" i="151"/>
  <c r="Z619" i="151"/>
  <c r="Y619" i="151"/>
  <c r="X619" i="151"/>
  <c r="W619" i="151"/>
  <c r="V619" i="151"/>
  <c r="U619" i="151"/>
  <c r="T619" i="151"/>
  <c r="S619" i="151"/>
  <c r="R619" i="151"/>
  <c r="Q619" i="151"/>
  <c r="P619" i="151"/>
  <c r="O619" i="151"/>
  <c r="N619" i="151"/>
  <c r="M619" i="151"/>
  <c r="L619" i="151"/>
  <c r="K619" i="151"/>
  <c r="J619" i="151"/>
  <c r="I619" i="151"/>
  <c r="H619" i="151"/>
  <c r="G619" i="151"/>
  <c r="AB618" i="151"/>
  <c r="AA618" i="151"/>
  <c r="Z618" i="151"/>
  <c r="Y618" i="151"/>
  <c r="X618" i="151"/>
  <c r="W618" i="151"/>
  <c r="V618" i="151"/>
  <c r="U618" i="151"/>
  <c r="T618" i="151"/>
  <c r="S618" i="151"/>
  <c r="R618" i="151"/>
  <c r="Q618" i="151"/>
  <c r="P618" i="151"/>
  <c r="O618" i="151"/>
  <c r="N618" i="151"/>
  <c r="M618" i="151"/>
  <c r="L618" i="151"/>
  <c r="K618" i="151"/>
  <c r="J618" i="151"/>
  <c r="I618" i="151"/>
  <c r="H618" i="151"/>
  <c r="G618" i="151"/>
  <c r="AB617" i="151"/>
  <c r="AA617" i="151"/>
  <c r="Z617" i="151"/>
  <c r="Y617" i="151"/>
  <c r="X617" i="151"/>
  <c r="W617" i="151"/>
  <c r="V617" i="151"/>
  <c r="U617" i="151"/>
  <c r="T617" i="151"/>
  <c r="S617" i="151"/>
  <c r="R617" i="151"/>
  <c r="Q617" i="151"/>
  <c r="P617" i="151"/>
  <c r="O617" i="151"/>
  <c r="N617" i="151"/>
  <c r="M617" i="151"/>
  <c r="L617" i="151"/>
  <c r="K617" i="151"/>
  <c r="J617" i="151"/>
  <c r="I617" i="151"/>
  <c r="H617" i="151"/>
  <c r="G617" i="151"/>
  <c r="AB616" i="151"/>
  <c r="AA616" i="151"/>
  <c r="Z616" i="151"/>
  <c r="Y616" i="151"/>
  <c r="X616" i="151"/>
  <c r="W616" i="151"/>
  <c r="V616" i="151"/>
  <c r="U616" i="151"/>
  <c r="T616" i="151"/>
  <c r="S616" i="151"/>
  <c r="R616" i="151"/>
  <c r="Q616" i="151"/>
  <c r="P616" i="151"/>
  <c r="O616" i="151"/>
  <c r="N616" i="151"/>
  <c r="M616" i="151"/>
  <c r="L616" i="151"/>
  <c r="K616" i="151"/>
  <c r="J616" i="151"/>
  <c r="I616" i="151"/>
  <c r="H616" i="151"/>
  <c r="G616" i="151"/>
  <c r="AB615" i="151"/>
  <c r="AA615" i="151"/>
  <c r="Z615" i="151"/>
  <c r="Y615" i="151"/>
  <c r="X615" i="151"/>
  <c r="W615" i="151"/>
  <c r="V615" i="151"/>
  <c r="U615" i="151"/>
  <c r="T615" i="151"/>
  <c r="S615" i="151"/>
  <c r="R615" i="151"/>
  <c r="Q615" i="151"/>
  <c r="P615" i="151"/>
  <c r="O615" i="151"/>
  <c r="N615" i="151"/>
  <c r="M615" i="151"/>
  <c r="L615" i="151"/>
  <c r="K615" i="151"/>
  <c r="J615" i="151"/>
  <c r="I615" i="151"/>
  <c r="H615" i="151"/>
  <c r="G615" i="151"/>
  <c r="AB614" i="151"/>
  <c r="AA614" i="151"/>
  <c r="Z614" i="151"/>
  <c r="Y614" i="151"/>
  <c r="X614" i="151"/>
  <c r="W614" i="151"/>
  <c r="V614" i="151"/>
  <c r="U614" i="151"/>
  <c r="T614" i="151"/>
  <c r="S614" i="151"/>
  <c r="R614" i="151"/>
  <c r="Q614" i="151"/>
  <c r="P614" i="151"/>
  <c r="O614" i="151"/>
  <c r="N614" i="151"/>
  <c r="M614" i="151"/>
  <c r="L614" i="151"/>
  <c r="K614" i="151"/>
  <c r="J614" i="151"/>
  <c r="I614" i="151"/>
  <c r="H614" i="151"/>
  <c r="G614" i="151"/>
  <c r="AB613" i="151"/>
  <c r="AA613" i="151"/>
  <c r="Z613" i="151"/>
  <c r="Y613" i="151"/>
  <c r="X613" i="151"/>
  <c r="W613" i="151"/>
  <c r="V613" i="151"/>
  <c r="U613" i="151"/>
  <c r="T613" i="151"/>
  <c r="S613" i="151"/>
  <c r="R613" i="151"/>
  <c r="Q613" i="151"/>
  <c r="P613" i="151"/>
  <c r="O613" i="151"/>
  <c r="N613" i="151"/>
  <c r="M613" i="151"/>
  <c r="L613" i="151"/>
  <c r="K613" i="151"/>
  <c r="J613" i="151"/>
  <c r="I613" i="151"/>
  <c r="H613" i="151"/>
  <c r="G613" i="151"/>
  <c r="AB612" i="151"/>
  <c r="AA612" i="151"/>
  <c r="Z612" i="151"/>
  <c r="Y612" i="151"/>
  <c r="X612" i="151"/>
  <c r="W612" i="151"/>
  <c r="V612" i="151"/>
  <c r="U612" i="151"/>
  <c r="T612" i="151"/>
  <c r="S612" i="151"/>
  <c r="R612" i="151"/>
  <c r="Q612" i="151"/>
  <c r="P612" i="151"/>
  <c r="O612" i="151"/>
  <c r="N612" i="151"/>
  <c r="M612" i="151"/>
  <c r="L612" i="151"/>
  <c r="K612" i="151"/>
  <c r="J612" i="151"/>
  <c r="I612" i="151"/>
  <c r="H612" i="151"/>
  <c r="G612" i="151"/>
  <c r="AB611" i="151"/>
  <c r="AA611" i="151"/>
  <c r="Z611" i="151"/>
  <c r="Y611" i="151"/>
  <c r="X611" i="151"/>
  <c r="W611" i="151"/>
  <c r="V611" i="151"/>
  <c r="U611" i="151"/>
  <c r="T611" i="151"/>
  <c r="S611" i="151"/>
  <c r="R611" i="151"/>
  <c r="Q611" i="151"/>
  <c r="P611" i="151"/>
  <c r="O611" i="151"/>
  <c r="N611" i="151"/>
  <c r="M611" i="151"/>
  <c r="L611" i="151"/>
  <c r="K611" i="151"/>
  <c r="J611" i="151"/>
  <c r="I611" i="151"/>
  <c r="H611" i="151"/>
  <c r="G611" i="151"/>
  <c r="AB610" i="151"/>
  <c r="AA610" i="151"/>
  <c r="Z610" i="151"/>
  <c r="Y610" i="151"/>
  <c r="X610" i="151"/>
  <c r="W610" i="151"/>
  <c r="V610" i="151"/>
  <c r="U610" i="151"/>
  <c r="T610" i="151"/>
  <c r="S610" i="151"/>
  <c r="R610" i="151"/>
  <c r="Q610" i="151"/>
  <c r="P610" i="151"/>
  <c r="O610" i="151"/>
  <c r="N610" i="151"/>
  <c r="M610" i="151"/>
  <c r="L610" i="151"/>
  <c r="K610" i="151"/>
  <c r="J610" i="151"/>
  <c r="I610" i="151"/>
  <c r="H610" i="151"/>
  <c r="G610" i="151"/>
  <c r="AB609" i="151"/>
  <c r="AA609" i="151"/>
  <c r="Z609" i="151"/>
  <c r="Y609" i="151"/>
  <c r="X609" i="151"/>
  <c r="W609" i="151"/>
  <c r="V609" i="151"/>
  <c r="U609" i="151"/>
  <c r="T609" i="151"/>
  <c r="S609" i="151"/>
  <c r="R609" i="151"/>
  <c r="Q609" i="151"/>
  <c r="P609" i="151"/>
  <c r="O609" i="151"/>
  <c r="N609" i="151"/>
  <c r="M609" i="151"/>
  <c r="L609" i="151"/>
  <c r="K609" i="151"/>
  <c r="J609" i="151"/>
  <c r="I609" i="151"/>
  <c r="H609" i="151"/>
  <c r="G609" i="151"/>
  <c r="AB608" i="151"/>
  <c r="AA608" i="151"/>
  <c r="Z608" i="151"/>
  <c r="Y608" i="151"/>
  <c r="X608" i="151"/>
  <c r="W608" i="151"/>
  <c r="V608" i="151"/>
  <c r="U608" i="151"/>
  <c r="T608" i="151"/>
  <c r="S608" i="151"/>
  <c r="R608" i="151"/>
  <c r="Q608" i="151"/>
  <c r="P608" i="151"/>
  <c r="O608" i="151"/>
  <c r="N608" i="151"/>
  <c r="M608" i="151"/>
  <c r="L608" i="151"/>
  <c r="K608" i="151"/>
  <c r="J608" i="151"/>
  <c r="I608" i="151"/>
  <c r="H608" i="151"/>
  <c r="G608" i="151"/>
  <c r="AB607" i="151"/>
  <c r="AA607" i="151"/>
  <c r="Z607" i="151"/>
  <c r="Y607" i="151"/>
  <c r="X607" i="151"/>
  <c r="W607" i="151"/>
  <c r="V607" i="151"/>
  <c r="U607" i="151"/>
  <c r="T607" i="151"/>
  <c r="S607" i="151"/>
  <c r="R607" i="151"/>
  <c r="Q607" i="151"/>
  <c r="P607" i="151"/>
  <c r="O607" i="151"/>
  <c r="N607" i="151"/>
  <c r="M607" i="151"/>
  <c r="L607" i="151"/>
  <c r="K607" i="151"/>
  <c r="J607" i="151"/>
  <c r="I607" i="151"/>
  <c r="H607" i="151"/>
  <c r="G607" i="151"/>
  <c r="AB606" i="151"/>
  <c r="AA606" i="151"/>
  <c r="Z606" i="151"/>
  <c r="Y606" i="151"/>
  <c r="X606" i="151"/>
  <c r="W606" i="151"/>
  <c r="V606" i="151"/>
  <c r="U606" i="151"/>
  <c r="T606" i="151"/>
  <c r="S606" i="151"/>
  <c r="R606" i="151"/>
  <c r="Q606" i="151"/>
  <c r="P606" i="151"/>
  <c r="O606" i="151"/>
  <c r="N606" i="151"/>
  <c r="M606" i="151"/>
  <c r="L606" i="151"/>
  <c r="K606" i="151"/>
  <c r="J606" i="151"/>
  <c r="I606" i="151"/>
  <c r="H606" i="151"/>
  <c r="G606" i="151"/>
  <c r="AB605" i="151"/>
  <c r="AA605" i="151"/>
  <c r="Z605" i="151"/>
  <c r="Y605" i="151"/>
  <c r="X605" i="151"/>
  <c r="W605" i="151"/>
  <c r="V605" i="151"/>
  <c r="U605" i="151"/>
  <c r="T605" i="151"/>
  <c r="S605" i="151"/>
  <c r="R605" i="151"/>
  <c r="Q605" i="151"/>
  <c r="P605" i="151"/>
  <c r="O605" i="151"/>
  <c r="N605" i="151"/>
  <c r="M605" i="151"/>
  <c r="L605" i="151"/>
  <c r="K605" i="151"/>
  <c r="J605" i="151"/>
  <c r="I605" i="151"/>
  <c r="H605" i="151"/>
  <c r="G605" i="151"/>
  <c r="AB604" i="151"/>
  <c r="AA604" i="151"/>
  <c r="Z604" i="151"/>
  <c r="Y604" i="151"/>
  <c r="X604" i="151"/>
  <c r="W604" i="151"/>
  <c r="V604" i="151"/>
  <c r="U604" i="151"/>
  <c r="T604" i="151"/>
  <c r="S604" i="151"/>
  <c r="R604" i="151"/>
  <c r="Q604" i="151"/>
  <c r="P604" i="151"/>
  <c r="O604" i="151"/>
  <c r="N604" i="151"/>
  <c r="M604" i="151"/>
  <c r="L604" i="151"/>
  <c r="K604" i="151"/>
  <c r="J604" i="151"/>
  <c r="I604" i="151"/>
  <c r="H604" i="151"/>
  <c r="G604" i="151"/>
  <c r="AB603" i="151"/>
  <c r="AA603" i="151"/>
  <c r="Z603" i="151"/>
  <c r="Y603" i="151"/>
  <c r="X603" i="151"/>
  <c r="W603" i="151"/>
  <c r="V603" i="151"/>
  <c r="U603" i="151"/>
  <c r="T603" i="151"/>
  <c r="S603" i="151"/>
  <c r="R603" i="151"/>
  <c r="Q603" i="151"/>
  <c r="P603" i="151"/>
  <c r="O603" i="151"/>
  <c r="N603" i="151"/>
  <c r="M603" i="151"/>
  <c r="L603" i="151"/>
  <c r="K603" i="151"/>
  <c r="J603" i="151"/>
  <c r="I603" i="151"/>
  <c r="H603" i="151"/>
  <c r="G603" i="151"/>
  <c r="AB602" i="151"/>
  <c r="AA602" i="151"/>
  <c r="Z602" i="151"/>
  <c r="Y602" i="151"/>
  <c r="X602" i="151"/>
  <c r="W602" i="151"/>
  <c r="V602" i="151"/>
  <c r="U602" i="151"/>
  <c r="T602" i="151"/>
  <c r="S602" i="151"/>
  <c r="R602" i="151"/>
  <c r="Q602" i="151"/>
  <c r="P602" i="151"/>
  <c r="O602" i="151"/>
  <c r="N602" i="151"/>
  <c r="M602" i="151"/>
  <c r="L602" i="151"/>
  <c r="K602" i="151"/>
  <c r="J602" i="151"/>
  <c r="I602" i="151"/>
  <c r="H602" i="151"/>
  <c r="G602" i="151"/>
  <c r="AB601" i="151"/>
  <c r="AA601" i="151"/>
  <c r="Z601" i="151"/>
  <c r="Y601" i="151"/>
  <c r="X601" i="151"/>
  <c r="W601" i="151"/>
  <c r="V601" i="151"/>
  <c r="U601" i="151"/>
  <c r="T601" i="151"/>
  <c r="S601" i="151"/>
  <c r="R601" i="151"/>
  <c r="Q601" i="151"/>
  <c r="P601" i="151"/>
  <c r="O601" i="151"/>
  <c r="N601" i="151"/>
  <c r="M601" i="151"/>
  <c r="L601" i="151"/>
  <c r="K601" i="151"/>
  <c r="J601" i="151"/>
  <c r="I601" i="151"/>
  <c r="H601" i="151"/>
  <c r="G601" i="151"/>
  <c r="AB600" i="151"/>
  <c r="AA600" i="151"/>
  <c r="Z600" i="151"/>
  <c r="Y600" i="151"/>
  <c r="X600" i="151"/>
  <c r="W600" i="151"/>
  <c r="V600" i="151"/>
  <c r="U600" i="151"/>
  <c r="T600" i="151"/>
  <c r="S600" i="151"/>
  <c r="R600" i="151"/>
  <c r="Q600" i="151"/>
  <c r="P600" i="151"/>
  <c r="O600" i="151"/>
  <c r="N600" i="151"/>
  <c r="M600" i="151"/>
  <c r="L600" i="151"/>
  <c r="K600" i="151"/>
  <c r="J600" i="151"/>
  <c r="I600" i="151"/>
  <c r="H600" i="151"/>
  <c r="G600" i="151"/>
  <c r="AB599" i="151"/>
  <c r="AA599" i="151"/>
  <c r="Z599" i="151"/>
  <c r="Y599" i="151"/>
  <c r="X599" i="151"/>
  <c r="W599" i="151"/>
  <c r="V599" i="151"/>
  <c r="U599" i="151"/>
  <c r="T599" i="151"/>
  <c r="S599" i="151"/>
  <c r="R599" i="151"/>
  <c r="Q599" i="151"/>
  <c r="P599" i="151"/>
  <c r="O599" i="151"/>
  <c r="N599" i="151"/>
  <c r="M599" i="151"/>
  <c r="L599" i="151"/>
  <c r="K599" i="151"/>
  <c r="J599" i="151"/>
  <c r="I599" i="151"/>
  <c r="H599" i="151"/>
  <c r="G599" i="151"/>
  <c r="AB598" i="151"/>
  <c r="AA598" i="151"/>
  <c r="Z598" i="151"/>
  <c r="Y598" i="151"/>
  <c r="X598" i="151"/>
  <c r="W598" i="151"/>
  <c r="V598" i="151"/>
  <c r="U598" i="151"/>
  <c r="T598" i="151"/>
  <c r="S598" i="151"/>
  <c r="R598" i="151"/>
  <c r="Q598" i="151"/>
  <c r="P598" i="151"/>
  <c r="O598" i="151"/>
  <c r="N598" i="151"/>
  <c r="M598" i="151"/>
  <c r="L598" i="151"/>
  <c r="K598" i="151"/>
  <c r="J598" i="151"/>
  <c r="I598" i="151"/>
  <c r="H598" i="151"/>
  <c r="G598" i="151"/>
  <c r="AB597" i="151"/>
  <c r="AA597" i="151"/>
  <c r="Z597" i="151"/>
  <c r="Y597" i="151"/>
  <c r="X597" i="151"/>
  <c r="W597" i="151"/>
  <c r="V597" i="151"/>
  <c r="U597" i="151"/>
  <c r="T597" i="151"/>
  <c r="S597" i="151"/>
  <c r="R597" i="151"/>
  <c r="Q597" i="151"/>
  <c r="P597" i="151"/>
  <c r="O597" i="151"/>
  <c r="N597" i="151"/>
  <c r="M597" i="151"/>
  <c r="L597" i="151"/>
  <c r="K597" i="151"/>
  <c r="J597" i="151"/>
  <c r="I597" i="151"/>
  <c r="H597" i="151"/>
  <c r="G597" i="151"/>
  <c r="AB596" i="151"/>
  <c r="AA596" i="151"/>
  <c r="Z596" i="151"/>
  <c r="Y596" i="151"/>
  <c r="X596" i="151"/>
  <c r="W596" i="151"/>
  <c r="V596" i="151"/>
  <c r="U596" i="151"/>
  <c r="T596" i="151"/>
  <c r="S596" i="151"/>
  <c r="R596" i="151"/>
  <c r="Q596" i="151"/>
  <c r="P596" i="151"/>
  <c r="O596" i="151"/>
  <c r="N596" i="151"/>
  <c r="M596" i="151"/>
  <c r="L596" i="151"/>
  <c r="K596" i="151"/>
  <c r="J596" i="151"/>
  <c r="I596" i="151"/>
  <c r="H596" i="151"/>
  <c r="G596" i="151"/>
  <c r="AB595" i="151"/>
  <c r="AA595" i="151"/>
  <c r="Z595" i="151"/>
  <c r="Y595" i="151"/>
  <c r="X595" i="151"/>
  <c r="W595" i="151"/>
  <c r="V595" i="151"/>
  <c r="U595" i="151"/>
  <c r="T595" i="151"/>
  <c r="S595" i="151"/>
  <c r="R595" i="151"/>
  <c r="Q595" i="151"/>
  <c r="P595" i="151"/>
  <c r="O595" i="151"/>
  <c r="N595" i="151"/>
  <c r="M595" i="151"/>
  <c r="L595" i="151"/>
  <c r="K595" i="151"/>
  <c r="J595" i="151"/>
  <c r="I595" i="151"/>
  <c r="H595" i="151"/>
  <c r="G595" i="151"/>
  <c r="AB594" i="151"/>
  <c r="AA594" i="151"/>
  <c r="Z594" i="151"/>
  <c r="Y594" i="151"/>
  <c r="X594" i="151"/>
  <c r="W594" i="151"/>
  <c r="V594" i="151"/>
  <c r="U594" i="151"/>
  <c r="T594" i="151"/>
  <c r="S594" i="151"/>
  <c r="R594" i="151"/>
  <c r="Q594" i="151"/>
  <c r="P594" i="151"/>
  <c r="O594" i="151"/>
  <c r="N594" i="151"/>
  <c r="M594" i="151"/>
  <c r="L594" i="151"/>
  <c r="K594" i="151"/>
  <c r="J594" i="151"/>
  <c r="I594" i="151"/>
  <c r="H594" i="151"/>
  <c r="G594" i="151"/>
  <c r="AB593" i="151"/>
  <c r="AA593" i="151"/>
  <c r="Z593" i="151"/>
  <c r="Y593" i="151"/>
  <c r="X593" i="151"/>
  <c r="W593" i="151"/>
  <c r="V593" i="151"/>
  <c r="U593" i="151"/>
  <c r="T593" i="151"/>
  <c r="S593" i="151"/>
  <c r="R593" i="151"/>
  <c r="Q593" i="151"/>
  <c r="P593" i="151"/>
  <c r="O593" i="151"/>
  <c r="N593" i="151"/>
  <c r="M593" i="151"/>
  <c r="L593" i="151"/>
  <c r="K593" i="151"/>
  <c r="J593" i="151"/>
  <c r="I593" i="151"/>
  <c r="H593" i="151"/>
  <c r="G593" i="151"/>
  <c r="AB592" i="151"/>
  <c r="AA592" i="151"/>
  <c r="Z592" i="151"/>
  <c r="Y592" i="151"/>
  <c r="X592" i="151"/>
  <c r="W592" i="151"/>
  <c r="V592" i="151"/>
  <c r="U592" i="151"/>
  <c r="T592" i="151"/>
  <c r="S592" i="151"/>
  <c r="R592" i="151"/>
  <c r="Q592" i="151"/>
  <c r="P592" i="151"/>
  <c r="O592" i="151"/>
  <c r="N592" i="151"/>
  <c r="M592" i="151"/>
  <c r="L592" i="151"/>
  <c r="K592" i="151"/>
  <c r="J592" i="151"/>
  <c r="I592" i="151"/>
  <c r="H592" i="151"/>
  <c r="G592" i="151"/>
  <c r="AB591" i="151"/>
  <c r="AA591" i="151"/>
  <c r="Z591" i="151"/>
  <c r="Y591" i="151"/>
  <c r="X591" i="151"/>
  <c r="W591" i="151"/>
  <c r="V591" i="151"/>
  <c r="U591" i="151"/>
  <c r="T591" i="151"/>
  <c r="S591" i="151"/>
  <c r="R591" i="151"/>
  <c r="Q591" i="151"/>
  <c r="P591" i="151"/>
  <c r="O591" i="151"/>
  <c r="N591" i="151"/>
  <c r="M591" i="151"/>
  <c r="L591" i="151"/>
  <c r="K591" i="151"/>
  <c r="J591" i="151"/>
  <c r="I591" i="151"/>
  <c r="H591" i="151"/>
  <c r="G591" i="151"/>
  <c r="AB590" i="151"/>
  <c r="AA590" i="151"/>
  <c r="Z590" i="151"/>
  <c r="Y590" i="151"/>
  <c r="X590" i="151"/>
  <c r="W590" i="151"/>
  <c r="V590" i="151"/>
  <c r="U590" i="151"/>
  <c r="T590" i="151"/>
  <c r="S590" i="151"/>
  <c r="R590" i="151"/>
  <c r="Q590" i="151"/>
  <c r="P590" i="151"/>
  <c r="O590" i="151"/>
  <c r="N590" i="151"/>
  <c r="M590" i="151"/>
  <c r="L590" i="151"/>
  <c r="K590" i="151"/>
  <c r="J590" i="151"/>
  <c r="I590" i="151"/>
  <c r="H590" i="151"/>
  <c r="G590" i="151"/>
  <c r="AB589" i="151"/>
  <c r="AA589" i="151"/>
  <c r="Z589" i="151"/>
  <c r="Y589" i="151"/>
  <c r="X589" i="151"/>
  <c r="W589" i="151"/>
  <c r="V589" i="151"/>
  <c r="U589" i="151"/>
  <c r="T589" i="151"/>
  <c r="S589" i="151"/>
  <c r="R589" i="151"/>
  <c r="Q589" i="151"/>
  <c r="P589" i="151"/>
  <c r="O589" i="151"/>
  <c r="N589" i="151"/>
  <c r="M589" i="151"/>
  <c r="L589" i="151"/>
  <c r="K589" i="151"/>
  <c r="J589" i="151"/>
  <c r="I589" i="151"/>
  <c r="H589" i="151"/>
  <c r="G589" i="151"/>
  <c r="AB588" i="151"/>
  <c r="AA588" i="151"/>
  <c r="Z588" i="151"/>
  <c r="Y588" i="151"/>
  <c r="X588" i="151"/>
  <c r="W588" i="151"/>
  <c r="V588" i="151"/>
  <c r="U588" i="151"/>
  <c r="T588" i="151"/>
  <c r="S588" i="151"/>
  <c r="R588" i="151"/>
  <c r="Q588" i="151"/>
  <c r="P588" i="151"/>
  <c r="O588" i="151"/>
  <c r="N588" i="151"/>
  <c r="M588" i="151"/>
  <c r="L588" i="151"/>
  <c r="K588" i="151"/>
  <c r="J588" i="151"/>
  <c r="I588" i="151"/>
  <c r="H588" i="151"/>
  <c r="G588" i="151"/>
  <c r="AB587" i="151"/>
  <c r="AA587" i="151"/>
  <c r="Z587" i="151"/>
  <c r="Y587" i="151"/>
  <c r="X587" i="151"/>
  <c r="W587" i="151"/>
  <c r="V587" i="151"/>
  <c r="U587" i="151"/>
  <c r="T587" i="151"/>
  <c r="S587" i="151"/>
  <c r="R587" i="151"/>
  <c r="Q587" i="151"/>
  <c r="P587" i="151"/>
  <c r="O587" i="151"/>
  <c r="N587" i="151"/>
  <c r="M587" i="151"/>
  <c r="L587" i="151"/>
  <c r="K587" i="151"/>
  <c r="J587" i="151"/>
  <c r="I587" i="151"/>
  <c r="H587" i="151"/>
  <c r="G587" i="151"/>
  <c r="AB586" i="151"/>
  <c r="AA586" i="151"/>
  <c r="Z586" i="151"/>
  <c r="Y586" i="151"/>
  <c r="X586" i="151"/>
  <c r="W586" i="151"/>
  <c r="V586" i="151"/>
  <c r="U586" i="151"/>
  <c r="T586" i="151"/>
  <c r="S586" i="151"/>
  <c r="R586" i="151"/>
  <c r="Q586" i="151"/>
  <c r="P586" i="151"/>
  <c r="O586" i="151"/>
  <c r="N586" i="151"/>
  <c r="M586" i="151"/>
  <c r="L586" i="151"/>
  <c r="K586" i="151"/>
  <c r="J586" i="151"/>
  <c r="I586" i="151"/>
  <c r="H586" i="151"/>
  <c r="G586" i="151"/>
  <c r="AB585" i="151"/>
  <c r="AA585" i="151"/>
  <c r="Z585" i="151"/>
  <c r="Y585" i="151"/>
  <c r="X585" i="151"/>
  <c r="W585" i="151"/>
  <c r="V585" i="151"/>
  <c r="U585" i="151"/>
  <c r="T585" i="151"/>
  <c r="S585" i="151"/>
  <c r="R585" i="151"/>
  <c r="Q585" i="151"/>
  <c r="P585" i="151"/>
  <c r="O585" i="151"/>
  <c r="N585" i="151"/>
  <c r="M585" i="151"/>
  <c r="L585" i="151"/>
  <c r="K585" i="151"/>
  <c r="J585" i="151"/>
  <c r="I585" i="151"/>
  <c r="H585" i="151"/>
  <c r="G585" i="151"/>
  <c r="AB584" i="151"/>
  <c r="AA584" i="151"/>
  <c r="Z584" i="151"/>
  <c r="Y584" i="151"/>
  <c r="X584" i="151"/>
  <c r="W584" i="151"/>
  <c r="V584" i="151"/>
  <c r="U584" i="151"/>
  <c r="T584" i="151"/>
  <c r="S584" i="151"/>
  <c r="R584" i="151"/>
  <c r="Q584" i="151"/>
  <c r="P584" i="151"/>
  <c r="O584" i="151"/>
  <c r="N584" i="151"/>
  <c r="M584" i="151"/>
  <c r="L584" i="151"/>
  <c r="K584" i="151"/>
  <c r="J584" i="151"/>
  <c r="I584" i="151"/>
  <c r="H584" i="151"/>
  <c r="G584" i="151"/>
  <c r="AB583" i="151"/>
  <c r="AA583" i="151"/>
  <c r="Z583" i="151"/>
  <c r="Y583" i="151"/>
  <c r="X583" i="151"/>
  <c r="W583" i="151"/>
  <c r="V583" i="151"/>
  <c r="U583" i="151"/>
  <c r="T583" i="151"/>
  <c r="S583" i="151"/>
  <c r="R583" i="151"/>
  <c r="Q583" i="151"/>
  <c r="P583" i="151"/>
  <c r="O583" i="151"/>
  <c r="N583" i="151"/>
  <c r="M583" i="151"/>
  <c r="L583" i="151"/>
  <c r="K583" i="151"/>
  <c r="J583" i="151"/>
  <c r="I583" i="151"/>
  <c r="H583" i="151"/>
  <c r="G583" i="151"/>
  <c r="AB582" i="151"/>
  <c r="AA582" i="151"/>
  <c r="Z582" i="151"/>
  <c r="Y582" i="151"/>
  <c r="X582" i="151"/>
  <c r="W582" i="151"/>
  <c r="V582" i="151"/>
  <c r="U582" i="151"/>
  <c r="T582" i="151"/>
  <c r="S582" i="151"/>
  <c r="R582" i="151"/>
  <c r="Q582" i="151"/>
  <c r="P582" i="151"/>
  <c r="O582" i="151"/>
  <c r="N582" i="151"/>
  <c r="M582" i="151"/>
  <c r="L582" i="151"/>
  <c r="K582" i="151"/>
  <c r="J582" i="151"/>
  <c r="I582" i="151"/>
  <c r="H582" i="151"/>
  <c r="G582" i="151"/>
  <c r="AB581" i="151"/>
  <c r="AA581" i="151"/>
  <c r="Z581" i="151"/>
  <c r="Y581" i="151"/>
  <c r="X581" i="151"/>
  <c r="W581" i="151"/>
  <c r="V581" i="151"/>
  <c r="U581" i="151"/>
  <c r="T581" i="151"/>
  <c r="S581" i="151"/>
  <c r="R581" i="151"/>
  <c r="Q581" i="151"/>
  <c r="P581" i="151"/>
  <c r="O581" i="151"/>
  <c r="N581" i="151"/>
  <c r="M581" i="151"/>
  <c r="L581" i="151"/>
  <c r="K581" i="151"/>
  <c r="J581" i="151"/>
  <c r="I581" i="151"/>
  <c r="H581" i="151"/>
  <c r="G581" i="151"/>
  <c r="AB580" i="151"/>
  <c r="AA580" i="151"/>
  <c r="Z580" i="151"/>
  <c r="Y580" i="151"/>
  <c r="X580" i="151"/>
  <c r="W580" i="151"/>
  <c r="V580" i="151"/>
  <c r="U580" i="151"/>
  <c r="T580" i="151"/>
  <c r="S580" i="151"/>
  <c r="R580" i="151"/>
  <c r="Q580" i="151"/>
  <c r="P580" i="151"/>
  <c r="O580" i="151"/>
  <c r="N580" i="151"/>
  <c r="M580" i="151"/>
  <c r="L580" i="151"/>
  <c r="K580" i="151"/>
  <c r="J580" i="151"/>
  <c r="I580" i="151"/>
  <c r="H580" i="151"/>
  <c r="G580" i="151"/>
  <c r="AB579" i="151"/>
  <c r="AA579" i="151"/>
  <c r="Z579" i="151"/>
  <c r="Y579" i="151"/>
  <c r="X579" i="151"/>
  <c r="W579" i="151"/>
  <c r="V579" i="151"/>
  <c r="U579" i="151"/>
  <c r="T579" i="151"/>
  <c r="S579" i="151"/>
  <c r="R579" i="151"/>
  <c r="Q579" i="151"/>
  <c r="P579" i="151"/>
  <c r="O579" i="151"/>
  <c r="N579" i="151"/>
  <c r="M579" i="151"/>
  <c r="L579" i="151"/>
  <c r="K579" i="151"/>
  <c r="J579" i="151"/>
  <c r="I579" i="151"/>
  <c r="H579" i="151"/>
  <c r="G579" i="151"/>
  <c r="AB578" i="151"/>
  <c r="AA578" i="151"/>
  <c r="Z578" i="151"/>
  <c r="Y578" i="151"/>
  <c r="X578" i="151"/>
  <c r="W578" i="151"/>
  <c r="V578" i="151"/>
  <c r="U578" i="151"/>
  <c r="T578" i="151"/>
  <c r="S578" i="151"/>
  <c r="R578" i="151"/>
  <c r="Q578" i="151"/>
  <c r="P578" i="151"/>
  <c r="O578" i="151"/>
  <c r="N578" i="151"/>
  <c r="M578" i="151"/>
  <c r="L578" i="151"/>
  <c r="K578" i="151"/>
  <c r="J578" i="151"/>
  <c r="I578" i="151"/>
  <c r="H578" i="151"/>
  <c r="G578" i="151"/>
  <c r="AB577" i="151"/>
  <c r="AA577" i="151"/>
  <c r="Z577" i="151"/>
  <c r="Y577" i="151"/>
  <c r="X577" i="151"/>
  <c r="W577" i="151"/>
  <c r="V577" i="151"/>
  <c r="U577" i="151"/>
  <c r="T577" i="151"/>
  <c r="S577" i="151"/>
  <c r="R577" i="151"/>
  <c r="Q577" i="151"/>
  <c r="P577" i="151"/>
  <c r="O577" i="151"/>
  <c r="N577" i="151"/>
  <c r="M577" i="151"/>
  <c r="L577" i="151"/>
  <c r="K577" i="151"/>
  <c r="J577" i="151"/>
  <c r="I577" i="151"/>
  <c r="H577" i="151"/>
  <c r="G577" i="151"/>
  <c r="AB576" i="151"/>
  <c r="AA576" i="151"/>
  <c r="Z576" i="151"/>
  <c r="Y576" i="151"/>
  <c r="X576" i="151"/>
  <c r="W576" i="151"/>
  <c r="V576" i="151"/>
  <c r="U576" i="151"/>
  <c r="T576" i="151"/>
  <c r="S576" i="151"/>
  <c r="R576" i="151"/>
  <c r="Q576" i="151"/>
  <c r="P576" i="151"/>
  <c r="O576" i="151"/>
  <c r="N576" i="151"/>
  <c r="M576" i="151"/>
  <c r="L576" i="151"/>
  <c r="K576" i="151"/>
  <c r="J576" i="151"/>
  <c r="I576" i="151"/>
  <c r="H576" i="151"/>
  <c r="G576" i="151"/>
  <c r="AB575" i="151"/>
  <c r="AA575" i="151"/>
  <c r="Z575" i="151"/>
  <c r="Y575" i="151"/>
  <c r="X575" i="151"/>
  <c r="W575" i="151"/>
  <c r="V575" i="151"/>
  <c r="U575" i="151"/>
  <c r="T575" i="151"/>
  <c r="S575" i="151"/>
  <c r="R575" i="151"/>
  <c r="Q575" i="151"/>
  <c r="P575" i="151"/>
  <c r="O575" i="151"/>
  <c r="N575" i="151"/>
  <c r="M575" i="151"/>
  <c r="L575" i="151"/>
  <c r="K575" i="151"/>
  <c r="J575" i="151"/>
  <c r="I575" i="151"/>
  <c r="H575" i="151"/>
  <c r="G575" i="151"/>
  <c r="AB574" i="151"/>
  <c r="AA574" i="151"/>
  <c r="Z574" i="151"/>
  <c r="Y574" i="151"/>
  <c r="X574" i="151"/>
  <c r="W574" i="151"/>
  <c r="V574" i="151"/>
  <c r="U574" i="151"/>
  <c r="T574" i="151"/>
  <c r="S574" i="151"/>
  <c r="R574" i="151"/>
  <c r="Q574" i="151"/>
  <c r="P574" i="151"/>
  <c r="O574" i="151"/>
  <c r="N574" i="151"/>
  <c r="M574" i="151"/>
  <c r="L574" i="151"/>
  <c r="K574" i="151"/>
  <c r="J574" i="151"/>
  <c r="I574" i="151"/>
  <c r="H574" i="151"/>
  <c r="G574" i="151"/>
  <c r="AB573" i="151"/>
  <c r="AA573" i="151"/>
  <c r="Z573" i="151"/>
  <c r="Y573" i="151"/>
  <c r="X573" i="151"/>
  <c r="W573" i="151"/>
  <c r="V573" i="151"/>
  <c r="U573" i="151"/>
  <c r="T573" i="151"/>
  <c r="S573" i="151"/>
  <c r="R573" i="151"/>
  <c r="Q573" i="151"/>
  <c r="P573" i="151"/>
  <c r="O573" i="151"/>
  <c r="N573" i="151"/>
  <c r="M573" i="151"/>
  <c r="L573" i="151"/>
  <c r="K573" i="151"/>
  <c r="J573" i="151"/>
  <c r="I573" i="151"/>
  <c r="H573" i="151"/>
  <c r="G573" i="151"/>
  <c r="AB572" i="151"/>
  <c r="AA572" i="151"/>
  <c r="Z572" i="151"/>
  <c r="Y572" i="151"/>
  <c r="X572" i="151"/>
  <c r="W572" i="151"/>
  <c r="V572" i="151"/>
  <c r="U572" i="151"/>
  <c r="T572" i="151"/>
  <c r="S572" i="151"/>
  <c r="R572" i="151"/>
  <c r="Q572" i="151"/>
  <c r="P572" i="151"/>
  <c r="O572" i="151"/>
  <c r="N572" i="151"/>
  <c r="M572" i="151"/>
  <c r="L572" i="151"/>
  <c r="K572" i="151"/>
  <c r="J572" i="151"/>
  <c r="I572" i="151"/>
  <c r="H572" i="151"/>
  <c r="G572" i="151"/>
  <c r="AB571" i="151"/>
  <c r="AA571" i="151"/>
  <c r="Z571" i="151"/>
  <c r="Y571" i="151"/>
  <c r="X571" i="151"/>
  <c r="W571" i="151"/>
  <c r="V571" i="151"/>
  <c r="U571" i="151"/>
  <c r="T571" i="151"/>
  <c r="S571" i="151"/>
  <c r="R571" i="151"/>
  <c r="Q571" i="151"/>
  <c r="P571" i="151"/>
  <c r="O571" i="151"/>
  <c r="N571" i="151"/>
  <c r="M571" i="151"/>
  <c r="L571" i="151"/>
  <c r="K571" i="151"/>
  <c r="J571" i="151"/>
  <c r="I571" i="151"/>
  <c r="H571" i="151"/>
  <c r="G571" i="151"/>
  <c r="M27" i="151"/>
  <c r="M26" i="151"/>
  <c r="M25" i="151"/>
  <c r="M24" i="151"/>
  <c r="M20" i="151"/>
  <c r="M19" i="151"/>
  <c r="M18" i="151"/>
  <c r="M16" i="151"/>
  <c r="M15" i="151"/>
  <c r="M14" i="151"/>
  <c r="M11" i="151"/>
  <c r="M10" i="151"/>
  <c r="M9" i="151"/>
  <c r="M8" i="151"/>
  <c r="M7" i="151"/>
  <c r="M6" i="151"/>
  <c r="M5" i="151"/>
  <c r="M4" i="151"/>
  <c r="M3" i="151"/>
  <c r="A900" i="151"/>
  <c r="A899" i="151"/>
  <c r="A898" i="151"/>
  <c r="A897" i="151"/>
  <c r="A896" i="151"/>
  <c r="A895" i="151"/>
  <c r="A894" i="151"/>
  <c r="A893" i="151"/>
  <c r="A892" i="151"/>
  <c r="A891" i="151"/>
  <c r="A890" i="151"/>
  <c r="A889" i="151"/>
  <c r="A888" i="151"/>
  <c r="A887" i="151"/>
  <c r="A886" i="151"/>
  <c r="A885" i="151"/>
  <c r="A884" i="151"/>
  <c r="A883" i="151"/>
  <c r="A882" i="151"/>
  <c r="A881" i="151"/>
  <c r="A880" i="151"/>
  <c r="A879" i="151"/>
  <c r="A878" i="151"/>
  <c r="A877" i="151"/>
  <c r="A876" i="151"/>
  <c r="A875" i="151"/>
  <c r="A874" i="151"/>
  <c r="A873" i="151"/>
  <c r="A872" i="151"/>
  <c r="A871" i="151"/>
  <c r="A870" i="151"/>
  <c r="A869" i="151"/>
  <c r="A868" i="151"/>
  <c r="A867" i="151"/>
  <c r="A866" i="151"/>
  <c r="A865" i="151"/>
  <c r="A864" i="151"/>
  <c r="A863" i="151"/>
  <c r="A862" i="151"/>
  <c r="A861" i="151"/>
  <c r="A860" i="151"/>
  <c r="A859" i="151"/>
  <c r="A858" i="151"/>
  <c r="A857" i="151"/>
  <c r="A856" i="151"/>
  <c r="A855" i="151"/>
  <c r="A854" i="151"/>
  <c r="A853" i="151"/>
  <c r="A852" i="151"/>
  <c r="A851" i="151"/>
  <c r="A850" i="151"/>
  <c r="A849" i="151"/>
  <c r="A848" i="151"/>
  <c r="A847" i="151"/>
  <c r="A846" i="151"/>
  <c r="A845" i="151"/>
  <c r="A844" i="151"/>
  <c r="A843" i="151"/>
  <c r="A842" i="151"/>
  <c r="A841" i="151"/>
  <c r="A840" i="151"/>
  <c r="A839" i="151"/>
  <c r="A838" i="151"/>
  <c r="A837" i="151"/>
  <c r="A836" i="151"/>
  <c r="A835" i="151"/>
  <c r="A834" i="151"/>
  <c r="A833" i="151"/>
  <c r="A832" i="151"/>
  <c r="A831" i="151"/>
  <c r="A830" i="151"/>
  <c r="A829" i="151"/>
  <c r="A828" i="151"/>
  <c r="A827" i="151"/>
  <c r="A826" i="151"/>
  <c r="A825" i="151"/>
  <c r="A824" i="151"/>
  <c r="A823" i="151"/>
  <c r="A822" i="151"/>
  <c r="A821" i="151"/>
  <c r="A820" i="151"/>
  <c r="A819" i="151"/>
  <c r="A818" i="151"/>
  <c r="A817" i="151"/>
  <c r="A816" i="151"/>
  <c r="A815" i="151"/>
  <c r="A814" i="151"/>
  <c r="A813" i="151"/>
  <c r="A812" i="151"/>
  <c r="A811" i="151"/>
  <c r="A810" i="151"/>
  <c r="A809" i="151"/>
  <c r="A808" i="151"/>
  <c r="A807" i="151"/>
  <c r="A806" i="151"/>
  <c r="A805" i="151"/>
  <c r="A804" i="151"/>
  <c r="A803" i="151"/>
  <c r="A802" i="151"/>
  <c r="A801" i="151"/>
  <c r="A800" i="151"/>
  <c r="A799" i="151"/>
  <c r="A798" i="151"/>
  <c r="A797" i="151"/>
  <c r="A796" i="151"/>
  <c r="A795" i="151"/>
  <c r="A794" i="151"/>
  <c r="A793" i="151"/>
  <c r="A792" i="151"/>
  <c r="A791" i="151"/>
  <c r="A790" i="151"/>
  <c r="A789" i="151"/>
  <c r="A788" i="151"/>
  <c r="A787" i="151"/>
  <c r="A786" i="151"/>
  <c r="A785" i="151"/>
  <c r="A784" i="151"/>
  <c r="A783" i="151"/>
  <c r="A782" i="151"/>
  <c r="A781" i="151"/>
  <c r="A780" i="151"/>
  <c r="A779" i="151"/>
  <c r="A778" i="151"/>
  <c r="A777" i="151"/>
  <c r="A776" i="151"/>
  <c r="A775" i="151"/>
  <c r="A774" i="151"/>
  <c r="A773" i="151"/>
  <c r="A772" i="151"/>
  <c r="A771" i="151"/>
  <c r="A770" i="151"/>
  <c r="A769" i="151"/>
  <c r="A768" i="151"/>
  <c r="A767" i="151"/>
  <c r="A766" i="151"/>
  <c r="A765" i="151"/>
  <c r="A764" i="151"/>
  <c r="A763" i="151"/>
  <c r="A762" i="151"/>
  <c r="A761" i="151"/>
  <c r="A760" i="151"/>
  <c r="A759" i="151"/>
  <c r="A758" i="151"/>
  <c r="A757" i="151"/>
  <c r="A756" i="151"/>
  <c r="A755" i="151"/>
  <c r="A754" i="151"/>
  <c r="A753" i="151"/>
  <c r="A752" i="151"/>
  <c r="A751" i="151"/>
  <c r="A750" i="151"/>
  <c r="A749" i="151"/>
  <c r="A748" i="151"/>
  <c r="A747" i="151"/>
  <c r="A746" i="151"/>
  <c r="A745" i="151"/>
  <c r="A744" i="151"/>
  <c r="A743" i="151"/>
  <c r="A742" i="151"/>
  <c r="A741" i="151"/>
  <c r="A740" i="151"/>
  <c r="A739" i="151"/>
  <c r="A738" i="151"/>
  <c r="A737" i="151"/>
  <c r="A736" i="151"/>
  <c r="A735" i="151"/>
  <c r="A734" i="151"/>
  <c r="A733" i="151"/>
  <c r="A732" i="151"/>
  <c r="A731" i="151"/>
  <c r="A730" i="151"/>
  <c r="A729" i="151"/>
  <c r="A728" i="151"/>
  <c r="A727" i="151"/>
  <c r="A726" i="151"/>
  <c r="A725" i="151"/>
  <c r="A724" i="151"/>
  <c r="A723" i="151"/>
  <c r="A722" i="151"/>
  <c r="A721" i="151"/>
  <c r="A720" i="151"/>
  <c r="A719" i="151"/>
  <c r="A718" i="151"/>
  <c r="A717" i="151"/>
  <c r="A716" i="151"/>
  <c r="A715" i="151"/>
  <c r="A714" i="151"/>
  <c r="A713" i="151"/>
  <c r="A712" i="151"/>
  <c r="A711" i="151"/>
  <c r="A710" i="151"/>
  <c r="A709" i="151"/>
  <c r="A708" i="151"/>
  <c r="A707" i="151"/>
  <c r="A706" i="151"/>
  <c r="A705" i="151"/>
  <c r="A704" i="151"/>
  <c r="A703" i="151"/>
  <c r="A702" i="151"/>
  <c r="A701" i="151"/>
  <c r="A700" i="151"/>
  <c r="A699" i="151"/>
  <c r="A698" i="151"/>
  <c r="A697" i="151"/>
  <c r="A696" i="151"/>
  <c r="A695" i="151"/>
  <c r="A694" i="151"/>
  <c r="A693" i="151"/>
  <c r="A692" i="151"/>
  <c r="A691" i="151"/>
  <c r="A690" i="151"/>
  <c r="A689" i="151"/>
  <c r="A688" i="151"/>
  <c r="A687" i="151"/>
  <c r="A686" i="151"/>
  <c r="A685" i="151"/>
  <c r="A684" i="151"/>
  <c r="A683" i="151"/>
  <c r="A682" i="151"/>
  <c r="A681" i="151"/>
  <c r="A680" i="151"/>
  <c r="A679" i="151"/>
  <c r="A678" i="151"/>
  <c r="A677" i="151"/>
  <c r="A676" i="151"/>
  <c r="A675" i="151"/>
  <c r="A674" i="151"/>
  <c r="A673" i="151"/>
  <c r="A672" i="151"/>
  <c r="A671" i="151"/>
  <c r="A670" i="151"/>
  <c r="A669" i="151"/>
  <c r="A668" i="151"/>
  <c r="A667" i="151"/>
  <c r="A666" i="151"/>
  <c r="A665" i="151"/>
  <c r="A664" i="151"/>
  <c r="A663" i="151"/>
  <c r="A662" i="151"/>
  <c r="A661" i="151"/>
  <c r="A660" i="151"/>
  <c r="A659" i="151"/>
  <c r="A658" i="151"/>
  <c r="A657" i="151"/>
  <c r="A656" i="151"/>
  <c r="A655" i="151"/>
  <c r="A654" i="151"/>
  <c r="A653" i="151"/>
  <c r="A652" i="151"/>
  <c r="A651" i="151"/>
  <c r="A650" i="151"/>
  <c r="A649" i="151"/>
  <c r="A648" i="151"/>
  <c r="A647" i="151"/>
  <c r="A646" i="151"/>
  <c r="A645" i="151"/>
  <c r="A644" i="151"/>
  <c r="A643" i="151"/>
  <c r="A642" i="151"/>
  <c r="A641" i="151"/>
  <c r="A640" i="151"/>
  <c r="A639" i="151"/>
  <c r="A638" i="151"/>
  <c r="A637" i="151"/>
  <c r="A636" i="151"/>
  <c r="A635" i="151"/>
  <c r="A634" i="151"/>
  <c r="A633" i="151"/>
  <c r="A632" i="151"/>
  <c r="A631" i="151"/>
  <c r="A630" i="151"/>
  <c r="A629" i="151"/>
  <c r="A628" i="151"/>
  <c r="A627" i="151"/>
  <c r="A626" i="151"/>
  <c r="A625" i="151"/>
  <c r="A624" i="151"/>
  <c r="A623" i="151"/>
  <c r="A622" i="151"/>
  <c r="A621" i="151"/>
  <c r="A620" i="151"/>
  <c r="A619" i="151"/>
  <c r="A618" i="151"/>
  <c r="A617" i="151"/>
  <c r="A616" i="151"/>
  <c r="A615" i="151"/>
  <c r="A614" i="151"/>
  <c r="A613" i="151"/>
  <c r="A612" i="151"/>
  <c r="A611" i="151"/>
  <c r="A610" i="151"/>
  <c r="A609" i="151"/>
  <c r="A608" i="151"/>
  <c r="A607" i="151"/>
  <c r="A606" i="151"/>
  <c r="A605" i="151"/>
  <c r="A604" i="151"/>
  <c r="A603" i="151"/>
  <c r="A602" i="151"/>
  <c r="A601" i="151"/>
  <c r="A600" i="151"/>
  <c r="A599" i="151"/>
  <c r="A598" i="151"/>
  <c r="A597" i="151"/>
  <c r="A596" i="151"/>
  <c r="A595" i="151"/>
  <c r="A594" i="151"/>
  <c r="A593" i="151"/>
  <c r="A592" i="151"/>
  <c r="A591" i="151"/>
  <c r="A590" i="151"/>
  <c r="A589" i="151"/>
  <c r="A588" i="151"/>
  <c r="A587" i="151"/>
  <c r="A586" i="151"/>
  <c r="A585" i="151"/>
  <c r="A584" i="151"/>
  <c r="A583" i="151"/>
  <c r="A582" i="151"/>
  <c r="A581" i="151"/>
  <c r="A580" i="151"/>
  <c r="A579" i="151"/>
  <c r="A578" i="151"/>
  <c r="A577" i="151"/>
  <c r="A576" i="151"/>
  <c r="A575" i="151"/>
  <c r="A574" i="151"/>
  <c r="A573" i="151"/>
  <c r="A572" i="151"/>
  <c r="A571"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G1416" i="150"/>
  <c r="I1416" i="150"/>
  <c r="G1417" i="150"/>
  <c r="I1417" i="150"/>
  <c r="G1418" i="150"/>
  <c r="I1418" i="150"/>
  <c r="G1419" i="150"/>
  <c r="I1419" i="150"/>
  <c r="G1420" i="150"/>
  <c r="I1420" i="150"/>
  <c r="G1421" i="150"/>
  <c r="I1421" i="150"/>
  <c r="G1422" i="150"/>
  <c r="I1422" i="150"/>
  <c r="G1423" i="150"/>
  <c r="I1423" i="150"/>
  <c r="G1424" i="150"/>
  <c r="I1424" i="150"/>
  <c r="G1425" i="150"/>
  <c r="I1425" i="150"/>
  <c r="G1426" i="150"/>
  <c r="I1426" i="150"/>
  <c r="G1427" i="150"/>
  <c r="I1427" i="150"/>
  <c r="G1428" i="150"/>
  <c r="I1428" i="150"/>
  <c r="G1429" i="150"/>
  <c r="I1429" i="150"/>
  <c r="G1430" i="150"/>
  <c r="I1430" i="150"/>
  <c r="G1431" i="150"/>
  <c r="I1431" i="150"/>
  <c r="A1416" i="150" l="1"/>
  <c r="A1417" i="150"/>
  <c r="A1418" i="150"/>
  <c r="A1419" i="150"/>
  <c r="A1420" i="150"/>
  <c r="A1421" i="150"/>
  <c r="A1422" i="150"/>
  <c r="A1423" i="150"/>
  <c r="A1424" i="150"/>
  <c r="A1425" i="150"/>
  <c r="A1426" i="150"/>
  <c r="A1427" i="150"/>
  <c r="A1428" i="150"/>
  <c r="A1429" i="150"/>
  <c r="A1430" i="150"/>
  <c r="A1431" i="150"/>
  <c r="L1416" i="150"/>
  <c r="L1417" i="150"/>
  <c r="L1418" i="150"/>
  <c r="L1419" i="150"/>
  <c r="L1420" i="150"/>
  <c r="L1421" i="150"/>
  <c r="L1422" i="150"/>
  <c r="L1423" i="150"/>
  <c r="L1424" i="150"/>
  <c r="L1425" i="150"/>
  <c r="L1426" i="150"/>
  <c r="L1427" i="150"/>
  <c r="L1428" i="150"/>
  <c r="L1429" i="150"/>
  <c r="L1430" i="150"/>
  <c r="L1431" i="150"/>
  <c r="L1415" i="150"/>
  <c r="K1416" i="150"/>
  <c r="K1417" i="150"/>
  <c r="K1418" i="150"/>
  <c r="K1419" i="150"/>
  <c r="K1420" i="150"/>
  <c r="K1421" i="150"/>
  <c r="K1422" i="150"/>
  <c r="K1423" i="150"/>
  <c r="K1424" i="150"/>
  <c r="K1425" i="150"/>
  <c r="K1426" i="150"/>
  <c r="K1427" i="150"/>
  <c r="K1428" i="150"/>
  <c r="K1429" i="150"/>
  <c r="K1430" i="150"/>
  <c r="K1431" i="150"/>
  <c r="K1415" i="150"/>
  <c r="J1430" i="150"/>
  <c r="J1431" i="150"/>
  <c r="J1416" i="150"/>
  <c r="J1417" i="150"/>
  <c r="J1418" i="150"/>
  <c r="J1419" i="150"/>
  <c r="J1420" i="150"/>
  <c r="J1421" i="150"/>
  <c r="J1422" i="150"/>
  <c r="J1423" i="150"/>
  <c r="J1424" i="150"/>
  <c r="J1425" i="150"/>
  <c r="J1426" i="150"/>
  <c r="J1427" i="150"/>
  <c r="J1428" i="150"/>
  <c r="J1429" i="150"/>
  <c r="J1415" i="150"/>
  <c r="I1415" i="150"/>
  <c r="G1415" i="150"/>
  <c r="A1415" i="150"/>
  <c r="A12" i="150" l="1"/>
  <c r="A13" i="150"/>
  <c r="N25" i="150" l="1"/>
  <c r="N26" i="150"/>
  <c r="N27" i="150"/>
  <c r="N24" i="150"/>
  <c r="N23" i="150"/>
  <c r="N22" i="150"/>
  <c r="N21" i="150"/>
  <c r="N20" i="150"/>
  <c r="N19" i="150"/>
  <c r="N18" i="150"/>
  <c r="N16" i="150"/>
  <c r="N15" i="150"/>
  <c r="N14" i="150"/>
  <c r="N11" i="150"/>
  <c r="N10" i="150"/>
  <c r="N9" i="150"/>
  <c r="N8" i="150"/>
  <c r="N7" i="150"/>
  <c r="N6" i="150"/>
  <c r="N5" i="150"/>
  <c r="N4" i="150"/>
  <c r="N3" i="150"/>
  <c r="A17" i="150"/>
  <c r="L647" i="150"/>
  <c r="L648" i="150"/>
  <c r="L649" i="150"/>
  <c r="L650" i="150"/>
  <c r="L651" i="150"/>
  <c r="L652" i="150"/>
  <c r="L653" i="150"/>
  <c r="L654" i="150"/>
  <c r="L655" i="150"/>
  <c r="L656" i="150"/>
  <c r="L657" i="150"/>
  <c r="L658" i="150"/>
  <c r="L659" i="150"/>
  <c r="L660" i="150"/>
  <c r="L661" i="150"/>
  <c r="L662" i="150"/>
  <c r="L663" i="150"/>
  <c r="L664" i="150"/>
  <c r="L665" i="150"/>
  <c r="L666" i="150"/>
  <c r="L667" i="150"/>
  <c r="L668" i="150"/>
  <c r="L669" i="150"/>
  <c r="L670" i="150"/>
  <c r="L671" i="150"/>
  <c r="L672" i="150"/>
  <c r="L673" i="150"/>
  <c r="L674" i="150"/>
  <c r="L675" i="150"/>
  <c r="L676" i="150"/>
  <c r="L677" i="150"/>
  <c r="L678" i="150"/>
  <c r="L679" i="150"/>
  <c r="L680" i="150"/>
  <c r="L681" i="150"/>
  <c r="L682" i="150"/>
  <c r="L683" i="150"/>
  <c r="L684" i="150"/>
  <c r="L685" i="150"/>
  <c r="L686" i="150"/>
  <c r="L687" i="150"/>
  <c r="L688" i="150"/>
  <c r="L689" i="150"/>
  <c r="L690" i="150"/>
  <c r="L691" i="150"/>
  <c r="L692" i="150"/>
  <c r="L693" i="150"/>
  <c r="L694" i="150"/>
  <c r="L695" i="150"/>
  <c r="L696" i="150"/>
  <c r="L697" i="150"/>
  <c r="L698" i="150"/>
  <c r="L699" i="150"/>
  <c r="L700" i="150"/>
  <c r="L701" i="150"/>
  <c r="L702" i="150"/>
  <c r="L703" i="150"/>
  <c r="L704" i="150"/>
  <c r="L705" i="150"/>
  <c r="L706" i="150"/>
  <c r="L707" i="150"/>
  <c r="L708" i="150"/>
  <c r="L709" i="150"/>
  <c r="L710" i="150"/>
  <c r="L711" i="150"/>
  <c r="L712" i="150"/>
  <c r="L713" i="150"/>
  <c r="L714" i="150"/>
  <c r="L715" i="150"/>
  <c r="L716" i="150"/>
  <c r="L717" i="150"/>
  <c r="L718" i="150"/>
  <c r="L719" i="150"/>
  <c r="L720" i="150"/>
  <c r="L721" i="150"/>
  <c r="L722" i="150"/>
  <c r="L723" i="150"/>
  <c r="L724" i="150"/>
  <c r="L725" i="150"/>
  <c r="L726" i="150"/>
  <c r="L727" i="150"/>
  <c r="L728" i="150"/>
  <c r="L729" i="150"/>
  <c r="L730" i="150"/>
  <c r="L731" i="150"/>
  <c r="L732" i="150"/>
  <c r="L733" i="150"/>
  <c r="L734" i="150"/>
  <c r="L735" i="150"/>
  <c r="L736" i="150"/>
  <c r="L737" i="150"/>
  <c r="L738" i="150"/>
  <c r="L739" i="150"/>
  <c r="L740" i="150"/>
  <c r="L741" i="150"/>
  <c r="L742" i="150"/>
  <c r="L743" i="150"/>
  <c r="L744" i="150"/>
  <c r="L745" i="150"/>
  <c r="L746" i="150"/>
  <c r="L747" i="150"/>
  <c r="L748" i="150"/>
  <c r="L749" i="150"/>
  <c r="L750" i="150"/>
  <c r="L751" i="150"/>
  <c r="L752" i="150"/>
  <c r="L753" i="150"/>
  <c r="L754" i="150"/>
  <c r="L755" i="150"/>
  <c r="L756" i="150"/>
  <c r="L757" i="150"/>
  <c r="L758" i="150"/>
  <c r="L759" i="150"/>
  <c r="L760" i="150"/>
  <c r="L761" i="150"/>
  <c r="L762" i="150"/>
  <c r="L763" i="150"/>
  <c r="L764" i="150"/>
  <c r="L765" i="150"/>
  <c r="L766" i="150"/>
  <c r="L767" i="150"/>
  <c r="L768" i="150"/>
  <c r="L769" i="150"/>
  <c r="L770" i="150"/>
  <c r="L771" i="150"/>
  <c r="L772" i="150"/>
  <c r="L773" i="150"/>
  <c r="L774" i="150"/>
  <c r="L775" i="150"/>
  <c r="L776" i="150"/>
  <c r="L777" i="150"/>
  <c r="L778" i="150"/>
  <c r="L779" i="150"/>
  <c r="L780" i="150"/>
  <c r="L781" i="150"/>
  <c r="L782" i="150"/>
  <c r="L783" i="150"/>
  <c r="L784" i="150"/>
  <c r="L785" i="150"/>
  <c r="L786" i="150"/>
  <c r="L787" i="150"/>
  <c r="L788" i="150"/>
  <c r="L789" i="150"/>
  <c r="L790" i="150"/>
  <c r="L791" i="150"/>
  <c r="L792" i="150"/>
  <c r="L793" i="150"/>
  <c r="L794" i="150"/>
  <c r="L795" i="150"/>
  <c r="L796" i="150"/>
  <c r="L797" i="150"/>
  <c r="L798" i="150"/>
  <c r="L799" i="150"/>
  <c r="L800" i="150"/>
  <c r="L801" i="150"/>
  <c r="L802" i="150"/>
  <c r="L803" i="150"/>
  <c r="L804" i="150"/>
  <c r="L805" i="150"/>
  <c r="L806" i="150"/>
  <c r="L807" i="150"/>
  <c r="L808" i="150"/>
  <c r="L809" i="150"/>
  <c r="L810" i="150"/>
  <c r="L811" i="150"/>
  <c r="L812" i="150"/>
  <c r="L813" i="150"/>
  <c r="L814" i="150"/>
  <c r="L815" i="150"/>
  <c r="L816" i="150"/>
  <c r="L817" i="150"/>
  <c r="L818" i="150"/>
  <c r="L819" i="150"/>
  <c r="L820" i="150"/>
  <c r="L821" i="150"/>
  <c r="L822" i="150"/>
  <c r="L823" i="150"/>
  <c r="L824" i="150"/>
  <c r="L825" i="150"/>
  <c r="L826" i="150"/>
  <c r="L827" i="150"/>
  <c r="L828" i="150"/>
  <c r="L829" i="150"/>
  <c r="L830" i="150"/>
  <c r="L831" i="150"/>
  <c r="L832" i="150"/>
  <c r="L833" i="150"/>
  <c r="L834" i="150"/>
  <c r="L835" i="150"/>
  <c r="L836" i="150"/>
  <c r="L837" i="150"/>
  <c r="L838" i="150"/>
  <c r="L839" i="150"/>
  <c r="L840" i="150"/>
  <c r="L841" i="150"/>
  <c r="L842" i="150"/>
  <c r="L843" i="150"/>
  <c r="L844" i="150"/>
  <c r="L845" i="150"/>
  <c r="L846" i="150"/>
  <c r="L847" i="150"/>
  <c r="L848" i="150"/>
  <c r="L849" i="150"/>
  <c r="L850" i="150"/>
  <c r="L851" i="150"/>
  <c r="L852" i="150"/>
  <c r="L853" i="150"/>
  <c r="L854" i="150"/>
  <c r="L855" i="150"/>
  <c r="L856" i="150"/>
  <c r="L857" i="150"/>
  <c r="L858" i="150"/>
  <c r="L859" i="150"/>
  <c r="L860" i="150"/>
  <c r="L861" i="150"/>
  <c r="L862" i="150"/>
  <c r="L863" i="150"/>
  <c r="L864" i="150"/>
  <c r="L865" i="150"/>
  <c r="L866" i="150"/>
  <c r="L867" i="150"/>
  <c r="L868" i="150"/>
  <c r="L869" i="150"/>
  <c r="L870" i="150"/>
  <c r="L871" i="150"/>
  <c r="L872" i="150"/>
  <c r="L873" i="150"/>
  <c r="L874" i="150"/>
  <c r="L875" i="150"/>
  <c r="L876" i="150"/>
  <c r="L877" i="150"/>
  <c r="L878" i="150"/>
  <c r="L879" i="150"/>
  <c r="L880" i="150"/>
  <c r="L881" i="150"/>
  <c r="L882" i="150"/>
  <c r="L883" i="150"/>
  <c r="L884" i="150"/>
  <c r="L885" i="150"/>
  <c r="L886" i="150"/>
  <c r="L887" i="150"/>
  <c r="L888" i="150"/>
  <c r="L889" i="150"/>
  <c r="L890" i="150"/>
  <c r="L891" i="150"/>
  <c r="L892" i="150"/>
  <c r="L893" i="150"/>
  <c r="L894" i="150"/>
  <c r="L895" i="150"/>
  <c r="L896" i="150"/>
  <c r="L897" i="150"/>
  <c r="L898" i="150"/>
  <c r="L899" i="150"/>
  <c r="L900" i="150"/>
  <c r="L901" i="150"/>
  <c r="L902" i="150"/>
  <c r="L903" i="150"/>
  <c r="L904" i="150"/>
  <c r="L905" i="150"/>
  <c r="L906" i="150"/>
  <c r="L907" i="150"/>
  <c r="L908" i="150"/>
  <c r="L909" i="150"/>
  <c r="L910" i="150"/>
  <c r="L911" i="150"/>
  <c r="L912" i="150"/>
  <c r="L913" i="150"/>
  <c r="L914" i="150"/>
  <c r="L915" i="150"/>
  <c r="L916" i="150"/>
  <c r="L917" i="150"/>
  <c r="L918" i="150"/>
  <c r="L919" i="150"/>
  <c r="L920" i="150"/>
  <c r="L921" i="150"/>
  <c r="L922" i="150"/>
  <c r="L923" i="150"/>
  <c r="L924" i="150"/>
  <c r="L925" i="150"/>
  <c r="L926" i="150"/>
  <c r="L927" i="150"/>
  <c r="L928" i="150"/>
  <c r="L929" i="150"/>
  <c r="L930" i="150"/>
  <c r="L931" i="150"/>
  <c r="L932" i="150"/>
  <c r="L933" i="150"/>
  <c r="L934" i="150"/>
  <c r="L935" i="150"/>
  <c r="L936" i="150"/>
  <c r="L937" i="150"/>
  <c r="L938" i="150"/>
  <c r="L939" i="150"/>
  <c r="L940" i="150"/>
  <c r="L941" i="150"/>
  <c r="L942" i="150"/>
  <c r="L943" i="150"/>
  <c r="L944" i="150"/>
  <c r="L945" i="150"/>
  <c r="L946" i="150"/>
  <c r="L947" i="150"/>
  <c r="L948" i="150"/>
  <c r="L949" i="150"/>
  <c r="L950" i="150"/>
  <c r="L951" i="150"/>
  <c r="L952" i="150"/>
  <c r="L953" i="150"/>
  <c r="L954" i="150"/>
  <c r="L955" i="150"/>
  <c r="L956" i="150"/>
  <c r="L957" i="150"/>
  <c r="L958" i="150"/>
  <c r="L959" i="150"/>
  <c r="L960" i="150"/>
  <c r="L961" i="150"/>
  <c r="L962" i="150"/>
  <c r="L963" i="150"/>
  <c r="L964" i="150"/>
  <c r="L965" i="150"/>
  <c r="L966" i="150"/>
  <c r="L967" i="150"/>
  <c r="L968" i="150"/>
  <c r="L969" i="150"/>
  <c r="L970" i="150"/>
  <c r="L971" i="150"/>
  <c r="L972" i="150"/>
  <c r="L973" i="150"/>
  <c r="L974" i="150"/>
  <c r="L975" i="150"/>
  <c r="L646" i="150"/>
  <c r="P647" i="150"/>
  <c r="Q647" i="150"/>
  <c r="P648" i="150"/>
  <c r="Q648" i="150"/>
  <c r="P649" i="150"/>
  <c r="Q649" i="150"/>
  <c r="P650" i="150"/>
  <c r="Q650" i="150"/>
  <c r="P651" i="150"/>
  <c r="Q651" i="150"/>
  <c r="P652" i="150"/>
  <c r="Q652" i="150"/>
  <c r="P653" i="150"/>
  <c r="Q653" i="150"/>
  <c r="P654" i="150"/>
  <c r="Q654" i="150"/>
  <c r="P655" i="150"/>
  <c r="Q655" i="150"/>
  <c r="P656" i="150"/>
  <c r="Q656" i="150"/>
  <c r="P657" i="150"/>
  <c r="Q657" i="150"/>
  <c r="P658" i="150"/>
  <c r="Q658" i="150"/>
  <c r="P659" i="150"/>
  <c r="Q659" i="150"/>
  <c r="P660" i="150"/>
  <c r="Q660" i="150"/>
  <c r="P661" i="150"/>
  <c r="Q661" i="150"/>
  <c r="P662" i="150"/>
  <c r="Q662" i="150"/>
  <c r="P663" i="150"/>
  <c r="Q663" i="150"/>
  <c r="P664" i="150"/>
  <c r="Q664" i="150"/>
  <c r="P665" i="150"/>
  <c r="Q665" i="150"/>
  <c r="P666" i="150"/>
  <c r="Q666" i="150"/>
  <c r="P667" i="150"/>
  <c r="Q667" i="150"/>
  <c r="P668" i="150"/>
  <c r="Q668" i="150"/>
  <c r="P669" i="150"/>
  <c r="Q669" i="150"/>
  <c r="P670" i="150"/>
  <c r="Q670" i="150"/>
  <c r="P671" i="150"/>
  <c r="Q671" i="150"/>
  <c r="P672" i="150"/>
  <c r="Q672" i="150"/>
  <c r="P673" i="150"/>
  <c r="Q673" i="150"/>
  <c r="P674" i="150"/>
  <c r="Q674" i="150"/>
  <c r="P675" i="150"/>
  <c r="Q675" i="150"/>
  <c r="P676" i="150"/>
  <c r="Q676" i="150"/>
  <c r="P677" i="150"/>
  <c r="Q677" i="150"/>
  <c r="P678" i="150"/>
  <c r="Q678" i="150"/>
  <c r="P679" i="150"/>
  <c r="Q679" i="150"/>
  <c r="P680" i="150"/>
  <c r="Q680" i="150"/>
  <c r="P681" i="150"/>
  <c r="Q681" i="150"/>
  <c r="P682" i="150"/>
  <c r="Q682" i="150"/>
  <c r="P683" i="150"/>
  <c r="Q683" i="150"/>
  <c r="P684" i="150"/>
  <c r="Q684" i="150"/>
  <c r="P685" i="150"/>
  <c r="Q685" i="150"/>
  <c r="P686" i="150"/>
  <c r="Q686" i="150"/>
  <c r="P687" i="150"/>
  <c r="Q687" i="150"/>
  <c r="P688" i="150"/>
  <c r="Q688" i="150"/>
  <c r="P689" i="150"/>
  <c r="Q689" i="150"/>
  <c r="P690" i="150"/>
  <c r="Q690" i="150"/>
  <c r="P691" i="150"/>
  <c r="Q691" i="150"/>
  <c r="P692" i="150"/>
  <c r="Q692" i="150"/>
  <c r="P693" i="150"/>
  <c r="Q693" i="150"/>
  <c r="P694" i="150"/>
  <c r="Q694" i="150"/>
  <c r="P695" i="150"/>
  <c r="Q695" i="150"/>
  <c r="P696" i="150"/>
  <c r="Q696" i="150"/>
  <c r="P697" i="150"/>
  <c r="Q697" i="150"/>
  <c r="P698" i="150"/>
  <c r="Q698" i="150"/>
  <c r="P699" i="150"/>
  <c r="Q699" i="150"/>
  <c r="P700" i="150"/>
  <c r="Q700" i="150"/>
  <c r="P701" i="150"/>
  <c r="Q701" i="150"/>
  <c r="P702" i="150"/>
  <c r="Q702" i="150"/>
  <c r="P703" i="150"/>
  <c r="Q703" i="150"/>
  <c r="P704" i="150"/>
  <c r="Q704" i="150"/>
  <c r="P705" i="150"/>
  <c r="Q705" i="150"/>
  <c r="P706" i="150"/>
  <c r="Q706" i="150"/>
  <c r="P707" i="150"/>
  <c r="Q707" i="150"/>
  <c r="P708" i="150"/>
  <c r="Q708" i="150"/>
  <c r="P709" i="150"/>
  <c r="Q709" i="150"/>
  <c r="P710" i="150"/>
  <c r="Q710" i="150"/>
  <c r="P711" i="150"/>
  <c r="Q711" i="150"/>
  <c r="P712" i="150"/>
  <c r="Q712" i="150"/>
  <c r="P713" i="150"/>
  <c r="Q713" i="150"/>
  <c r="P714" i="150"/>
  <c r="Q714" i="150"/>
  <c r="P715" i="150"/>
  <c r="Q715" i="150"/>
  <c r="P716" i="150"/>
  <c r="Q716" i="150"/>
  <c r="P717" i="150"/>
  <c r="Q717" i="150"/>
  <c r="P718" i="150"/>
  <c r="Q718" i="150"/>
  <c r="P719" i="150"/>
  <c r="Q719" i="150"/>
  <c r="P720" i="150"/>
  <c r="Q720" i="150"/>
  <c r="P721" i="150"/>
  <c r="Q721" i="150"/>
  <c r="P722" i="150"/>
  <c r="Q722" i="150"/>
  <c r="P723" i="150"/>
  <c r="Q723" i="150"/>
  <c r="P724" i="150"/>
  <c r="Q724" i="150"/>
  <c r="P725" i="150"/>
  <c r="Q725" i="150"/>
  <c r="P726" i="150"/>
  <c r="Q726" i="150"/>
  <c r="P727" i="150"/>
  <c r="Q727" i="150"/>
  <c r="P728" i="150"/>
  <c r="Q728" i="150"/>
  <c r="P729" i="150"/>
  <c r="Q729" i="150"/>
  <c r="P730" i="150"/>
  <c r="Q730" i="150"/>
  <c r="P731" i="150"/>
  <c r="Q731" i="150"/>
  <c r="P732" i="150"/>
  <c r="Q732" i="150"/>
  <c r="P733" i="150"/>
  <c r="Q733" i="150"/>
  <c r="P734" i="150"/>
  <c r="Q734" i="150"/>
  <c r="P735" i="150"/>
  <c r="Q735" i="150"/>
  <c r="P736" i="150"/>
  <c r="Q736" i="150"/>
  <c r="P737" i="150"/>
  <c r="Q737" i="150"/>
  <c r="P738" i="150"/>
  <c r="Q738" i="150"/>
  <c r="P739" i="150"/>
  <c r="Q739" i="150"/>
  <c r="P740" i="150"/>
  <c r="Q740" i="150"/>
  <c r="P741" i="150"/>
  <c r="Q741" i="150"/>
  <c r="P742" i="150"/>
  <c r="Q742" i="150"/>
  <c r="P743" i="150"/>
  <c r="Q743" i="150"/>
  <c r="P744" i="150"/>
  <c r="Q744" i="150"/>
  <c r="P745" i="150"/>
  <c r="Q745" i="150"/>
  <c r="P746" i="150"/>
  <c r="Q746" i="150"/>
  <c r="P747" i="150"/>
  <c r="Q747" i="150"/>
  <c r="P748" i="150"/>
  <c r="Q748" i="150"/>
  <c r="P749" i="150"/>
  <c r="Q749" i="150"/>
  <c r="P750" i="150"/>
  <c r="Q750" i="150"/>
  <c r="P751" i="150"/>
  <c r="Q751" i="150"/>
  <c r="P752" i="150"/>
  <c r="Q752" i="150"/>
  <c r="P753" i="150"/>
  <c r="Q753" i="150"/>
  <c r="P754" i="150"/>
  <c r="Q754" i="150"/>
  <c r="P755" i="150"/>
  <c r="Q755" i="150"/>
  <c r="P756" i="150"/>
  <c r="Q756" i="150"/>
  <c r="P757" i="150"/>
  <c r="Q757" i="150"/>
  <c r="P758" i="150"/>
  <c r="Q758" i="150"/>
  <c r="P759" i="150"/>
  <c r="Q759" i="150"/>
  <c r="P760" i="150"/>
  <c r="Q760" i="150"/>
  <c r="P761" i="150"/>
  <c r="Q761" i="150"/>
  <c r="P762" i="150"/>
  <c r="Q762" i="150"/>
  <c r="P763" i="150"/>
  <c r="Q763" i="150"/>
  <c r="P764" i="150"/>
  <c r="Q764" i="150"/>
  <c r="P765" i="150"/>
  <c r="Q765" i="150"/>
  <c r="P766" i="150"/>
  <c r="Q766" i="150"/>
  <c r="P767" i="150"/>
  <c r="Q767" i="150"/>
  <c r="P768" i="150"/>
  <c r="Q768" i="150"/>
  <c r="P769" i="150"/>
  <c r="Q769" i="150"/>
  <c r="P770" i="150"/>
  <c r="Q770" i="150"/>
  <c r="P771" i="150"/>
  <c r="Q771" i="150"/>
  <c r="P772" i="150"/>
  <c r="Q772" i="150"/>
  <c r="P773" i="150"/>
  <c r="Q773" i="150"/>
  <c r="P774" i="150"/>
  <c r="Q774" i="150"/>
  <c r="P775" i="150"/>
  <c r="Q775" i="150"/>
  <c r="P776" i="150"/>
  <c r="Q776" i="150"/>
  <c r="P777" i="150"/>
  <c r="Q777" i="150"/>
  <c r="P778" i="150"/>
  <c r="Q778" i="150"/>
  <c r="P779" i="150"/>
  <c r="Q779" i="150"/>
  <c r="P780" i="150"/>
  <c r="Q780" i="150"/>
  <c r="P781" i="150"/>
  <c r="Q781" i="150"/>
  <c r="P782" i="150"/>
  <c r="Q782" i="150"/>
  <c r="P783" i="150"/>
  <c r="Q783" i="150"/>
  <c r="P784" i="150"/>
  <c r="Q784" i="150"/>
  <c r="P785" i="150"/>
  <c r="Q785" i="150"/>
  <c r="P786" i="150"/>
  <c r="Q786" i="150"/>
  <c r="P787" i="150"/>
  <c r="Q787" i="150"/>
  <c r="P788" i="150"/>
  <c r="Q788" i="150"/>
  <c r="P789" i="150"/>
  <c r="Q789" i="150"/>
  <c r="P790" i="150"/>
  <c r="Q790" i="150"/>
  <c r="P791" i="150"/>
  <c r="Q791" i="150"/>
  <c r="P792" i="150"/>
  <c r="Q792" i="150"/>
  <c r="P793" i="150"/>
  <c r="Q793" i="150"/>
  <c r="P794" i="150"/>
  <c r="Q794" i="150"/>
  <c r="P795" i="150"/>
  <c r="Q795" i="150"/>
  <c r="P796" i="150"/>
  <c r="Q796" i="150"/>
  <c r="P797" i="150"/>
  <c r="Q797" i="150"/>
  <c r="P798" i="150"/>
  <c r="Q798" i="150"/>
  <c r="P799" i="150"/>
  <c r="Q799" i="150"/>
  <c r="P800" i="150"/>
  <c r="Q800" i="150"/>
  <c r="P801" i="150"/>
  <c r="Q801" i="150"/>
  <c r="P802" i="150"/>
  <c r="Q802" i="150"/>
  <c r="P803" i="150"/>
  <c r="Q803" i="150"/>
  <c r="P804" i="150"/>
  <c r="Q804" i="150"/>
  <c r="P805" i="150"/>
  <c r="Q805" i="150"/>
  <c r="P806" i="150"/>
  <c r="Q806" i="150"/>
  <c r="P807" i="150"/>
  <c r="Q807" i="150"/>
  <c r="P808" i="150"/>
  <c r="Q808" i="150"/>
  <c r="P809" i="150"/>
  <c r="Q809" i="150"/>
  <c r="P810" i="150"/>
  <c r="Q810" i="150"/>
  <c r="P811" i="150"/>
  <c r="Q811" i="150"/>
  <c r="P812" i="150"/>
  <c r="Q812" i="150"/>
  <c r="P813" i="150"/>
  <c r="Q813" i="150"/>
  <c r="P814" i="150"/>
  <c r="Q814" i="150"/>
  <c r="P815" i="150"/>
  <c r="Q815" i="150"/>
  <c r="P816" i="150"/>
  <c r="Q816" i="150"/>
  <c r="P817" i="150"/>
  <c r="Q817" i="150"/>
  <c r="P818" i="150"/>
  <c r="Q818" i="150"/>
  <c r="P819" i="150"/>
  <c r="Q819" i="150"/>
  <c r="P820" i="150"/>
  <c r="Q820" i="150"/>
  <c r="P821" i="150"/>
  <c r="Q821" i="150"/>
  <c r="P822" i="150"/>
  <c r="Q822" i="150"/>
  <c r="P823" i="150"/>
  <c r="Q823" i="150"/>
  <c r="P824" i="150"/>
  <c r="Q824" i="150"/>
  <c r="P825" i="150"/>
  <c r="Q825" i="150"/>
  <c r="P826" i="150"/>
  <c r="Q826" i="150"/>
  <c r="P827" i="150"/>
  <c r="Q827" i="150"/>
  <c r="P828" i="150"/>
  <c r="Q828" i="150"/>
  <c r="P829" i="150"/>
  <c r="Q829" i="150"/>
  <c r="P830" i="150"/>
  <c r="Q830" i="150"/>
  <c r="P831" i="150"/>
  <c r="Q831" i="150"/>
  <c r="P832" i="150"/>
  <c r="Q832" i="150"/>
  <c r="P833" i="150"/>
  <c r="Q833" i="150"/>
  <c r="P834" i="150"/>
  <c r="Q834" i="150"/>
  <c r="P835" i="150"/>
  <c r="Q835" i="150"/>
  <c r="P836" i="150"/>
  <c r="Q836" i="150"/>
  <c r="P837" i="150"/>
  <c r="Q837" i="150"/>
  <c r="P838" i="150"/>
  <c r="Q838" i="150"/>
  <c r="P839" i="150"/>
  <c r="Q839" i="150"/>
  <c r="P840" i="150"/>
  <c r="Q840" i="150"/>
  <c r="P841" i="150"/>
  <c r="Q841" i="150"/>
  <c r="P842" i="150"/>
  <c r="Q842" i="150"/>
  <c r="P843" i="150"/>
  <c r="Q843" i="150"/>
  <c r="P844" i="150"/>
  <c r="Q844" i="150"/>
  <c r="P845" i="150"/>
  <c r="Q845" i="150"/>
  <c r="P846" i="150"/>
  <c r="Q846" i="150"/>
  <c r="P847" i="150"/>
  <c r="Q847" i="150"/>
  <c r="P848" i="150"/>
  <c r="Q848" i="150"/>
  <c r="P849" i="150"/>
  <c r="Q849" i="150"/>
  <c r="P850" i="150"/>
  <c r="Q850" i="150"/>
  <c r="P851" i="150"/>
  <c r="Q851" i="150"/>
  <c r="P852" i="150"/>
  <c r="Q852" i="150"/>
  <c r="P853" i="150"/>
  <c r="Q853" i="150"/>
  <c r="P854" i="150"/>
  <c r="Q854" i="150"/>
  <c r="P855" i="150"/>
  <c r="Q855" i="150"/>
  <c r="P856" i="150"/>
  <c r="Q856" i="150"/>
  <c r="P857" i="150"/>
  <c r="Q857" i="150"/>
  <c r="P858" i="150"/>
  <c r="Q858" i="150"/>
  <c r="P859" i="150"/>
  <c r="Q859" i="150"/>
  <c r="P860" i="150"/>
  <c r="Q860" i="150"/>
  <c r="P861" i="150"/>
  <c r="Q861" i="150"/>
  <c r="P862" i="150"/>
  <c r="Q862" i="150"/>
  <c r="P863" i="150"/>
  <c r="Q863" i="150"/>
  <c r="P864" i="150"/>
  <c r="Q864" i="150"/>
  <c r="P865" i="150"/>
  <c r="Q865" i="150"/>
  <c r="P866" i="150"/>
  <c r="Q866" i="150"/>
  <c r="P867" i="150"/>
  <c r="Q867" i="150"/>
  <c r="P868" i="150"/>
  <c r="Q868" i="150"/>
  <c r="P869" i="150"/>
  <c r="Q869" i="150"/>
  <c r="P870" i="150"/>
  <c r="Q870" i="150"/>
  <c r="P871" i="150"/>
  <c r="Q871" i="150"/>
  <c r="P872" i="150"/>
  <c r="Q872" i="150"/>
  <c r="P873" i="150"/>
  <c r="Q873" i="150"/>
  <c r="P874" i="150"/>
  <c r="Q874" i="150"/>
  <c r="P875" i="150"/>
  <c r="Q875" i="150"/>
  <c r="P876" i="150"/>
  <c r="Q876" i="150"/>
  <c r="P877" i="150"/>
  <c r="Q877" i="150"/>
  <c r="P878" i="150"/>
  <c r="Q878" i="150"/>
  <c r="P879" i="150"/>
  <c r="Q879" i="150"/>
  <c r="P880" i="150"/>
  <c r="Q880" i="150"/>
  <c r="P881" i="150"/>
  <c r="Q881" i="150"/>
  <c r="P882" i="150"/>
  <c r="Q882" i="150"/>
  <c r="P883" i="150"/>
  <c r="Q883" i="150"/>
  <c r="P884" i="150"/>
  <c r="Q884" i="150"/>
  <c r="P885" i="150"/>
  <c r="Q885" i="150"/>
  <c r="P886" i="150"/>
  <c r="Q886" i="150"/>
  <c r="P887" i="150"/>
  <c r="Q887" i="150"/>
  <c r="P888" i="150"/>
  <c r="Q888" i="150"/>
  <c r="P889" i="150"/>
  <c r="Q889" i="150"/>
  <c r="P890" i="150"/>
  <c r="Q890" i="150"/>
  <c r="P891" i="150"/>
  <c r="Q891" i="150"/>
  <c r="P892" i="150"/>
  <c r="Q892" i="150"/>
  <c r="P893" i="150"/>
  <c r="Q893" i="150"/>
  <c r="P894" i="150"/>
  <c r="Q894" i="150"/>
  <c r="P895" i="150"/>
  <c r="Q895" i="150"/>
  <c r="P896" i="150"/>
  <c r="Q896" i="150"/>
  <c r="P897" i="150"/>
  <c r="Q897" i="150"/>
  <c r="P898" i="150"/>
  <c r="Q898" i="150"/>
  <c r="P899" i="150"/>
  <c r="Q899" i="150"/>
  <c r="P900" i="150"/>
  <c r="Q900" i="150"/>
  <c r="P901" i="150"/>
  <c r="Q901" i="150"/>
  <c r="P902" i="150"/>
  <c r="Q902" i="150"/>
  <c r="P903" i="150"/>
  <c r="Q903" i="150"/>
  <c r="P904" i="150"/>
  <c r="Q904" i="150"/>
  <c r="P905" i="150"/>
  <c r="Q905" i="150"/>
  <c r="P906" i="150"/>
  <c r="Q906" i="150"/>
  <c r="P907" i="150"/>
  <c r="Q907" i="150"/>
  <c r="P908" i="150"/>
  <c r="Q908" i="150"/>
  <c r="P909" i="150"/>
  <c r="Q909" i="150"/>
  <c r="P910" i="150"/>
  <c r="Q910" i="150"/>
  <c r="P911" i="150"/>
  <c r="Q911" i="150"/>
  <c r="P912" i="150"/>
  <c r="Q912" i="150"/>
  <c r="P913" i="150"/>
  <c r="Q913" i="150"/>
  <c r="P914" i="150"/>
  <c r="Q914" i="150"/>
  <c r="P915" i="150"/>
  <c r="Q915" i="150"/>
  <c r="P916" i="150"/>
  <c r="Q916" i="150"/>
  <c r="P917" i="150"/>
  <c r="Q917" i="150"/>
  <c r="P918" i="150"/>
  <c r="Q918" i="150"/>
  <c r="P919" i="150"/>
  <c r="Q919" i="150"/>
  <c r="P920" i="150"/>
  <c r="Q920" i="150"/>
  <c r="P921" i="150"/>
  <c r="Q921" i="150"/>
  <c r="P922" i="150"/>
  <c r="Q922" i="150"/>
  <c r="P923" i="150"/>
  <c r="Q923" i="150"/>
  <c r="P924" i="150"/>
  <c r="Q924" i="150"/>
  <c r="P925" i="150"/>
  <c r="Q925" i="150"/>
  <c r="P926" i="150"/>
  <c r="Q926" i="150"/>
  <c r="P927" i="150"/>
  <c r="Q927" i="150"/>
  <c r="P928" i="150"/>
  <c r="Q928" i="150"/>
  <c r="P929" i="150"/>
  <c r="Q929" i="150"/>
  <c r="P930" i="150"/>
  <c r="Q930" i="150"/>
  <c r="P931" i="150"/>
  <c r="Q931" i="150"/>
  <c r="P932" i="150"/>
  <c r="Q932" i="150"/>
  <c r="P933" i="150"/>
  <c r="Q933" i="150"/>
  <c r="P934" i="150"/>
  <c r="Q934" i="150"/>
  <c r="P935" i="150"/>
  <c r="Q935" i="150"/>
  <c r="P936" i="150"/>
  <c r="Q936" i="150"/>
  <c r="P937" i="150"/>
  <c r="Q937" i="150"/>
  <c r="P938" i="150"/>
  <c r="Q938" i="150"/>
  <c r="P939" i="150"/>
  <c r="Q939" i="150"/>
  <c r="P940" i="150"/>
  <c r="Q940" i="150"/>
  <c r="P941" i="150"/>
  <c r="Q941" i="150"/>
  <c r="P942" i="150"/>
  <c r="Q942" i="150"/>
  <c r="P943" i="150"/>
  <c r="Q943" i="150"/>
  <c r="P944" i="150"/>
  <c r="Q944" i="150"/>
  <c r="P945" i="150"/>
  <c r="Q945" i="150"/>
  <c r="P946" i="150"/>
  <c r="Q946" i="150"/>
  <c r="P947" i="150"/>
  <c r="Q947" i="150"/>
  <c r="P948" i="150"/>
  <c r="Q948" i="150"/>
  <c r="P949" i="150"/>
  <c r="Q949" i="150"/>
  <c r="P950" i="150"/>
  <c r="Q950" i="150"/>
  <c r="P951" i="150"/>
  <c r="Q951" i="150"/>
  <c r="P952" i="150"/>
  <c r="Q952" i="150"/>
  <c r="P953" i="150"/>
  <c r="Q953" i="150"/>
  <c r="P954" i="150"/>
  <c r="Q954" i="150"/>
  <c r="P955" i="150"/>
  <c r="Q955" i="150"/>
  <c r="P956" i="150"/>
  <c r="Q956" i="150"/>
  <c r="P957" i="150"/>
  <c r="Q957" i="150"/>
  <c r="P958" i="150"/>
  <c r="Q958" i="150"/>
  <c r="P959" i="150"/>
  <c r="Q959" i="150"/>
  <c r="P960" i="150"/>
  <c r="Q960" i="150"/>
  <c r="P961" i="150"/>
  <c r="Q961" i="150"/>
  <c r="P962" i="150"/>
  <c r="Q962" i="150"/>
  <c r="P963" i="150"/>
  <c r="Q963" i="150"/>
  <c r="P964" i="150"/>
  <c r="Q964" i="150"/>
  <c r="P965" i="150"/>
  <c r="Q965" i="150"/>
  <c r="P966" i="150"/>
  <c r="Q966" i="150"/>
  <c r="P967" i="150"/>
  <c r="Q967" i="150"/>
  <c r="P968" i="150"/>
  <c r="Q968" i="150"/>
  <c r="P969" i="150"/>
  <c r="Q969" i="150"/>
  <c r="P970" i="150"/>
  <c r="Q970" i="150"/>
  <c r="P971" i="150"/>
  <c r="Q971" i="150"/>
  <c r="P972" i="150"/>
  <c r="Q972" i="150"/>
  <c r="P973" i="150"/>
  <c r="Q973" i="150"/>
  <c r="P974" i="150"/>
  <c r="Q974" i="150"/>
  <c r="P975" i="150"/>
  <c r="Q975" i="150"/>
  <c r="Q646" i="150"/>
  <c r="P646" i="150"/>
  <c r="J647" i="150"/>
  <c r="K647" i="150"/>
  <c r="M647" i="150"/>
  <c r="N647" i="150"/>
  <c r="O647" i="150"/>
  <c r="R647" i="150"/>
  <c r="S647" i="150"/>
  <c r="T647" i="150"/>
  <c r="U647" i="150"/>
  <c r="V647" i="150"/>
  <c r="W647" i="150"/>
  <c r="X647" i="150"/>
  <c r="Y647" i="150"/>
  <c r="Z647" i="150"/>
  <c r="AA647" i="150"/>
  <c r="AB647" i="150"/>
  <c r="J648" i="150"/>
  <c r="K648" i="150"/>
  <c r="M648" i="150"/>
  <c r="N648" i="150"/>
  <c r="O648" i="150"/>
  <c r="R648" i="150"/>
  <c r="S648" i="150"/>
  <c r="T648" i="150"/>
  <c r="U648" i="150"/>
  <c r="V648" i="150"/>
  <c r="W648" i="150"/>
  <c r="X648" i="150"/>
  <c r="Y648" i="150"/>
  <c r="Z648" i="150"/>
  <c r="AA648" i="150"/>
  <c r="AB648" i="150"/>
  <c r="J649" i="150"/>
  <c r="K649" i="150"/>
  <c r="M649" i="150"/>
  <c r="N649" i="150"/>
  <c r="O649" i="150"/>
  <c r="R649" i="150"/>
  <c r="S649" i="150"/>
  <c r="T649" i="150"/>
  <c r="U649" i="150"/>
  <c r="V649" i="150"/>
  <c r="W649" i="150"/>
  <c r="X649" i="150"/>
  <c r="Y649" i="150"/>
  <c r="Z649" i="150"/>
  <c r="AA649" i="150"/>
  <c r="AB649" i="150"/>
  <c r="J650" i="150"/>
  <c r="K650" i="150"/>
  <c r="M650" i="150"/>
  <c r="N650" i="150"/>
  <c r="O650" i="150"/>
  <c r="R650" i="150"/>
  <c r="S650" i="150"/>
  <c r="T650" i="150"/>
  <c r="U650" i="150"/>
  <c r="V650" i="150"/>
  <c r="W650" i="150"/>
  <c r="X650" i="150"/>
  <c r="Y650" i="150"/>
  <c r="Z650" i="150"/>
  <c r="AA650" i="150"/>
  <c r="AB650" i="150"/>
  <c r="J651" i="150"/>
  <c r="K651" i="150"/>
  <c r="M651" i="150"/>
  <c r="N651" i="150"/>
  <c r="O651" i="150"/>
  <c r="R651" i="150"/>
  <c r="S651" i="150"/>
  <c r="T651" i="150"/>
  <c r="U651" i="150"/>
  <c r="V651" i="150"/>
  <c r="W651" i="150"/>
  <c r="X651" i="150"/>
  <c r="Y651" i="150"/>
  <c r="Z651" i="150"/>
  <c r="AA651" i="150"/>
  <c r="AB651" i="150"/>
  <c r="J652" i="150"/>
  <c r="K652" i="150"/>
  <c r="M652" i="150"/>
  <c r="N652" i="150"/>
  <c r="O652" i="150"/>
  <c r="R652" i="150"/>
  <c r="S652" i="150"/>
  <c r="T652" i="150"/>
  <c r="U652" i="150"/>
  <c r="V652" i="150"/>
  <c r="W652" i="150"/>
  <c r="X652" i="150"/>
  <c r="Y652" i="150"/>
  <c r="Z652" i="150"/>
  <c r="AA652" i="150"/>
  <c r="AB652" i="150"/>
  <c r="J653" i="150"/>
  <c r="K653" i="150"/>
  <c r="M653" i="150"/>
  <c r="N653" i="150"/>
  <c r="O653" i="150"/>
  <c r="R653" i="150"/>
  <c r="S653" i="150"/>
  <c r="T653" i="150"/>
  <c r="U653" i="150"/>
  <c r="V653" i="150"/>
  <c r="W653" i="150"/>
  <c r="X653" i="150"/>
  <c r="Y653" i="150"/>
  <c r="Z653" i="150"/>
  <c r="AA653" i="150"/>
  <c r="AB653" i="150"/>
  <c r="J654" i="150"/>
  <c r="K654" i="150"/>
  <c r="M654" i="150"/>
  <c r="N654" i="150"/>
  <c r="O654" i="150"/>
  <c r="R654" i="150"/>
  <c r="S654" i="150"/>
  <c r="T654" i="150"/>
  <c r="U654" i="150"/>
  <c r="V654" i="150"/>
  <c r="W654" i="150"/>
  <c r="X654" i="150"/>
  <c r="Y654" i="150"/>
  <c r="Z654" i="150"/>
  <c r="AA654" i="150"/>
  <c r="AB654" i="150"/>
  <c r="J655" i="150"/>
  <c r="K655" i="150"/>
  <c r="M655" i="150"/>
  <c r="N655" i="150"/>
  <c r="O655" i="150"/>
  <c r="R655" i="150"/>
  <c r="S655" i="150"/>
  <c r="T655" i="150"/>
  <c r="U655" i="150"/>
  <c r="V655" i="150"/>
  <c r="W655" i="150"/>
  <c r="X655" i="150"/>
  <c r="Y655" i="150"/>
  <c r="Z655" i="150"/>
  <c r="AA655" i="150"/>
  <c r="AB655" i="150"/>
  <c r="J656" i="150"/>
  <c r="K656" i="150"/>
  <c r="M656" i="150"/>
  <c r="N656" i="150"/>
  <c r="O656" i="150"/>
  <c r="R656" i="150"/>
  <c r="S656" i="150"/>
  <c r="T656" i="150"/>
  <c r="U656" i="150"/>
  <c r="V656" i="150"/>
  <c r="W656" i="150"/>
  <c r="X656" i="150"/>
  <c r="Y656" i="150"/>
  <c r="Z656" i="150"/>
  <c r="AA656" i="150"/>
  <c r="AB656" i="150"/>
  <c r="J657" i="150"/>
  <c r="K657" i="150"/>
  <c r="M657" i="150"/>
  <c r="N657" i="150"/>
  <c r="O657" i="150"/>
  <c r="R657" i="150"/>
  <c r="S657" i="150"/>
  <c r="T657" i="150"/>
  <c r="U657" i="150"/>
  <c r="V657" i="150"/>
  <c r="W657" i="150"/>
  <c r="X657" i="150"/>
  <c r="Y657" i="150"/>
  <c r="Z657" i="150"/>
  <c r="AA657" i="150"/>
  <c r="AB657" i="150"/>
  <c r="J658" i="150"/>
  <c r="K658" i="150"/>
  <c r="M658" i="150"/>
  <c r="N658" i="150"/>
  <c r="O658" i="150"/>
  <c r="R658" i="150"/>
  <c r="S658" i="150"/>
  <c r="T658" i="150"/>
  <c r="U658" i="150"/>
  <c r="V658" i="150"/>
  <c r="W658" i="150"/>
  <c r="X658" i="150"/>
  <c r="Y658" i="150"/>
  <c r="Z658" i="150"/>
  <c r="AA658" i="150"/>
  <c r="AB658" i="150"/>
  <c r="J659" i="150"/>
  <c r="K659" i="150"/>
  <c r="M659" i="150"/>
  <c r="N659" i="150"/>
  <c r="O659" i="150"/>
  <c r="R659" i="150"/>
  <c r="S659" i="150"/>
  <c r="T659" i="150"/>
  <c r="U659" i="150"/>
  <c r="V659" i="150"/>
  <c r="W659" i="150"/>
  <c r="X659" i="150"/>
  <c r="Y659" i="150"/>
  <c r="Z659" i="150"/>
  <c r="AA659" i="150"/>
  <c r="AB659" i="150"/>
  <c r="J660" i="150"/>
  <c r="K660" i="150"/>
  <c r="M660" i="150"/>
  <c r="N660" i="150"/>
  <c r="O660" i="150"/>
  <c r="R660" i="150"/>
  <c r="S660" i="150"/>
  <c r="T660" i="150"/>
  <c r="U660" i="150"/>
  <c r="V660" i="150"/>
  <c r="W660" i="150"/>
  <c r="X660" i="150"/>
  <c r="Y660" i="150"/>
  <c r="Z660" i="150"/>
  <c r="AA660" i="150"/>
  <c r="AB660" i="150"/>
  <c r="J661" i="150"/>
  <c r="K661" i="150"/>
  <c r="M661" i="150"/>
  <c r="N661" i="150"/>
  <c r="O661" i="150"/>
  <c r="R661" i="150"/>
  <c r="S661" i="150"/>
  <c r="T661" i="150"/>
  <c r="U661" i="150"/>
  <c r="V661" i="150"/>
  <c r="W661" i="150"/>
  <c r="X661" i="150"/>
  <c r="Y661" i="150"/>
  <c r="Z661" i="150"/>
  <c r="AA661" i="150"/>
  <c r="AB661" i="150"/>
  <c r="J662" i="150"/>
  <c r="K662" i="150"/>
  <c r="M662" i="150"/>
  <c r="N662" i="150"/>
  <c r="O662" i="150"/>
  <c r="R662" i="150"/>
  <c r="S662" i="150"/>
  <c r="T662" i="150"/>
  <c r="U662" i="150"/>
  <c r="V662" i="150"/>
  <c r="W662" i="150"/>
  <c r="X662" i="150"/>
  <c r="Y662" i="150"/>
  <c r="Z662" i="150"/>
  <c r="AA662" i="150"/>
  <c r="AB662" i="150"/>
  <c r="J663" i="150"/>
  <c r="K663" i="150"/>
  <c r="M663" i="150"/>
  <c r="N663" i="150"/>
  <c r="O663" i="150"/>
  <c r="R663" i="150"/>
  <c r="S663" i="150"/>
  <c r="T663" i="150"/>
  <c r="U663" i="150"/>
  <c r="V663" i="150"/>
  <c r="W663" i="150"/>
  <c r="X663" i="150"/>
  <c r="Y663" i="150"/>
  <c r="Z663" i="150"/>
  <c r="AA663" i="150"/>
  <c r="AB663" i="150"/>
  <c r="J664" i="150"/>
  <c r="K664" i="150"/>
  <c r="M664" i="150"/>
  <c r="N664" i="150"/>
  <c r="O664" i="150"/>
  <c r="R664" i="150"/>
  <c r="S664" i="150"/>
  <c r="T664" i="150"/>
  <c r="U664" i="150"/>
  <c r="V664" i="150"/>
  <c r="W664" i="150"/>
  <c r="X664" i="150"/>
  <c r="Y664" i="150"/>
  <c r="Z664" i="150"/>
  <c r="AA664" i="150"/>
  <c r="AB664" i="150"/>
  <c r="J665" i="150"/>
  <c r="K665" i="150"/>
  <c r="M665" i="150"/>
  <c r="N665" i="150"/>
  <c r="O665" i="150"/>
  <c r="R665" i="150"/>
  <c r="S665" i="150"/>
  <c r="T665" i="150"/>
  <c r="U665" i="150"/>
  <c r="V665" i="150"/>
  <c r="W665" i="150"/>
  <c r="X665" i="150"/>
  <c r="Y665" i="150"/>
  <c r="Z665" i="150"/>
  <c r="AA665" i="150"/>
  <c r="AB665" i="150"/>
  <c r="J666" i="150"/>
  <c r="K666" i="150"/>
  <c r="M666" i="150"/>
  <c r="N666" i="150"/>
  <c r="O666" i="150"/>
  <c r="R666" i="150"/>
  <c r="S666" i="150"/>
  <c r="T666" i="150"/>
  <c r="U666" i="150"/>
  <c r="V666" i="150"/>
  <c r="W666" i="150"/>
  <c r="X666" i="150"/>
  <c r="Y666" i="150"/>
  <c r="Z666" i="150"/>
  <c r="AA666" i="150"/>
  <c r="AB666" i="150"/>
  <c r="J667" i="150"/>
  <c r="K667" i="150"/>
  <c r="M667" i="150"/>
  <c r="N667" i="150"/>
  <c r="O667" i="150"/>
  <c r="R667" i="150"/>
  <c r="S667" i="150"/>
  <c r="T667" i="150"/>
  <c r="U667" i="150"/>
  <c r="V667" i="150"/>
  <c r="W667" i="150"/>
  <c r="X667" i="150"/>
  <c r="Y667" i="150"/>
  <c r="Z667" i="150"/>
  <c r="AA667" i="150"/>
  <c r="AB667" i="150"/>
  <c r="J668" i="150"/>
  <c r="K668" i="150"/>
  <c r="M668" i="150"/>
  <c r="N668" i="150"/>
  <c r="O668" i="150"/>
  <c r="R668" i="150"/>
  <c r="S668" i="150"/>
  <c r="T668" i="150"/>
  <c r="U668" i="150"/>
  <c r="V668" i="150"/>
  <c r="W668" i="150"/>
  <c r="X668" i="150"/>
  <c r="Y668" i="150"/>
  <c r="Z668" i="150"/>
  <c r="AA668" i="150"/>
  <c r="AB668" i="150"/>
  <c r="J669" i="150"/>
  <c r="K669" i="150"/>
  <c r="M669" i="150"/>
  <c r="N669" i="150"/>
  <c r="O669" i="150"/>
  <c r="R669" i="150"/>
  <c r="S669" i="150"/>
  <c r="T669" i="150"/>
  <c r="U669" i="150"/>
  <c r="V669" i="150"/>
  <c r="W669" i="150"/>
  <c r="X669" i="150"/>
  <c r="Y669" i="150"/>
  <c r="Z669" i="150"/>
  <c r="AA669" i="150"/>
  <c r="AB669" i="150"/>
  <c r="J670" i="150"/>
  <c r="K670" i="150"/>
  <c r="M670" i="150"/>
  <c r="N670" i="150"/>
  <c r="O670" i="150"/>
  <c r="R670" i="150"/>
  <c r="S670" i="150"/>
  <c r="T670" i="150"/>
  <c r="U670" i="150"/>
  <c r="V670" i="150"/>
  <c r="W670" i="150"/>
  <c r="X670" i="150"/>
  <c r="Y670" i="150"/>
  <c r="Z670" i="150"/>
  <c r="AA670" i="150"/>
  <c r="AB670" i="150"/>
  <c r="J671" i="150"/>
  <c r="K671" i="150"/>
  <c r="M671" i="150"/>
  <c r="N671" i="150"/>
  <c r="O671" i="150"/>
  <c r="R671" i="150"/>
  <c r="S671" i="150"/>
  <c r="T671" i="150"/>
  <c r="U671" i="150"/>
  <c r="V671" i="150"/>
  <c r="W671" i="150"/>
  <c r="X671" i="150"/>
  <c r="Y671" i="150"/>
  <c r="Z671" i="150"/>
  <c r="AA671" i="150"/>
  <c r="AB671" i="150"/>
  <c r="J672" i="150"/>
  <c r="K672" i="150"/>
  <c r="M672" i="150"/>
  <c r="N672" i="150"/>
  <c r="O672" i="150"/>
  <c r="R672" i="150"/>
  <c r="S672" i="150"/>
  <c r="T672" i="150"/>
  <c r="U672" i="150"/>
  <c r="V672" i="150"/>
  <c r="W672" i="150"/>
  <c r="X672" i="150"/>
  <c r="Y672" i="150"/>
  <c r="Z672" i="150"/>
  <c r="AA672" i="150"/>
  <c r="AB672" i="150"/>
  <c r="J673" i="150"/>
  <c r="K673" i="150"/>
  <c r="M673" i="150"/>
  <c r="N673" i="150"/>
  <c r="O673" i="150"/>
  <c r="R673" i="150"/>
  <c r="S673" i="150"/>
  <c r="T673" i="150"/>
  <c r="U673" i="150"/>
  <c r="V673" i="150"/>
  <c r="W673" i="150"/>
  <c r="X673" i="150"/>
  <c r="Y673" i="150"/>
  <c r="Z673" i="150"/>
  <c r="AA673" i="150"/>
  <c r="AB673" i="150"/>
  <c r="J674" i="150"/>
  <c r="K674" i="150"/>
  <c r="M674" i="150"/>
  <c r="N674" i="150"/>
  <c r="O674" i="150"/>
  <c r="R674" i="150"/>
  <c r="S674" i="150"/>
  <c r="T674" i="150"/>
  <c r="U674" i="150"/>
  <c r="V674" i="150"/>
  <c r="W674" i="150"/>
  <c r="X674" i="150"/>
  <c r="Y674" i="150"/>
  <c r="Z674" i="150"/>
  <c r="AA674" i="150"/>
  <c r="AB674" i="150"/>
  <c r="J675" i="150"/>
  <c r="K675" i="150"/>
  <c r="M675" i="150"/>
  <c r="N675" i="150"/>
  <c r="O675" i="150"/>
  <c r="R675" i="150"/>
  <c r="S675" i="150"/>
  <c r="T675" i="150"/>
  <c r="U675" i="150"/>
  <c r="V675" i="150"/>
  <c r="W675" i="150"/>
  <c r="X675" i="150"/>
  <c r="Y675" i="150"/>
  <c r="Z675" i="150"/>
  <c r="AA675" i="150"/>
  <c r="AB675" i="150"/>
  <c r="J676" i="150"/>
  <c r="K676" i="150"/>
  <c r="M676" i="150"/>
  <c r="N676" i="150"/>
  <c r="O676" i="150"/>
  <c r="R676" i="150"/>
  <c r="S676" i="150"/>
  <c r="T676" i="150"/>
  <c r="U676" i="150"/>
  <c r="V676" i="150"/>
  <c r="W676" i="150"/>
  <c r="X676" i="150"/>
  <c r="Y676" i="150"/>
  <c r="Z676" i="150"/>
  <c r="AA676" i="150"/>
  <c r="AB676" i="150"/>
  <c r="J677" i="150"/>
  <c r="K677" i="150"/>
  <c r="M677" i="150"/>
  <c r="N677" i="150"/>
  <c r="O677" i="150"/>
  <c r="R677" i="150"/>
  <c r="S677" i="150"/>
  <c r="T677" i="150"/>
  <c r="U677" i="150"/>
  <c r="V677" i="150"/>
  <c r="W677" i="150"/>
  <c r="X677" i="150"/>
  <c r="Y677" i="150"/>
  <c r="Z677" i="150"/>
  <c r="AA677" i="150"/>
  <c r="AB677" i="150"/>
  <c r="J678" i="150"/>
  <c r="K678" i="150"/>
  <c r="M678" i="150"/>
  <c r="N678" i="150"/>
  <c r="O678" i="150"/>
  <c r="R678" i="150"/>
  <c r="S678" i="150"/>
  <c r="T678" i="150"/>
  <c r="U678" i="150"/>
  <c r="V678" i="150"/>
  <c r="W678" i="150"/>
  <c r="X678" i="150"/>
  <c r="Y678" i="150"/>
  <c r="Z678" i="150"/>
  <c r="AA678" i="150"/>
  <c r="AB678" i="150"/>
  <c r="J679" i="150"/>
  <c r="K679" i="150"/>
  <c r="M679" i="150"/>
  <c r="N679" i="150"/>
  <c r="O679" i="150"/>
  <c r="R679" i="150"/>
  <c r="S679" i="150"/>
  <c r="T679" i="150"/>
  <c r="U679" i="150"/>
  <c r="V679" i="150"/>
  <c r="W679" i="150"/>
  <c r="X679" i="150"/>
  <c r="Y679" i="150"/>
  <c r="Z679" i="150"/>
  <c r="AA679" i="150"/>
  <c r="AB679" i="150"/>
  <c r="J680" i="150"/>
  <c r="K680" i="150"/>
  <c r="M680" i="150"/>
  <c r="N680" i="150"/>
  <c r="O680" i="150"/>
  <c r="R680" i="150"/>
  <c r="S680" i="150"/>
  <c r="T680" i="150"/>
  <c r="U680" i="150"/>
  <c r="V680" i="150"/>
  <c r="W680" i="150"/>
  <c r="X680" i="150"/>
  <c r="Y680" i="150"/>
  <c r="Z680" i="150"/>
  <c r="AA680" i="150"/>
  <c r="AB680" i="150"/>
  <c r="J681" i="150"/>
  <c r="K681" i="150"/>
  <c r="M681" i="150"/>
  <c r="N681" i="150"/>
  <c r="O681" i="150"/>
  <c r="R681" i="150"/>
  <c r="S681" i="150"/>
  <c r="T681" i="150"/>
  <c r="U681" i="150"/>
  <c r="V681" i="150"/>
  <c r="W681" i="150"/>
  <c r="X681" i="150"/>
  <c r="Y681" i="150"/>
  <c r="Z681" i="150"/>
  <c r="AA681" i="150"/>
  <c r="AB681" i="150"/>
  <c r="J682" i="150"/>
  <c r="K682" i="150"/>
  <c r="M682" i="150"/>
  <c r="N682" i="150"/>
  <c r="O682" i="150"/>
  <c r="R682" i="150"/>
  <c r="S682" i="150"/>
  <c r="T682" i="150"/>
  <c r="U682" i="150"/>
  <c r="V682" i="150"/>
  <c r="W682" i="150"/>
  <c r="X682" i="150"/>
  <c r="Y682" i="150"/>
  <c r="Z682" i="150"/>
  <c r="AA682" i="150"/>
  <c r="AB682" i="150"/>
  <c r="J683" i="150"/>
  <c r="K683" i="150"/>
  <c r="M683" i="150"/>
  <c r="N683" i="150"/>
  <c r="O683" i="150"/>
  <c r="R683" i="150"/>
  <c r="S683" i="150"/>
  <c r="T683" i="150"/>
  <c r="U683" i="150"/>
  <c r="V683" i="150"/>
  <c r="W683" i="150"/>
  <c r="X683" i="150"/>
  <c r="Y683" i="150"/>
  <c r="Z683" i="150"/>
  <c r="AA683" i="150"/>
  <c r="AB683" i="150"/>
  <c r="J684" i="150"/>
  <c r="K684" i="150"/>
  <c r="M684" i="150"/>
  <c r="N684" i="150"/>
  <c r="O684" i="150"/>
  <c r="R684" i="150"/>
  <c r="S684" i="150"/>
  <c r="T684" i="150"/>
  <c r="U684" i="150"/>
  <c r="V684" i="150"/>
  <c r="W684" i="150"/>
  <c r="X684" i="150"/>
  <c r="Y684" i="150"/>
  <c r="Z684" i="150"/>
  <c r="AA684" i="150"/>
  <c r="AB684" i="150"/>
  <c r="J685" i="150"/>
  <c r="K685" i="150"/>
  <c r="M685" i="150"/>
  <c r="N685" i="150"/>
  <c r="O685" i="150"/>
  <c r="R685" i="150"/>
  <c r="S685" i="150"/>
  <c r="T685" i="150"/>
  <c r="U685" i="150"/>
  <c r="V685" i="150"/>
  <c r="W685" i="150"/>
  <c r="X685" i="150"/>
  <c r="Y685" i="150"/>
  <c r="Z685" i="150"/>
  <c r="AA685" i="150"/>
  <c r="AB685" i="150"/>
  <c r="J686" i="150"/>
  <c r="K686" i="150"/>
  <c r="M686" i="150"/>
  <c r="N686" i="150"/>
  <c r="O686" i="150"/>
  <c r="R686" i="150"/>
  <c r="S686" i="150"/>
  <c r="T686" i="150"/>
  <c r="U686" i="150"/>
  <c r="V686" i="150"/>
  <c r="W686" i="150"/>
  <c r="X686" i="150"/>
  <c r="Y686" i="150"/>
  <c r="Z686" i="150"/>
  <c r="AA686" i="150"/>
  <c r="AB686" i="150"/>
  <c r="J687" i="150"/>
  <c r="K687" i="150"/>
  <c r="M687" i="150"/>
  <c r="N687" i="150"/>
  <c r="O687" i="150"/>
  <c r="R687" i="150"/>
  <c r="S687" i="150"/>
  <c r="T687" i="150"/>
  <c r="U687" i="150"/>
  <c r="V687" i="150"/>
  <c r="W687" i="150"/>
  <c r="X687" i="150"/>
  <c r="Y687" i="150"/>
  <c r="Z687" i="150"/>
  <c r="AA687" i="150"/>
  <c r="AB687" i="150"/>
  <c r="J688" i="150"/>
  <c r="K688" i="150"/>
  <c r="M688" i="150"/>
  <c r="N688" i="150"/>
  <c r="O688" i="150"/>
  <c r="R688" i="150"/>
  <c r="S688" i="150"/>
  <c r="T688" i="150"/>
  <c r="U688" i="150"/>
  <c r="V688" i="150"/>
  <c r="W688" i="150"/>
  <c r="X688" i="150"/>
  <c r="Y688" i="150"/>
  <c r="Z688" i="150"/>
  <c r="AA688" i="150"/>
  <c r="AB688" i="150"/>
  <c r="J689" i="150"/>
  <c r="K689" i="150"/>
  <c r="M689" i="150"/>
  <c r="N689" i="150"/>
  <c r="O689" i="150"/>
  <c r="R689" i="150"/>
  <c r="S689" i="150"/>
  <c r="T689" i="150"/>
  <c r="U689" i="150"/>
  <c r="V689" i="150"/>
  <c r="W689" i="150"/>
  <c r="X689" i="150"/>
  <c r="Y689" i="150"/>
  <c r="Z689" i="150"/>
  <c r="AA689" i="150"/>
  <c r="AB689" i="150"/>
  <c r="J690" i="150"/>
  <c r="K690" i="150"/>
  <c r="M690" i="150"/>
  <c r="N690" i="150"/>
  <c r="O690" i="150"/>
  <c r="R690" i="150"/>
  <c r="S690" i="150"/>
  <c r="T690" i="150"/>
  <c r="U690" i="150"/>
  <c r="V690" i="150"/>
  <c r="W690" i="150"/>
  <c r="X690" i="150"/>
  <c r="Y690" i="150"/>
  <c r="Z690" i="150"/>
  <c r="AA690" i="150"/>
  <c r="AB690" i="150"/>
  <c r="J691" i="150"/>
  <c r="K691" i="150"/>
  <c r="M691" i="150"/>
  <c r="N691" i="150"/>
  <c r="O691" i="150"/>
  <c r="R691" i="150"/>
  <c r="S691" i="150"/>
  <c r="T691" i="150"/>
  <c r="U691" i="150"/>
  <c r="V691" i="150"/>
  <c r="W691" i="150"/>
  <c r="X691" i="150"/>
  <c r="Y691" i="150"/>
  <c r="Z691" i="150"/>
  <c r="AA691" i="150"/>
  <c r="AB691" i="150"/>
  <c r="J692" i="150"/>
  <c r="K692" i="150"/>
  <c r="M692" i="150"/>
  <c r="N692" i="150"/>
  <c r="O692" i="150"/>
  <c r="R692" i="150"/>
  <c r="S692" i="150"/>
  <c r="T692" i="150"/>
  <c r="U692" i="150"/>
  <c r="V692" i="150"/>
  <c r="W692" i="150"/>
  <c r="X692" i="150"/>
  <c r="Y692" i="150"/>
  <c r="Z692" i="150"/>
  <c r="AA692" i="150"/>
  <c r="AB692" i="150"/>
  <c r="J693" i="150"/>
  <c r="K693" i="150"/>
  <c r="M693" i="150"/>
  <c r="N693" i="150"/>
  <c r="O693" i="150"/>
  <c r="R693" i="150"/>
  <c r="S693" i="150"/>
  <c r="T693" i="150"/>
  <c r="U693" i="150"/>
  <c r="V693" i="150"/>
  <c r="W693" i="150"/>
  <c r="X693" i="150"/>
  <c r="Y693" i="150"/>
  <c r="Z693" i="150"/>
  <c r="AA693" i="150"/>
  <c r="AB693" i="150"/>
  <c r="J694" i="150"/>
  <c r="K694" i="150"/>
  <c r="M694" i="150"/>
  <c r="N694" i="150"/>
  <c r="O694" i="150"/>
  <c r="R694" i="150"/>
  <c r="S694" i="150"/>
  <c r="T694" i="150"/>
  <c r="U694" i="150"/>
  <c r="V694" i="150"/>
  <c r="W694" i="150"/>
  <c r="X694" i="150"/>
  <c r="Y694" i="150"/>
  <c r="Z694" i="150"/>
  <c r="AA694" i="150"/>
  <c r="AB694" i="150"/>
  <c r="J695" i="150"/>
  <c r="K695" i="150"/>
  <c r="M695" i="150"/>
  <c r="N695" i="150"/>
  <c r="O695" i="150"/>
  <c r="R695" i="150"/>
  <c r="S695" i="150"/>
  <c r="T695" i="150"/>
  <c r="U695" i="150"/>
  <c r="V695" i="150"/>
  <c r="W695" i="150"/>
  <c r="X695" i="150"/>
  <c r="Y695" i="150"/>
  <c r="Z695" i="150"/>
  <c r="AA695" i="150"/>
  <c r="AB695" i="150"/>
  <c r="J696" i="150"/>
  <c r="K696" i="150"/>
  <c r="M696" i="150"/>
  <c r="N696" i="150"/>
  <c r="O696" i="150"/>
  <c r="R696" i="150"/>
  <c r="S696" i="150"/>
  <c r="T696" i="150"/>
  <c r="U696" i="150"/>
  <c r="V696" i="150"/>
  <c r="W696" i="150"/>
  <c r="X696" i="150"/>
  <c r="Y696" i="150"/>
  <c r="Z696" i="150"/>
  <c r="AA696" i="150"/>
  <c r="AB696" i="150"/>
  <c r="J697" i="150"/>
  <c r="K697" i="150"/>
  <c r="M697" i="150"/>
  <c r="N697" i="150"/>
  <c r="O697" i="150"/>
  <c r="R697" i="150"/>
  <c r="S697" i="150"/>
  <c r="T697" i="150"/>
  <c r="U697" i="150"/>
  <c r="V697" i="150"/>
  <c r="W697" i="150"/>
  <c r="X697" i="150"/>
  <c r="Y697" i="150"/>
  <c r="Z697" i="150"/>
  <c r="AA697" i="150"/>
  <c r="AB697" i="150"/>
  <c r="J698" i="150"/>
  <c r="K698" i="150"/>
  <c r="M698" i="150"/>
  <c r="N698" i="150"/>
  <c r="O698" i="150"/>
  <c r="R698" i="150"/>
  <c r="S698" i="150"/>
  <c r="T698" i="150"/>
  <c r="U698" i="150"/>
  <c r="V698" i="150"/>
  <c r="W698" i="150"/>
  <c r="X698" i="150"/>
  <c r="Y698" i="150"/>
  <c r="Z698" i="150"/>
  <c r="AA698" i="150"/>
  <c r="AB698" i="150"/>
  <c r="J699" i="150"/>
  <c r="K699" i="150"/>
  <c r="M699" i="150"/>
  <c r="N699" i="150"/>
  <c r="O699" i="150"/>
  <c r="R699" i="150"/>
  <c r="S699" i="150"/>
  <c r="T699" i="150"/>
  <c r="U699" i="150"/>
  <c r="V699" i="150"/>
  <c r="W699" i="150"/>
  <c r="X699" i="150"/>
  <c r="Y699" i="150"/>
  <c r="Z699" i="150"/>
  <c r="AA699" i="150"/>
  <c r="AB699" i="150"/>
  <c r="J700" i="150"/>
  <c r="K700" i="150"/>
  <c r="M700" i="150"/>
  <c r="N700" i="150"/>
  <c r="O700" i="150"/>
  <c r="R700" i="150"/>
  <c r="S700" i="150"/>
  <c r="T700" i="150"/>
  <c r="U700" i="150"/>
  <c r="V700" i="150"/>
  <c r="W700" i="150"/>
  <c r="X700" i="150"/>
  <c r="Y700" i="150"/>
  <c r="Z700" i="150"/>
  <c r="AA700" i="150"/>
  <c r="AB700" i="150"/>
  <c r="J701" i="150"/>
  <c r="K701" i="150"/>
  <c r="M701" i="150"/>
  <c r="N701" i="150"/>
  <c r="O701" i="150"/>
  <c r="R701" i="150"/>
  <c r="S701" i="150"/>
  <c r="T701" i="150"/>
  <c r="U701" i="150"/>
  <c r="V701" i="150"/>
  <c r="W701" i="150"/>
  <c r="X701" i="150"/>
  <c r="Y701" i="150"/>
  <c r="Z701" i="150"/>
  <c r="AA701" i="150"/>
  <c r="AB701" i="150"/>
  <c r="J702" i="150"/>
  <c r="K702" i="150"/>
  <c r="M702" i="150"/>
  <c r="N702" i="150"/>
  <c r="O702" i="150"/>
  <c r="R702" i="150"/>
  <c r="S702" i="150"/>
  <c r="T702" i="150"/>
  <c r="U702" i="150"/>
  <c r="V702" i="150"/>
  <c r="W702" i="150"/>
  <c r="X702" i="150"/>
  <c r="Y702" i="150"/>
  <c r="Z702" i="150"/>
  <c r="AA702" i="150"/>
  <c r="AB702" i="150"/>
  <c r="J703" i="150"/>
  <c r="K703" i="150"/>
  <c r="M703" i="150"/>
  <c r="N703" i="150"/>
  <c r="O703" i="150"/>
  <c r="R703" i="150"/>
  <c r="S703" i="150"/>
  <c r="T703" i="150"/>
  <c r="U703" i="150"/>
  <c r="V703" i="150"/>
  <c r="W703" i="150"/>
  <c r="X703" i="150"/>
  <c r="Y703" i="150"/>
  <c r="Z703" i="150"/>
  <c r="AA703" i="150"/>
  <c r="AB703" i="150"/>
  <c r="J704" i="150"/>
  <c r="K704" i="150"/>
  <c r="M704" i="150"/>
  <c r="N704" i="150"/>
  <c r="O704" i="150"/>
  <c r="R704" i="150"/>
  <c r="S704" i="150"/>
  <c r="T704" i="150"/>
  <c r="U704" i="150"/>
  <c r="V704" i="150"/>
  <c r="W704" i="150"/>
  <c r="X704" i="150"/>
  <c r="Y704" i="150"/>
  <c r="Z704" i="150"/>
  <c r="AA704" i="150"/>
  <c r="AB704" i="150"/>
  <c r="J705" i="150"/>
  <c r="K705" i="150"/>
  <c r="M705" i="150"/>
  <c r="N705" i="150"/>
  <c r="O705" i="150"/>
  <c r="R705" i="150"/>
  <c r="S705" i="150"/>
  <c r="T705" i="150"/>
  <c r="U705" i="150"/>
  <c r="V705" i="150"/>
  <c r="W705" i="150"/>
  <c r="X705" i="150"/>
  <c r="Y705" i="150"/>
  <c r="Z705" i="150"/>
  <c r="AA705" i="150"/>
  <c r="AB705" i="150"/>
  <c r="J706" i="150"/>
  <c r="K706" i="150"/>
  <c r="M706" i="150"/>
  <c r="N706" i="150"/>
  <c r="O706" i="150"/>
  <c r="R706" i="150"/>
  <c r="S706" i="150"/>
  <c r="T706" i="150"/>
  <c r="U706" i="150"/>
  <c r="V706" i="150"/>
  <c r="W706" i="150"/>
  <c r="X706" i="150"/>
  <c r="Y706" i="150"/>
  <c r="Z706" i="150"/>
  <c r="AA706" i="150"/>
  <c r="AB706" i="150"/>
  <c r="J707" i="150"/>
  <c r="K707" i="150"/>
  <c r="M707" i="150"/>
  <c r="N707" i="150"/>
  <c r="O707" i="150"/>
  <c r="R707" i="150"/>
  <c r="S707" i="150"/>
  <c r="T707" i="150"/>
  <c r="U707" i="150"/>
  <c r="V707" i="150"/>
  <c r="W707" i="150"/>
  <c r="X707" i="150"/>
  <c r="Y707" i="150"/>
  <c r="Z707" i="150"/>
  <c r="AA707" i="150"/>
  <c r="AB707" i="150"/>
  <c r="J708" i="150"/>
  <c r="K708" i="150"/>
  <c r="M708" i="150"/>
  <c r="N708" i="150"/>
  <c r="O708" i="150"/>
  <c r="R708" i="150"/>
  <c r="S708" i="150"/>
  <c r="T708" i="150"/>
  <c r="U708" i="150"/>
  <c r="V708" i="150"/>
  <c r="W708" i="150"/>
  <c r="X708" i="150"/>
  <c r="Y708" i="150"/>
  <c r="Z708" i="150"/>
  <c r="AA708" i="150"/>
  <c r="AB708" i="150"/>
  <c r="J709" i="150"/>
  <c r="K709" i="150"/>
  <c r="M709" i="150"/>
  <c r="N709" i="150"/>
  <c r="O709" i="150"/>
  <c r="R709" i="150"/>
  <c r="S709" i="150"/>
  <c r="T709" i="150"/>
  <c r="U709" i="150"/>
  <c r="V709" i="150"/>
  <c r="W709" i="150"/>
  <c r="X709" i="150"/>
  <c r="Y709" i="150"/>
  <c r="Z709" i="150"/>
  <c r="AA709" i="150"/>
  <c r="AB709" i="150"/>
  <c r="J710" i="150"/>
  <c r="K710" i="150"/>
  <c r="M710" i="150"/>
  <c r="N710" i="150"/>
  <c r="O710" i="150"/>
  <c r="R710" i="150"/>
  <c r="S710" i="150"/>
  <c r="T710" i="150"/>
  <c r="U710" i="150"/>
  <c r="V710" i="150"/>
  <c r="W710" i="150"/>
  <c r="X710" i="150"/>
  <c r="Y710" i="150"/>
  <c r="Z710" i="150"/>
  <c r="AA710" i="150"/>
  <c r="AB710" i="150"/>
  <c r="J711" i="150"/>
  <c r="K711" i="150"/>
  <c r="M711" i="150"/>
  <c r="N711" i="150"/>
  <c r="O711" i="150"/>
  <c r="R711" i="150"/>
  <c r="S711" i="150"/>
  <c r="T711" i="150"/>
  <c r="U711" i="150"/>
  <c r="V711" i="150"/>
  <c r="W711" i="150"/>
  <c r="X711" i="150"/>
  <c r="Y711" i="150"/>
  <c r="Z711" i="150"/>
  <c r="AA711" i="150"/>
  <c r="AB711" i="150"/>
  <c r="J712" i="150"/>
  <c r="K712" i="150"/>
  <c r="M712" i="150"/>
  <c r="N712" i="150"/>
  <c r="O712" i="150"/>
  <c r="R712" i="150"/>
  <c r="S712" i="150"/>
  <c r="T712" i="150"/>
  <c r="U712" i="150"/>
  <c r="V712" i="150"/>
  <c r="W712" i="150"/>
  <c r="X712" i="150"/>
  <c r="Y712" i="150"/>
  <c r="Z712" i="150"/>
  <c r="AA712" i="150"/>
  <c r="AB712" i="150"/>
  <c r="J713" i="150"/>
  <c r="K713" i="150"/>
  <c r="M713" i="150"/>
  <c r="N713" i="150"/>
  <c r="O713" i="150"/>
  <c r="R713" i="150"/>
  <c r="S713" i="150"/>
  <c r="T713" i="150"/>
  <c r="U713" i="150"/>
  <c r="V713" i="150"/>
  <c r="W713" i="150"/>
  <c r="X713" i="150"/>
  <c r="Y713" i="150"/>
  <c r="Z713" i="150"/>
  <c r="AA713" i="150"/>
  <c r="AB713" i="150"/>
  <c r="J714" i="150"/>
  <c r="K714" i="150"/>
  <c r="M714" i="150"/>
  <c r="N714" i="150"/>
  <c r="O714" i="150"/>
  <c r="R714" i="150"/>
  <c r="S714" i="150"/>
  <c r="T714" i="150"/>
  <c r="U714" i="150"/>
  <c r="V714" i="150"/>
  <c r="W714" i="150"/>
  <c r="X714" i="150"/>
  <c r="Y714" i="150"/>
  <c r="Z714" i="150"/>
  <c r="AA714" i="150"/>
  <c r="AB714" i="150"/>
  <c r="J715" i="150"/>
  <c r="K715" i="150"/>
  <c r="M715" i="150"/>
  <c r="N715" i="150"/>
  <c r="O715" i="150"/>
  <c r="R715" i="150"/>
  <c r="S715" i="150"/>
  <c r="T715" i="150"/>
  <c r="U715" i="150"/>
  <c r="V715" i="150"/>
  <c r="W715" i="150"/>
  <c r="X715" i="150"/>
  <c r="Y715" i="150"/>
  <c r="Z715" i="150"/>
  <c r="AA715" i="150"/>
  <c r="AB715" i="150"/>
  <c r="J716" i="150"/>
  <c r="K716" i="150"/>
  <c r="M716" i="150"/>
  <c r="N716" i="150"/>
  <c r="O716" i="150"/>
  <c r="R716" i="150"/>
  <c r="S716" i="150"/>
  <c r="T716" i="150"/>
  <c r="U716" i="150"/>
  <c r="V716" i="150"/>
  <c r="W716" i="150"/>
  <c r="X716" i="150"/>
  <c r="Y716" i="150"/>
  <c r="Z716" i="150"/>
  <c r="AA716" i="150"/>
  <c r="AB716" i="150"/>
  <c r="J717" i="150"/>
  <c r="K717" i="150"/>
  <c r="M717" i="150"/>
  <c r="N717" i="150"/>
  <c r="O717" i="150"/>
  <c r="R717" i="150"/>
  <c r="S717" i="150"/>
  <c r="T717" i="150"/>
  <c r="U717" i="150"/>
  <c r="V717" i="150"/>
  <c r="W717" i="150"/>
  <c r="X717" i="150"/>
  <c r="Y717" i="150"/>
  <c r="Z717" i="150"/>
  <c r="AA717" i="150"/>
  <c r="AB717" i="150"/>
  <c r="J718" i="150"/>
  <c r="K718" i="150"/>
  <c r="M718" i="150"/>
  <c r="N718" i="150"/>
  <c r="O718" i="150"/>
  <c r="R718" i="150"/>
  <c r="S718" i="150"/>
  <c r="T718" i="150"/>
  <c r="U718" i="150"/>
  <c r="V718" i="150"/>
  <c r="W718" i="150"/>
  <c r="X718" i="150"/>
  <c r="Y718" i="150"/>
  <c r="Z718" i="150"/>
  <c r="AA718" i="150"/>
  <c r="AB718" i="150"/>
  <c r="J719" i="150"/>
  <c r="K719" i="150"/>
  <c r="M719" i="150"/>
  <c r="N719" i="150"/>
  <c r="O719" i="150"/>
  <c r="R719" i="150"/>
  <c r="S719" i="150"/>
  <c r="T719" i="150"/>
  <c r="U719" i="150"/>
  <c r="V719" i="150"/>
  <c r="W719" i="150"/>
  <c r="X719" i="150"/>
  <c r="Y719" i="150"/>
  <c r="Z719" i="150"/>
  <c r="AA719" i="150"/>
  <c r="AB719" i="150"/>
  <c r="J720" i="150"/>
  <c r="K720" i="150"/>
  <c r="M720" i="150"/>
  <c r="N720" i="150"/>
  <c r="O720" i="150"/>
  <c r="R720" i="150"/>
  <c r="S720" i="150"/>
  <c r="T720" i="150"/>
  <c r="U720" i="150"/>
  <c r="V720" i="150"/>
  <c r="W720" i="150"/>
  <c r="X720" i="150"/>
  <c r="Y720" i="150"/>
  <c r="Z720" i="150"/>
  <c r="AA720" i="150"/>
  <c r="AB720" i="150"/>
  <c r="J721" i="150"/>
  <c r="K721" i="150"/>
  <c r="M721" i="150"/>
  <c r="N721" i="150"/>
  <c r="O721" i="150"/>
  <c r="R721" i="150"/>
  <c r="S721" i="150"/>
  <c r="T721" i="150"/>
  <c r="U721" i="150"/>
  <c r="V721" i="150"/>
  <c r="W721" i="150"/>
  <c r="X721" i="150"/>
  <c r="Y721" i="150"/>
  <c r="Z721" i="150"/>
  <c r="AA721" i="150"/>
  <c r="AB721" i="150"/>
  <c r="J722" i="150"/>
  <c r="K722" i="150"/>
  <c r="M722" i="150"/>
  <c r="N722" i="150"/>
  <c r="O722" i="150"/>
  <c r="R722" i="150"/>
  <c r="S722" i="150"/>
  <c r="T722" i="150"/>
  <c r="U722" i="150"/>
  <c r="V722" i="150"/>
  <c r="W722" i="150"/>
  <c r="X722" i="150"/>
  <c r="Y722" i="150"/>
  <c r="Z722" i="150"/>
  <c r="AA722" i="150"/>
  <c r="AB722" i="150"/>
  <c r="J723" i="150"/>
  <c r="K723" i="150"/>
  <c r="M723" i="150"/>
  <c r="N723" i="150"/>
  <c r="O723" i="150"/>
  <c r="R723" i="150"/>
  <c r="S723" i="150"/>
  <c r="T723" i="150"/>
  <c r="U723" i="150"/>
  <c r="V723" i="150"/>
  <c r="W723" i="150"/>
  <c r="X723" i="150"/>
  <c r="Y723" i="150"/>
  <c r="Z723" i="150"/>
  <c r="AA723" i="150"/>
  <c r="AB723" i="150"/>
  <c r="J724" i="150"/>
  <c r="K724" i="150"/>
  <c r="M724" i="150"/>
  <c r="N724" i="150"/>
  <c r="O724" i="150"/>
  <c r="R724" i="150"/>
  <c r="S724" i="150"/>
  <c r="T724" i="150"/>
  <c r="U724" i="150"/>
  <c r="V724" i="150"/>
  <c r="W724" i="150"/>
  <c r="X724" i="150"/>
  <c r="Y724" i="150"/>
  <c r="Z724" i="150"/>
  <c r="AA724" i="150"/>
  <c r="AB724" i="150"/>
  <c r="J725" i="150"/>
  <c r="K725" i="150"/>
  <c r="M725" i="150"/>
  <c r="N725" i="150"/>
  <c r="O725" i="150"/>
  <c r="R725" i="150"/>
  <c r="S725" i="150"/>
  <c r="T725" i="150"/>
  <c r="U725" i="150"/>
  <c r="V725" i="150"/>
  <c r="W725" i="150"/>
  <c r="X725" i="150"/>
  <c r="Y725" i="150"/>
  <c r="Z725" i="150"/>
  <c r="AA725" i="150"/>
  <c r="AB725" i="150"/>
  <c r="J726" i="150"/>
  <c r="K726" i="150"/>
  <c r="M726" i="150"/>
  <c r="N726" i="150"/>
  <c r="O726" i="150"/>
  <c r="R726" i="150"/>
  <c r="S726" i="150"/>
  <c r="T726" i="150"/>
  <c r="U726" i="150"/>
  <c r="V726" i="150"/>
  <c r="W726" i="150"/>
  <c r="X726" i="150"/>
  <c r="Y726" i="150"/>
  <c r="Z726" i="150"/>
  <c r="AA726" i="150"/>
  <c r="AB726" i="150"/>
  <c r="J727" i="150"/>
  <c r="K727" i="150"/>
  <c r="M727" i="150"/>
  <c r="N727" i="150"/>
  <c r="O727" i="150"/>
  <c r="R727" i="150"/>
  <c r="S727" i="150"/>
  <c r="T727" i="150"/>
  <c r="U727" i="150"/>
  <c r="V727" i="150"/>
  <c r="W727" i="150"/>
  <c r="X727" i="150"/>
  <c r="Y727" i="150"/>
  <c r="Z727" i="150"/>
  <c r="AA727" i="150"/>
  <c r="AB727" i="150"/>
  <c r="J728" i="150"/>
  <c r="K728" i="150"/>
  <c r="M728" i="150"/>
  <c r="N728" i="150"/>
  <c r="O728" i="150"/>
  <c r="R728" i="150"/>
  <c r="S728" i="150"/>
  <c r="T728" i="150"/>
  <c r="U728" i="150"/>
  <c r="V728" i="150"/>
  <c r="W728" i="150"/>
  <c r="X728" i="150"/>
  <c r="Y728" i="150"/>
  <c r="Z728" i="150"/>
  <c r="AA728" i="150"/>
  <c r="AB728" i="150"/>
  <c r="J729" i="150"/>
  <c r="K729" i="150"/>
  <c r="M729" i="150"/>
  <c r="N729" i="150"/>
  <c r="O729" i="150"/>
  <c r="R729" i="150"/>
  <c r="S729" i="150"/>
  <c r="T729" i="150"/>
  <c r="U729" i="150"/>
  <c r="V729" i="150"/>
  <c r="W729" i="150"/>
  <c r="X729" i="150"/>
  <c r="Y729" i="150"/>
  <c r="Z729" i="150"/>
  <c r="AA729" i="150"/>
  <c r="AB729" i="150"/>
  <c r="J730" i="150"/>
  <c r="K730" i="150"/>
  <c r="M730" i="150"/>
  <c r="N730" i="150"/>
  <c r="O730" i="150"/>
  <c r="R730" i="150"/>
  <c r="S730" i="150"/>
  <c r="T730" i="150"/>
  <c r="U730" i="150"/>
  <c r="V730" i="150"/>
  <c r="W730" i="150"/>
  <c r="X730" i="150"/>
  <c r="Y730" i="150"/>
  <c r="Z730" i="150"/>
  <c r="AA730" i="150"/>
  <c r="AB730" i="150"/>
  <c r="J731" i="150"/>
  <c r="K731" i="150"/>
  <c r="M731" i="150"/>
  <c r="N731" i="150"/>
  <c r="O731" i="150"/>
  <c r="R731" i="150"/>
  <c r="S731" i="150"/>
  <c r="T731" i="150"/>
  <c r="U731" i="150"/>
  <c r="V731" i="150"/>
  <c r="W731" i="150"/>
  <c r="X731" i="150"/>
  <c r="Y731" i="150"/>
  <c r="Z731" i="150"/>
  <c r="AA731" i="150"/>
  <c r="AB731" i="150"/>
  <c r="J732" i="150"/>
  <c r="K732" i="150"/>
  <c r="M732" i="150"/>
  <c r="N732" i="150"/>
  <c r="O732" i="150"/>
  <c r="R732" i="150"/>
  <c r="S732" i="150"/>
  <c r="T732" i="150"/>
  <c r="U732" i="150"/>
  <c r="V732" i="150"/>
  <c r="W732" i="150"/>
  <c r="X732" i="150"/>
  <c r="Y732" i="150"/>
  <c r="Z732" i="150"/>
  <c r="AA732" i="150"/>
  <c r="AB732" i="150"/>
  <c r="J733" i="150"/>
  <c r="K733" i="150"/>
  <c r="M733" i="150"/>
  <c r="N733" i="150"/>
  <c r="O733" i="150"/>
  <c r="R733" i="150"/>
  <c r="S733" i="150"/>
  <c r="T733" i="150"/>
  <c r="U733" i="150"/>
  <c r="V733" i="150"/>
  <c r="W733" i="150"/>
  <c r="X733" i="150"/>
  <c r="Y733" i="150"/>
  <c r="Z733" i="150"/>
  <c r="AA733" i="150"/>
  <c r="AB733" i="150"/>
  <c r="J734" i="150"/>
  <c r="K734" i="150"/>
  <c r="M734" i="150"/>
  <c r="N734" i="150"/>
  <c r="O734" i="150"/>
  <c r="R734" i="150"/>
  <c r="S734" i="150"/>
  <c r="T734" i="150"/>
  <c r="U734" i="150"/>
  <c r="V734" i="150"/>
  <c r="W734" i="150"/>
  <c r="X734" i="150"/>
  <c r="Y734" i="150"/>
  <c r="Z734" i="150"/>
  <c r="AA734" i="150"/>
  <c r="AB734" i="150"/>
  <c r="J735" i="150"/>
  <c r="K735" i="150"/>
  <c r="M735" i="150"/>
  <c r="N735" i="150"/>
  <c r="O735" i="150"/>
  <c r="R735" i="150"/>
  <c r="S735" i="150"/>
  <c r="T735" i="150"/>
  <c r="U735" i="150"/>
  <c r="V735" i="150"/>
  <c r="W735" i="150"/>
  <c r="X735" i="150"/>
  <c r="Y735" i="150"/>
  <c r="Z735" i="150"/>
  <c r="AA735" i="150"/>
  <c r="AB735" i="150"/>
  <c r="J736" i="150"/>
  <c r="K736" i="150"/>
  <c r="M736" i="150"/>
  <c r="N736" i="150"/>
  <c r="O736" i="150"/>
  <c r="R736" i="150"/>
  <c r="S736" i="150"/>
  <c r="T736" i="150"/>
  <c r="U736" i="150"/>
  <c r="V736" i="150"/>
  <c r="W736" i="150"/>
  <c r="X736" i="150"/>
  <c r="Y736" i="150"/>
  <c r="Z736" i="150"/>
  <c r="AA736" i="150"/>
  <c r="AB736" i="150"/>
  <c r="J737" i="150"/>
  <c r="K737" i="150"/>
  <c r="M737" i="150"/>
  <c r="N737" i="150"/>
  <c r="O737" i="150"/>
  <c r="R737" i="150"/>
  <c r="S737" i="150"/>
  <c r="T737" i="150"/>
  <c r="U737" i="150"/>
  <c r="V737" i="150"/>
  <c r="W737" i="150"/>
  <c r="X737" i="150"/>
  <c r="Y737" i="150"/>
  <c r="Z737" i="150"/>
  <c r="AA737" i="150"/>
  <c r="AB737" i="150"/>
  <c r="J738" i="150"/>
  <c r="K738" i="150"/>
  <c r="M738" i="150"/>
  <c r="N738" i="150"/>
  <c r="O738" i="150"/>
  <c r="R738" i="150"/>
  <c r="S738" i="150"/>
  <c r="T738" i="150"/>
  <c r="U738" i="150"/>
  <c r="V738" i="150"/>
  <c r="W738" i="150"/>
  <c r="X738" i="150"/>
  <c r="Y738" i="150"/>
  <c r="Z738" i="150"/>
  <c r="AA738" i="150"/>
  <c r="AB738" i="150"/>
  <c r="J739" i="150"/>
  <c r="K739" i="150"/>
  <c r="M739" i="150"/>
  <c r="N739" i="150"/>
  <c r="O739" i="150"/>
  <c r="R739" i="150"/>
  <c r="S739" i="150"/>
  <c r="T739" i="150"/>
  <c r="U739" i="150"/>
  <c r="V739" i="150"/>
  <c r="W739" i="150"/>
  <c r="X739" i="150"/>
  <c r="Y739" i="150"/>
  <c r="Z739" i="150"/>
  <c r="AA739" i="150"/>
  <c r="AB739" i="150"/>
  <c r="J740" i="150"/>
  <c r="K740" i="150"/>
  <c r="M740" i="150"/>
  <c r="N740" i="150"/>
  <c r="O740" i="150"/>
  <c r="R740" i="150"/>
  <c r="S740" i="150"/>
  <c r="T740" i="150"/>
  <c r="U740" i="150"/>
  <c r="V740" i="150"/>
  <c r="W740" i="150"/>
  <c r="X740" i="150"/>
  <c r="Y740" i="150"/>
  <c r="Z740" i="150"/>
  <c r="AA740" i="150"/>
  <c r="AB740" i="150"/>
  <c r="J741" i="150"/>
  <c r="K741" i="150"/>
  <c r="M741" i="150"/>
  <c r="N741" i="150"/>
  <c r="O741" i="150"/>
  <c r="R741" i="150"/>
  <c r="S741" i="150"/>
  <c r="T741" i="150"/>
  <c r="U741" i="150"/>
  <c r="V741" i="150"/>
  <c r="W741" i="150"/>
  <c r="X741" i="150"/>
  <c r="Y741" i="150"/>
  <c r="Z741" i="150"/>
  <c r="AA741" i="150"/>
  <c r="AB741" i="150"/>
  <c r="J742" i="150"/>
  <c r="K742" i="150"/>
  <c r="M742" i="150"/>
  <c r="N742" i="150"/>
  <c r="O742" i="150"/>
  <c r="R742" i="150"/>
  <c r="S742" i="150"/>
  <c r="T742" i="150"/>
  <c r="U742" i="150"/>
  <c r="V742" i="150"/>
  <c r="W742" i="150"/>
  <c r="X742" i="150"/>
  <c r="Y742" i="150"/>
  <c r="Z742" i="150"/>
  <c r="AA742" i="150"/>
  <c r="AB742" i="150"/>
  <c r="J743" i="150"/>
  <c r="K743" i="150"/>
  <c r="M743" i="150"/>
  <c r="N743" i="150"/>
  <c r="O743" i="150"/>
  <c r="R743" i="150"/>
  <c r="S743" i="150"/>
  <c r="T743" i="150"/>
  <c r="U743" i="150"/>
  <c r="V743" i="150"/>
  <c r="W743" i="150"/>
  <c r="X743" i="150"/>
  <c r="Y743" i="150"/>
  <c r="Z743" i="150"/>
  <c r="AA743" i="150"/>
  <c r="AB743" i="150"/>
  <c r="J744" i="150"/>
  <c r="K744" i="150"/>
  <c r="M744" i="150"/>
  <c r="N744" i="150"/>
  <c r="O744" i="150"/>
  <c r="R744" i="150"/>
  <c r="S744" i="150"/>
  <c r="T744" i="150"/>
  <c r="U744" i="150"/>
  <c r="V744" i="150"/>
  <c r="W744" i="150"/>
  <c r="X744" i="150"/>
  <c r="Y744" i="150"/>
  <c r="Z744" i="150"/>
  <c r="AA744" i="150"/>
  <c r="AB744" i="150"/>
  <c r="J745" i="150"/>
  <c r="K745" i="150"/>
  <c r="M745" i="150"/>
  <c r="N745" i="150"/>
  <c r="O745" i="150"/>
  <c r="R745" i="150"/>
  <c r="S745" i="150"/>
  <c r="T745" i="150"/>
  <c r="U745" i="150"/>
  <c r="V745" i="150"/>
  <c r="W745" i="150"/>
  <c r="X745" i="150"/>
  <c r="Y745" i="150"/>
  <c r="Z745" i="150"/>
  <c r="AA745" i="150"/>
  <c r="AB745" i="150"/>
  <c r="J746" i="150"/>
  <c r="K746" i="150"/>
  <c r="M746" i="150"/>
  <c r="N746" i="150"/>
  <c r="O746" i="150"/>
  <c r="R746" i="150"/>
  <c r="S746" i="150"/>
  <c r="T746" i="150"/>
  <c r="U746" i="150"/>
  <c r="V746" i="150"/>
  <c r="W746" i="150"/>
  <c r="X746" i="150"/>
  <c r="Y746" i="150"/>
  <c r="Z746" i="150"/>
  <c r="AA746" i="150"/>
  <c r="AB746" i="150"/>
  <c r="J747" i="150"/>
  <c r="K747" i="150"/>
  <c r="M747" i="150"/>
  <c r="N747" i="150"/>
  <c r="O747" i="150"/>
  <c r="R747" i="150"/>
  <c r="S747" i="150"/>
  <c r="T747" i="150"/>
  <c r="U747" i="150"/>
  <c r="V747" i="150"/>
  <c r="W747" i="150"/>
  <c r="X747" i="150"/>
  <c r="Y747" i="150"/>
  <c r="Z747" i="150"/>
  <c r="AA747" i="150"/>
  <c r="AB747" i="150"/>
  <c r="J748" i="150"/>
  <c r="K748" i="150"/>
  <c r="M748" i="150"/>
  <c r="N748" i="150"/>
  <c r="O748" i="150"/>
  <c r="R748" i="150"/>
  <c r="S748" i="150"/>
  <c r="T748" i="150"/>
  <c r="U748" i="150"/>
  <c r="V748" i="150"/>
  <c r="W748" i="150"/>
  <c r="X748" i="150"/>
  <c r="Y748" i="150"/>
  <c r="Z748" i="150"/>
  <c r="AA748" i="150"/>
  <c r="AB748" i="150"/>
  <c r="J749" i="150"/>
  <c r="K749" i="150"/>
  <c r="M749" i="150"/>
  <c r="N749" i="150"/>
  <c r="O749" i="150"/>
  <c r="R749" i="150"/>
  <c r="S749" i="150"/>
  <c r="T749" i="150"/>
  <c r="U749" i="150"/>
  <c r="V749" i="150"/>
  <c r="W749" i="150"/>
  <c r="X749" i="150"/>
  <c r="Y749" i="150"/>
  <c r="Z749" i="150"/>
  <c r="AA749" i="150"/>
  <c r="AB749" i="150"/>
  <c r="J750" i="150"/>
  <c r="K750" i="150"/>
  <c r="M750" i="150"/>
  <c r="N750" i="150"/>
  <c r="O750" i="150"/>
  <c r="R750" i="150"/>
  <c r="S750" i="150"/>
  <c r="T750" i="150"/>
  <c r="U750" i="150"/>
  <c r="V750" i="150"/>
  <c r="W750" i="150"/>
  <c r="X750" i="150"/>
  <c r="Y750" i="150"/>
  <c r="Z750" i="150"/>
  <c r="AA750" i="150"/>
  <c r="AB750" i="150"/>
  <c r="J751" i="150"/>
  <c r="K751" i="150"/>
  <c r="M751" i="150"/>
  <c r="N751" i="150"/>
  <c r="O751" i="150"/>
  <c r="R751" i="150"/>
  <c r="S751" i="150"/>
  <c r="T751" i="150"/>
  <c r="U751" i="150"/>
  <c r="V751" i="150"/>
  <c r="W751" i="150"/>
  <c r="X751" i="150"/>
  <c r="Y751" i="150"/>
  <c r="Z751" i="150"/>
  <c r="AA751" i="150"/>
  <c r="AB751" i="150"/>
  <c r="J752" i="150"/>
  <c r="K752" i="150"/>
  <c r="M752" i="150"/>
  <c r="N752" i="150"/>
  <c r="O752" i="150"/>
  <c r="R752" i="150"/>
  <c r="S752" i="150"/>
  <c r="T752" i="150"/>
  <c r="U752" i="150"/>
  <c r="V752" i="150"/>
  <c r="W752" i="150"/>
  <c r="X752" i="150"/>
  <c r="Y752" i="150"/>
  <c r="Z752" i="150"/>
  <c r="AA752" i="150"/>
  <c r="AB752" i="150"/>
  <c r="J753" i="150"/>
  <c r="K753" i="150"/>
  <c r="M753" i="150"/>
  <c r="N753" i="150"/>
  <c r="O753" i="150"/>
  <c r="R753" i="150"/>
  <c r="S753" i="150"/>
  <c r="T753" i="150"/>
  <c r="U753" i="150"/>
  <c r="V753" i="150"/>
  <c r="W753" i="150"/>
  <c r="X753" i="150"/>
  <c r="Y753" i="150"/>
  <c r="Z753" i="150"/>
  <c r="AA753" i="150"/>
  <c r="AB753" i="150"/>
  <c r="J754" i="150"/>
  <c r="K754" i="150"/>
  <c r="M754" i="150"/>
  <c r="N754" i="150"/>
  <c r="O754" i="150"/>
  <c r="R754" i="150"/>
  <c r="S754" i="150"/>
  <c r="T754" i="150"/>
  <c r="U754" i="150"/>
  <c r="V754" i="150"/>
  <c r="W754" i="150"/>
  <c r="X754" i="150"/>
  <c r="Y754" i="150"/>
  <c r="Z754" i="150"/>
  <c r="AA754" i="150"/>
  <c r="AB754" i="150"/>
  <c r="J755" i="150"/>
  <c r="K755" i="150"/>
  <c r="M755" i="150"/>
  <c r="N755" i="150"/>
  <c r="O755" i="150"/>
  <c r="R755" i="150"/>
  <c r="S755" i="150"/>
  <c r="T755" i="150"/>
  <c r="U755" i="150"/>
  <c r="V755" i="150"/>
  <c r="W755" i="150"/>
  <c r="X755" i="150"/>
  <c r="Y755" i="150"/>
  <c r="Z755" i="150"/>
  <c r="AA755" i="150"/>
  <c r="AB755" i="150"/>
  <c r="J756" i="150"/>
  <c r="K756" i="150"/>
  <c r="M756" i="150"/>
  <c r="N756" i="150"/>
  <c r="O756" i="150"/>
  <c r="R756" i="150"/>
  <c r="S756" i="150"/>
  <c r="T756" i="150"/>
  <c r="U756" i="150"/>
  <c r="V756" i="150"/>
  <c r="W756" i="150"/>
  <c r="X756" i="150"/>
  <c r="Y756" i="150"/>
  <c r="Z756" i="150"/>
  <c r="AA756" i="150"/>
  <c r="AB756" i="150"/>
  <c r="J757" i="150"/>
  <c r="K757" i="150"/>
  <c r="M757" i="150"/>
  <c r="N757" i="150"/>
  <c r="O757" i="150"/>
  <c r="R757" i="150"/>
  <c r="S757" i="150"/>
  <c r="T757" i="150"/>
  <c r="U757" i="150"/>
  <c r="V757" i="150"/>
  <c r="W757" i="150"/>
  <c r="X757" i="150"/>
  <c r="Y757" i="150"/>
  <c r="Z757" i="150"/>
  <c r="AA757" i="150"/>
  <c r="AB757" i="150"/>
  <c r="J758" i="150"/>
  <c r="K758" i="150"/>
  <c r="M758" i="150"/>
  <c r="N758" i="150"/>
  <c r="O758" i="150"/>
  <c r="R758" i="150"/>
  <c r="S758" i="150"/>
  <c r="T758" i="150"/>
  <c r="U758" i="150"/>
  <c r="V758" i="150"/>
  <c r="W758" i="150"/>
  <c r="X758" i="150"/>
  <c r="Y758" i="150"/>
  <c r="Z758" i="150"/>
  <c r="AA758" i="150"/>
  <c r="AB758" i="150"/>
  <c r="J759" i="150"/>
  <c r="K759" i="150"/>
  <c r="M759" i="150"/>
  <c r="N759" i="150"/>
  <c r="O759" i="150"/>
  <c r="R759" i="150"/>
  <c r="S759" i="150"/>
  <c r="T759" i="150"/>
  <c r="U759" i="150"/>
  <c r="V759" i="150"/>
  <c r="W759" i="150"/>
  <c r="X759" i="150"/>
  <c r="Y759" i="150"/>
  <c r="Z759" i="150"/>
  <c r="AA759" i="150"/>
  <c r="AB759" i="150"/>
  <c r="J760" i="150"/>
  <c r="K760" i="150"/>
  <c r="M760" i="150"/>
  <c r="N760" i="150"/>
  <c r="O760" i="150"/>
  <c r="R760" i="150"/>
  <c r="S760" i="150"/>
  <c r="T760" i="150"/>
  <c r="U760" i="150"/>
  <c r="V760" i="150"/>
  <c r="W760" i="150"/>
  <c r="X760" i="150"/>
  <c r="Y760" i="150"/>
  <c r="Z760" i="150"/>
  <c r="AA760" i="150"/>
  <c r="AB760" i="150"/>
  <c r="J761" i="150"/>
  <c r="K761" i="150"/>
  <c r="M761" i="150"/>
  <c r="N761" i="150"/>
  <c r="O761" i="150"/>
  <c r="R761" i="150"/>
  <c r="S761" i="150"/>
  <c r="T761" i="150"/>
  <c r="U761" i="150"/>
  <c r="V761" i="150"/>
  <c r="W761" i="150"/>
  <c r="X761" i="150"/>
  <c r="Y761" i="150"/>
  <c r="Z761" i="150"/>
  <c r="AA761" i="150"/>
  <c r="AB761" i="150"/>
  <c r="J762" i="150"/>
  <c r="K762" i="150"/>
  <c r="M762" i="150"/>
  <c r="N762" i="150"/>
  <c r="O762" i="150"/>
  <c r="R762" i="150"/>
  <c r="S762" i="150"/>
  <c r="T762" i="150"/>
  <c r="U762" i="150"/>
  <c r="V762" i="150"/>
  <c r="W762" i="150"/>
  <c r="X762" i="150"/>
  <c r="Y762" i="150"/>
  <c r="Z762" i="150"/>
  <c r="AA762" i="150"/>
  <c r="AB762" i="150"/>
  <c r="J763" i="150"/>
  <c r="K763" i="150"/>
  <c r="M763" i="150"/>
  <c r="N763" i="150"/>
  <c r="O763" i="150"/>
  <c r="R763" i="150"/>
  <c r="S763" i="150"/>
  <c r="T763" i="150"/>
  <c r="U763" i="150"/>
  <c r="V763" i="150"/>
  <c r="W763" i="150"/>
  <c r="X763" i="150"/>
  <c r="Y763" i="150"/>
  <c r="Z763" i="150"/>
  <c r="AA763" i="150"/>
  <c r="AB763" i="150"/>
  <c r="J764" i="150"/>
  <c r="K764" i="150"/>
  <c r="M764" i="150"/>
  <c r="N764" i="150"/>
  <c r="O764" i="150"/>
  <c r="R764" i="150"/>
  <c r="S764" i="150"/>
  <c r="T764" i="150"/>
  <c r="U764" i="150"/>
  <c r="V764" i="150"/>
  <c r="W764" i="150"/>
  <c r="X764" i="150"/>
  <c r="Y764" i="150"/>
  <c r="Z764" i="150"/>
  <c r="AA764" i="150"/>
  <c r="AB764" i="150"/>
  <c r="J765" i="150"/>
  <c r="K765" i="150"/>
  <c r="M765" i="150"/>
  <c r="N765" i="150"/>
  <c r="O765" i="150"/>
  <c r="R765" i="150"/>
  <c r="S765" i="150"/>
  <c r="T765" i="150"/>
  <c r="U765" i="150"/>
  <c r="V765" i="150"/>
  <c r="W765" i="150"/>
  <c r="X765" i="150"/>
  <c r="Y765" i="150"/>
  <c r="Z765" i="150"/>
  <c r="AA765" i="150"/>
  <c r="AB765" i="150"/>
  <c r="J766" i="150"/>
  <c r="K766" i="150"/>
  <c r="M766" i="150"/>
  <c r="N766" i="150"/>
  <c r="O766" i="150"/>
  <c r="R766" i="150"/>
  <c r="S766" i="150"/>
  <c r="T766" i="150"/>
  <c r="U766" i="150"/>
  <c r="V766" i="150"/>
  <c r="W766" i="150"/>
  <c r="X766" i="150"/>
  <c r="Y766" i="150"/>
  <c r="Z766" i="150"/>
  <c r="AA766" i="150"/>
  <c r="AB766" i="150"/>
  <c r="J767" i="150"/>
  <c r="K767" i="150"/>
  <c r="M767" i="150"/>
  <c r="N767" i="150"/>
  <c r="O767" i="150"/>
  <c r="R767" i="150"/>
  <c r="S767" i="150"/>
  <c r="T767" i="150"/>
  <c r="U767" i="150"/>
  <c r="V767" i="150"/>
  <c r="W767" i="150"/>
  <c r="X767" i="150"/>
  <c r="Y767" i="150"/>
  <c r="Z767" i="150"/>
  <c r="AA767" i="150"/>
  <c r="AB767" i="150"/>
  <c r="J768" i="150"/>
  <c r="K768" i="150"/>
  <c r="M768" i="150"/>
  <c r="N768" i="150"/>
  <c r="O768" i="150"/>
  <c r="R768" i="150"/>
  <c r="S768" i="150"/>
  <c r="T768" i="150"/>
  <c r="U768" i="150"/>
  <c r="V768" i="150"/>
  <c r="W768" i="150"/>
  <c r="X768" i="150"/>
  <c r="Y768" i="150"/>
  <c r="Z768" i="150"/>
  <c r="AA768" i="150"/>
  <c r="AB768" i="150"/>
  <c r="J769" i="150"/>
  <c r="K769" i="150"/>
  <c r="M769" i="150"/>
  <c r="N769" i="150"/>
  <c r="O769" i="150"/>
  <c r="R769" i="150"/>
  <c r="S769" i="150"/>
  <c r="T769" i="150"/>
  <c r="U769" i="150"/>
  <c r="V769" i="150"/>
  <c r="W769" i="150"/>
  <c r="X769" i="150"/>
  <c r="Y769" i="150"/>
  <c r="Z769" i="150"/>
  <c r="AA769" i="150"/>
  <c r="AB769" i="150"/>
  <c r="J770" i="150"/>
  <c r="K770" i="150"/>
  <c r="M770" i="150"/>
  <c r="N770" i="150"/>
  <c r="O770" i="150"/>
  <c r="R770" i="150"/>
  <c r="S770" i="150"/>
  <c r="T770" i="150"/>
  <c r="U770" i="150"/>
  <c r="V770" i="150"/>
  <c r="W770" i="150"/>
  <c r="X770" i="150"/>
  <c r="Y770" i="150"/>
  <c r="Z770" i="150"/>
  <c r="AA770" i="150"/>
  <c r="AB770" i="150"/>
  <c r="J771" i="150"/>
  <c r="K771" i="150"/>
  <c r="M771" i="150"/>
  <c r="N771" i="150"/>
  <c r="O771" i="150"/>
  <c r="R771" i="150"/>
  <c r="S771" i="150"/>
  <c r="T771" i="150"/>
  <c r="U771" i="150"/>
  <c r="V771" i="150"/>
  <c r="W771" i="150"/>
  <c r="X771" i="150"/>
  <c r="Y771" i="150"/>
  <c r="Z771" i="150"/>
  <c r="AA771" i="150"/>
  <c r="AB771" i="150"/>
  <c r="J772" i="150"/>
  <c r="K772" i="150"/>
  <c r="M772" i="150"/>
  <c r="N772" i="150"/>
  <c r="O772" i="150"/>
  <c r="R772" i="150"/>
  <c r="S772" i="150"/>
  <c r="T772" i="150"/>
  <c r="U772" i="150"/>
  <c r="V772" i="150"/>
  <c r="W772" i="150"/>
  <c r="X772" i="150"/>
  <c r="Y772" i="150"/>
  <c r="Z772" i="150"/>
  <c r="AA772" i="150"/>
  <c r="AB772" i="150"/>
  <c r="J773" i="150"/>
  <c r="K773" i="150"/>
  <c r="M773" i="150"/>
  <c r="N773" i="150"/>
  <c r="O773" i="150"/>
  <c r="R773" i="150"/>
  <c r="S773" i="150"/>
  <c r="T773" i="150"/>
  <c r="U773" i="150"/>
  <c r="V773" i="150"/>
  <c r="W773" i="150"/>
  <c r="X773" i="150"/>
  <c r="Y773" i="150"/>
  <c r="Z773" i="150"/>
  <c r="AA773" i="150"/>
  <c r="AB773" i="150"/>
  <c r="J774" i="150"/>
  <c r="K774" i="150"/>
  <c r="M774" i="150"/>
  <c r="N774" i="150"/>
  <c r="O774" i="150"/>
  <c r="R774" i="150"/>
  <c r="S774" i="150"/>
  <c r="T774" i="150"/>
  <c r="U774" i="150"/>
  <c r="V774" i="150"/>
  <c r="W774" i="150"/>
  <c r="X774" i="150"/>
  <c r="Y774" i="150"/>
  <c r="Z774" i="150"/>
  <c r="AA774" i="150"/>
  <c r="AB774" i="150"/>
  <c r="J775" i="150"/>
  <c r="K775" i="150"/>
  <c r="M775" i="150"/>
  <c r="N775" i="150"/>
  <c r="O775" i="150"/>
  <c r="R775" i="150"/>
  <c r="S775" i="150"/>
  <c r="T775" i="150"/>
  <c r="U775" i="150"/>
  <c r="V775" i="150"/>
  <c r="W775" i="150"/>
  <c r="X775" i="150"/>
  <c r="Y775" i="150"/>
  <c r="Z775" i="150"/>
  <c r="AA775" i="150"/>
  <c r="AB775" i="150"/>
  <c r="J776" i="150"/>
  <c r="K776" i="150"/>
  <c r="M776" i="150"/>
  <c r="N776" i="150"/>
  <c r="O776" i="150"/>
  <c r="R776" i="150"/>
  <c r="S776" i="150"/>
  <c r="T776" i="150"/>
  <c r="U776" i="150"/>
  <c r="V776" i="150"/>
  <c r="W776" i="150"/>
  <c r="X776" i="150"/>
  <c r="Y776" i="150"/>
  <c r="Z776" i="150"/>
  <c r="AA776" i="150"/>
  <c r="AB776" i="150"/>
  <c r="J777" i="150"/>
  <c r="K777" i="150"/>
  <c r="M777" i="150"/>
  <c r="N777" i="150"/>
  <c r="O777" i="150"/>
  <c r="R777" i="150"/>
  <c r="S777" i="150"/>
  <c r="T777" i="150"/>
  <c r="U777" i="150"/>
  <c r="V777" i="150"/>
  <c r="W777" i="150"/>
  <c r="X777" i="150"/>
  <c r="Y777" i="150"/>
  <c r="Z777" i="150"/>
  <c r="AA777" i="150"/>
  <c r="AB777" i="150"/>
  <c r="J778" i="150"/>
  <c r="K778" i="150"/>
  <c r="M778" i="150"/>
  <c r="N778" i="150"/>
  <c r="O778" i="150"/>
  <c r="R778" i="150"/>
  <c r="S778" i="150"/>
  <c r="T778" i="150"/>
  <c r="U778" i="150"/>
  <c r="V778" i="150"/>
  <c r="W778" i="150"/>
  <c r="X778" i="150"/>
  <c r="Y778" i="150"/>
  <c r="Z778" i="150"/>
  <c r="AA778" i="150"/>
  <c r="AB778" i="150"/>
  <c r="J779" i="150"/>
  <c r="K779" i="150"/>
  <c r="M779" i="150"/>
  <c r="N779" i="150"/>
  <c r="O779" i="150"/>
  <c r="R779" i="150"/>
  <c r="S779" i="150"/>
  <c r="T779" i="150"/>
  <c r="U779" i="150"/>
  <c r="V779" i="150"/>
  <c r="W779" i="150"/>
  <c r="X779" i="150"/>
  <c r="Y779" i="150"/>
  <c r="Z779" i="150"/>
  <c r="AA779" i="150"/>
  <c r="AB779" i="150"/>
  <c r="J780" i="150"/>
  <c r="K780" i="150"/>
  <c r="M780" i="150"/>
  <c r="N780" i="150"/>
  <c r="O780" i="150"/>
  <c r="R780" i="150"/>
  <c r="S780" i="150"/>
  <c r="T780" i="150"/>
  <c r="U780" i="150"/>
  <c r="V780" i="150"/>
  <c r="W780" i="150"/>
  <c r="X780" i="150"/>
  <c r="Y780" i="150"/>
  <c r="Z780" i="150"/>
  <c r="AA780" i="150"/>
  <c r="AB780" i="150"/>
  <c r="J781" i="150"/>
  <c r="K781" i="150"/>
  <c r="M781" i="150"/>
  <c r="N781" i="150"/>
  <c r="O781" i="150"/>
  <c r="R781" i="150"/>
  <c r="S781" i="150"/>
  <c r="T781" i="150"/>
  <c r="U781" i="150"/>
  <c r="V781" i="150"/>
  <c r="W781" i="150"/>
  <c r="X781" i="150"/>
  <c r="Y781" i="150"/>
  <c r="Z781" i="150"/>
  <c r="AA781" i="150"/>
  <c r="AB781" i="150"/>
  <c r="J782" i="150"/>
  <c r="K782" i="150"/>
  <c r="M782" i="150"/>
  <c r="N782" i="150"/>
  <c r="O782" i="150"/>
  <c r="R782" i="150"/>
  <c r="S782" i="150"/>
  <c r="T782" i="150"/>
  <c r="U782" i="150"/>
  <c r="V782" i="150"/>
  <c r="W782" i="150"/>
  <c r="X782" i="150"/>
  <c r="Y782" i="150"/>
  <c r="Z782" i="150"/>
  <c r="AA782" i="150"/>
  <c r="AB782" i="150"/>
  <c r="J783" i="150"/>
  <c r="K783" i="150"/>
  <c r="M783" i="150"/>
  <c r="N783" i="150"/>
  <c r="O783" i="150"/>
  <c r="R783" i="150"/>
  <c r="S783" i="150"/>
  <c r="T783" i="150"/>
  <c r="U783" i="150"/>
  <c r="V783" i="150"/>
  <c r="W783" i="150"/>
  <c r="X783" i="150"/>
  <c r="Y783" i="150"/>
  <c r="Z783" i="150"/>
  <c r="AA783" i="150"/>
  <c r="AB783" i="150"/>
  <c r="J784" i="150"/>
  <c r="K784" i="150"/>
  <c r="M784" i="150"/>
  <c r="N784" i="150"/>
  <c r="O784" i="150"/>
  <c r="R784" i="150"/>
  <c r="S784" i="150"/>
  <c r="T784" i="150"/>
  <c r="U784" i="150"/>
  <c r="V784" i="150"/>
  <c r="W784" i="150"/>
  <c r="X784" i="150"/>
  <c r="Y784" i="150"/>
  <c r="Z784" i="150"/>
  <c r="AA784" i="150"/>
  <c r="AB784" i="150"/>
  <c r="J785" i="150"/>
  <c r="K785" i="150"/>
  <c r="M785" i="150"/>
  <c r="N785" i="150"/>
  <c r="O785" i="150"/>
  <c r="R785" i="150"/>
  <c r="S785" i="150"/>
  <c r="T785" i="150"/>
  <c r="U785" i="150"/>
  <c r="V785" i="150"/>
  <c r="W785" i="150"/>
  <c r="X785" i="150"/>
  <c r="Y785" i="150"/>
  <c r="Z785" i="150"/>
  <c r="AA785" i="150"/>
  <c r="AB785" i="150"/>
  <c r="J786" i="150"/>
  <c r="K786" i="150"/>
  <c r="M786" i="150"/>
  <c r="N786" i="150"/>
  <c r="O786" i="150"/>
  <c r="R786" i="150"/>
  <c r="S786" i="150"/>
  <c r="T786" i="150"/>
  <c r="U786" i="150"/>
  <c r="V786" i="150"/>
  <c r="W786" i="150"/>
  <c r="X786" i="150"/>
  <c r="Y786" i="150"/>
  <c r="Z786" i="150"/>
  <c r="AA786" i="150"/>
  <c r="AB786" i="150"/>
  <c r="J787" i="150"/>
  <c r="K787" i="150"/>
  <c r="M787" i="150"/>
  <c r="N787" i="150"/>
  <c r="O787" i="150"/>
  <c r="R787" i="150"/>
  <c r="S787" i="150"/>
  <c r="T787" i="150"/>
  <c r="U787" i="150"/>
  <c r="V787" i="150"/>
  <c r="W787" i="150"/>
  <c r="X787" i="150"/>
  <c r="Y787" i="150"/>
  <c r="Z787" i="150"/>
  <c r="AA787" i="150"/>
  <c r="AB787" i="150"/>
  <c r="J788" i="150"/>
  <c r="K788" i="150"/>
  <c r="M788" i="150"/>
  <c r="N788" i="150"/>
  <c r="O788" i="150"/>
  <c r="R788" i="150"/>
  <c r="S788" i="150"/>
  <c r="T788" i="150"/>
  <c r="U788" i="150"/>
  <c r="V788" i="150"/>
  <c r="W788" i="150"/>
  <c r="X788" i="150"/>
  <c r="Y788" i="150"/>
  <c r="Z788" i="150"/>
  <c r="AA788" i="150"/>
  <c r="AB788" i="150"/>
  <c r="J789" i="150"/>
  <c r="K789" i="150"/>
  <c r="M789" i="150"/>
  <c r="N789" i="150"/>
  <c r="O789" i="150"/>
  <c r="R789" i="150"/>
  <c r="S789" i="150"/>
  <c r="T789" i="150"/>
  <c r="U789" i="150"/>
  <c r="V789" i="150"/>
  <c r="W789" i="150"/>
  <c r="X789" i="150"/>
  <c r="Y789" i="150"/>
  <c r="Z789" i="150"/>
  <c r="AA789" i="150"/>
  <c r="AB789" i="150"/>
  <c r="J790" i="150"/>
  <c r="K790" i="150"/>
  <c r="M790" i="150"/>
  <c r="N790" i="150"/>
  <c r="O790" i="150"/>
  <c r="R790" i="150"/>
  <c r="S790" i="150"/>
  <c r="T790" i="150"/>
  <c r="U790" i="150"/>
  <c r="V790" i="150"/>
  <c r="W790" i="150"/>
  <c r="X790" i="150"/>
  <c r="Y790" i="150"/>
  <c r="Z790" i="150"/>
  <c r="AA790" i="150"/>
  <c r="AB790" i="150"/>
  <c r="J791" i="150"/>
  <c r="K791" i="150"/>
  <c r="M791" i="150"/>
  <c r="N791" i="150"/>
  <c r="O791" i="150"/>
  <c r="R791" i="150"/>
  <c r="S791" i="150"/>
  <c r="T791" i="150"/>
  <c r="U791" i="150"/>
  <c r="V791" i="150"/>
  <c r="W791" i="150"/>
  <c r="X791" i="150"/>
  <c r="Y791" i="150"/>
  <c r="Z791" i="150"/>
  <c r="AA791" i="150"/>
  <c r="AB791" i="150"/>
  <c r="J792" i="150"/>
  <c r="K792" i="150"/>
  <c r="M792" i="150"/>
  <c r="N792" i="150"/>
  <c r="O792" i="150"/>
  <c r="R792" i="150"/>
  <c r="S792" i="150"/>
  <c r="T792" i="150"/>
  <c r="U792" i="150"/>
  <c r="V792" i="150"/>
  <c r="W792" i="150"/>
  <c r="X792" i="150"/>
  <c r="Y792" i="150"/>
  <c r="Z792" i="150"/>
  <c r="AA792" i="150"/>
  <c r="AB792" i="150"/>
  <c r="J793" i="150"/>
  <c r="K793" i="150"/>
  <c r="M793" i="150"/>
  <c r="N793" i="150"/>
  <c r="O793" i="150"/>
  <c r="R793" i="150"/>
  <c r="S793" i="150"/>
  <c r="T793" i="150"/>
  <c r="U793" i="150"/>
  <c r="V793" i="150"/>
  <c r="W793" i="150"/>
  <c r="X793" i="150"/>
  <c r="Y793" i="150"/>
  <c r="Z793" i="150"/>
  <c r="AA793" i="150"/>
  <c r="AB793" i="150"/>
  <c r="J794" i="150"/>
  <c r="K794" i="150"/>
  <c r="M794" i="150"/>
  <c r="N794" i="150"/>
  <c r="O794" i="150"/>
  <c r="R794" i="150"/>
  <c r="S794" i="150"/>
  <c r="T794" i="150"/>
  <c r="U794" i="150"/>
  <c r="V794" i="150"/>
  <c r="W794" i="150"/>
  <c r="X794" i="150"/>
  <c r="Y794" i="150"/>
  <c r="Z794" i="150"/>
  <c r="AA794" i="150"/>
  <c r="AB794" i="150"/>
  <c r="J795" i="150"/>
  <c r="K795" i="150"/>
  <c r="M795" i="150"/>
  <c r="N795" i="150"/>
  <c r="O795" i="150"/>
  <c r="R795" i="150"/>
  <c r="S795" i="150"/>
  <c r="T795" i="150"/>
  <c r="U795" i="150"/>
  <c r="V795" i="150"/>
  <c r="W795" i="150"/>
  <c r="X795" i="150"/>
  <c r="Y795" i="150"/>
  <c r="Z795" i="150"/>
  <c r="AA795" i="150"/>
  <c r="AB795" i="150"/>
  <c r="J796" i="150"/>
  <c r="K796" i="150"/>
  <c r="M796" i="150"/>
  <c r="N796" i="150"/>
  <c r="O796" i="150"/>
  <c r="R796" i="150"/>
  <c r="S796" i="150"/>
  <c r="T796" i="150"/>
  <c r="U796" i="150"/>
  <c r="V796" i="150"/>
  <c r="W796" i="150"/>
  <c r="X796" i="150"/>
  <c r="Y796" i="150"/>
  <c r="Z796" i="150"/>
  <c r="AA796" i="150"/>
  <c r="AB796" i="150"/>
  <c r="J797" i="150"/>
  <c r="K797" i="150"/>
  <c r="M797" i="150"/>
  <c r="N797" i="150"/>
  <c r="O797" i="150"/>
  <c r="R797" i="150"/>
  <c r="S797" i="150"/>
  <c r="T797" i="150"/>
  <c r="U797" i="150"/>
  <c r="V797" i="150"/>
  <c r="W797" i="150"/>
  <c r="X797" i="150"/>
  <c r="Y797" i="150"/>
  <c r="Z797" i="150"/>
  <c r="AA797" i="150"/>
  <c r="AB797" i="150"/>
  <c r="J798" i="150"/>
  <c r="K798" i="150"/>
  <c r="M798" i="150"/>
  <c r="N798" i="150"/>
  <c r="O798" i="150"/>
  <c r="R798" i="150"/>
  <c r="S798" i="150"/>
  <c r="T798" i="150"/>
  <c r="U798" i="150"/>
  <c r="V798" i="150"/>
  <c r="W798" i="150"/>
  <c r="X798" i="150"/>
  <c r="Y798" i="150"/>
  <c r="Z798" i="150"/>
  <c r="AA798" i="150"/>
  <c r="AB798" i="150"/>
  <c r="J799" i="150"/>
  <c r="K799" i="150"/>
  <c r="M799" i="150"/>
  <c r="N799" i="150"/>
  <c r="O799" i="150"/>
  <c r="R799" i="150"/>
  <c r="S799" i="150"/>
  <c r="T799" i="150"/>
  <c r="U799" i="150"/>
  <c r="V799" i="150"/>
  <c r="W799" i="150"/>
  <c r="X799" i="150"/>
  <c r="Y799" i="150"/>
  <c r="Z799" i="150"/>
  <c r="AA799" i="150"/>
  <c r="AB799" i="150"/>
  <c r="J800" i="150"/>
  <c r="K800" i="150"/>
  <c r="M800" i="150"/>
  <c r="N800" i="150"/>
  <c r="O800" i="150"/>
  <c r="R800" i="150"/>
  <c r="S800" i="150"/>
  <c r="T800" i="150"/>
  <c r="U800" i="150"/>
  <c r="V800" i="150"/>
  <c r="W800" i="150"/>
  <c r="X800" i="150"/>
  <c r="Y800" i="150"/>
  <c r="Z800" i="150"/>
  <c r="AA800" i="150"/>
  <c r="AB800" i="150"/>
  <c r="J801" i="150"/>
  <c r="K801" i="150"/>
  <c r="M801" i="150"/>
  <c r="N801" i="150"/>
  <c r="O801" i="150"/>
  <c r="R801" i="150"/>
  <c r="S801" i="150"/>
  <c r="T801" i="150"/>
  <c r="U801" i="150"/>
  <c r="V801" i="150"/>
  <c r="W801" i="150"/>
  <c r="X801" i="150"/>
  <c r="Y801" i="150"/>
  <c r="Z801" i="150"/>
  <c r="AA801" i="150"/>
  <c r="AB801" i="150"/>
  <c r="J802" i="150"/>
  <c r="K802" i="150"/>
  <c r="M802" i="150"/>
  <c r="N802" i="150"/>
  <c r="O802" i="150"/>
  <c r="R802" i="150"/>
  <c r="S802" i="150"/>
  <c r="T802" i="150"/>
  <c r="U802" i="150"/>
  <c r="V802" i="150"/>
  <c r="W802" i="150"/>
  <c r="X802" i="150"/>
  <c r="Y802" i="150"/>
  <c r="Z802" i="150"/>
  <c r="AA802" i="150"/>
  <c r="AB802" i="150"/>
  <c r="J803" i="150"/>
  <c r="K803" i="150"/>
  <c r="M803" i="150"/>
  <c r="N803" i="150"/>
  <c r="O803" i="150"/>
  <c r="R803" i="150"/>
  <c r="S803" i="150"/>
  <c r="T803" i="150"/>
  <c r="U803" i="150"/>
  <c r="V803" i="150"/>
  <c r="W803" i="150"/>
  <c r="X803" i="150"/>
  <c r="Y803" i="150"/>
  <c r="Z803" i="150"/>
  <c r="AA803" i="150"/>
  <c r="AB803" i="150"/>
  <c r="J804" i="150"/>
  <c r="K804" i="150"/>
  <c r="M804" i="150"/>
  <c r="N804" i="150"/>
  <c r="O804" i="150"/>
  <c r="R804" i="150"/>
  <c r="S804" i="150"/>
  <c r="T804" i="150"/>
  <c r="U804" i="150"/>
  <c r="V804" i="150"/>
  <c r="W804" i="150"/>
  <c r="X804" i="150"/>
  <c r="Y804" i="150"/>
  <c r="Z804" i="150"/>
  <c r="AA804" i="150"/>
  <c r="AB804" i="150"/>
  <c r="J805" i="150"/>
  <c r="K805" i="150"/>
  <c r="M805" i="150"/>
  <c r="N805" i="150"/>
  <c r="O805" i="150"/>
  <c r="R805" i="150"/>
  <c r="S805" i="150"/>
  <c r="T805" i="150"/>
  <c r="U805" i="150"/>
  <c r="V805" i="150"/>
  <c r="W805" i="150"/>
  <c r="X805" i="150"/>
  <c r="Y805" i="150"/>
  <c r="Z805" i="150"/>
  <c r="AA805" i="150"/>
  <c r="AB805" i="150"/>
  <c r="J806" i="150"/>
  <c r="K806" i="150"/>
  <c r="M806" i="150"/>
  <c r="N806" i="150"/>
  <c r="O806" i="150"/>
  <c r="R806" i="150"/>
  <c r="S806" i="150"/>
  <c r="T806" i="150"/>
  <c r="U806" i="150"/>
  <c r="V806" i="150"/>
  <c r="W806" i="150"/>
  <c r="X806" i="150"/>
  <c r="Y806" i="150"/>
  <c r="Z806" i="150"/>
  <c r="AA806" i="150"/>
  <c r="AB806" i="150"/>
  <c r="J807" i="150"/>
  <c r="K807" i="150"/>
  <c r="M807" i="150"/>
  <c r="N807" i="150"/>
  <c r="O807" i="150"/>
  <c r="R807" i="150"/>
  <c r="S807" i="150"/>
  <c r="T807" i="150"/>
  <c r="U807" i="150"/>
  <c r="V807" i="150"/>
  <c r="W807" i="150"/>
  <c r="X807" i="150"/>
  <c r="Y807" i="150"/>
  <c r="Z807" i="150"/>
  <c r="AA807" i="150"/>
  <c r="AB807" i="150"/>
  <c r="J808" i="150"/>
  <c r="K808" i="150"/>
  <c r="M808" i="150"/>
  <c r="N808" i="150"/>
  <c r="O808" i="150"/>
  <c r="R808" i="150"/>
  <c r="S808" i="150"/>
  <c r="T808" i="150"/>
  <c r="U808" i="150"/>
  <c r="V808" i="150"/>
  <c r="W808" i="150"/>
  <c r="X808" i="150"/>
  <c r="Y808" i="150"/>
  <c r="Z808" i="150"/>
  <c r="AA808" i="150"/>
  <c r="AB808" i="150"/>
  <c r="J809" i="150"/>
  <c r="K809" i="150"/>
  <c r="M809" i="150"/>
  <c r="N809" i="150"/>
  <c r="O809" i="150"/>
  <c r="R809" i="150"/>
  <c r="S809" i="150"/>
  <c r="T809" i="150"/>
  <c r="U809" i="150"/>
  <c r="V809" i="150"/>
  <c r="W809" i="150"/>
  <c r="X809" i="150"/>
  <c r="Y809" i="150"/>
  <c r="Z809" i="150"/>
  <c r="AA809" i="150"/>
  <c r="AB809" i="150"/>
  <c r="J810" i="150"/>
  <c r="K810" i="150"/>
  <c r="M810" i="150"/>
  <c r="N810" i="150"/>
  <c r="O810" i="150"/>
  <c r="R810" i="150"/>
  <c r="S810" i="150"/>
  <c r="T810" i="150"/>
  <c r="U810" i="150"/>
  <c r="V810" i="150"/>
  <c r="W810" i="150"/>
  <c r="X810" i="150"/>
  <c r="Y810" i="150"/>
  <c r="Z810" i="150"/>
  <c r="AA810" i="150"/>
  <c r="AB810" i="150"/>
  <c r="J811" i="150"/>
  <c r="K811" i="150"/>
  <c r="M811" i="150"/>
  <c r="N811" i="150"/>
  <c r="O811" i="150"/>
  <c r="R811" i="150"/>
  <c r="S811" i="150"/>
  <c r="T811" i="150"/>
  <c r="U811" i="150"/>
  <c r="V811" i="150"/>
  <c r="W811" i="150"/>
  <c r="X811" i="150"/>
  <c r="Y811" i="150"/>
  <c r="Z811" i="150"/>
  <c r="AA811" i="150"/>
  <c r="AB811" i="150"/>
  <c r="J812" i="150"/>
  <c r="K812" i="150"/>
  <c r="M812" i="150"/>
  <c r="N812" i="150"/>
  <c r="O812" i="150"/>
  <c r="R812" i="150"/>
  <c r="S812" i="150"/>
  <c r="T812" i="150"/>
  <c r="U812" i="150"/>
  <c r="V812" i="150"/>
  <c r="W812" i="150"/>
  <c r="X812" i="150"/>
  <c r="Y812" i="150"/>
  <c r="Z812" i="150"/>
  <c r="AA812" i="150"/>
  <c r="AB812" i="150"/>
  <c r="J813" i="150"/>
  <c r="K813" i="150"/>
  <c r="M813" i="150"/>
  <c r="N813" i="150"/>
  <c r="O813" i="150"/>
  <c r="R813" i="150"/>
  <c r="S813" i="150"/>
  <c r="T813" i="150"/>
  <c r="U813" i="150"/>
  <c r="V813" i="150"/>
  <c r="W813" i="150"/>
  <c r="X813" i="150"/>
  <c r="Y813" i="150"/>
  <c r="Z813" i="150"/>
  <c r="AA813" i="150"/>
  <c r="AB813" i="150"/>
  <c r="J814" i="150"/>
  <c r="K814" i="150"/>
  <c r="M814" i="150"/>
  <c r="N814" i="150"/>
  <c r="O814" i="150"/>
  <c r="R814" i="150"/>
  <c r="S814" i="150"/>
  <c r="T814" i="150"/>
  <c r="U814" i="150"/>
  <c r="V814" i="150"/>
  <c r="W814" i="150"/>
  <c r="X814" i="150"/>
  <c r="Y814" i="150"/>
  <c r="Z814" i="150"/>
  <c r="AA814" i="150"/>
  <c r="AB814" i="150"/>
  <c r="J815" i="150"/>
  <c r="K815" i="150"/>
  <c r="M815" i="150"/>
  <c r="N815" i="150"/>
  <c r="O815" i="150"/>
  <c r="R815" i="150"/>
  <c r="S815" i="150"/>
  <c r="T815" i="150"/>
  <c r="U815" i="150"/>
  <c r="V815" i="150"/>
  <c r="W815" i="150"/>
  <c r="X815" i="150"/>
  <c r="Y815" i="150"/>
  <c r="Z815" i="150"/>
  <c r="AA815" i="150"/>
  <c r="AB815" i="150"/>
  <c r="J816" i="150"/>
  <c r="K816" i="150"/>
  <c r="M816" i="150"/>
  <c r="N816" i="150"/>
  <c r="O816" i="150"/>
  <c r="R816" i="150"/>
  <c r="S816" i="150"/>
  <c r="T816" i="150"/>
  <c r="U816" i="150"/>
  <c r="V816" i="150"/>
  <c r="W816" i="150"/>
  <c r="X816" i="150"/>
  <c r="Y816" i="150"/>
  <c r="Z816" i="150"/>
  <c r="AA816" i="150"/>
  <c r="AB816" i="150"/>
  <c r="J817" i="150"/>
  <c r="K817" i="150"/>
  <c r="M817" i="150"/>
  <c r="N817" i="150"/>
  <c r="O817" i="150"/>
  <c r="R817" i="150"/>
  <c r="S817" i="150"/>
  <c r="T817" i="150"/>
  <c r="U817" i="150"/>
  <c r="V817" i="150"/>
  <c r="W817" i="150"/>
  <c r="X817" i="150"/>
  <c r="Y817" i="150"/>
  <c r="Z817" i="150"/>
  <c r="AA817" i="150"/>
  <c r="AB817" i="150"/>
  <c r="J818" i="150"/>
  <c r="K818" i="150"/>
  <c r="M818" i="150"/>
  <c r="N818" i="150"/>
  <c r="O818" i="150"/>
  <c r="R818" i="150"/>
  <c r="S818" i="150"/>
  <c r="T818" i="150"/>
  <c r="U818" i="150"/>
  <c r="V818" i="150"/>
  <c r="W818" i="150"/>
  <c r="X818" i="150"/>
  <c r="Y818" i="150"/>
  <c r="Z818" i="150"/>
  <c r="AA818" i="150"/>
  <c r="AB818" i="150"/>
  <c r="J819" i="150"/>
  <c r="K819" i="150"/>
  <c r="M819" i="150"/>
  <c r="N819" i="150"/>
  <c r="O819" i="150"/>
  <c r="R819" i="150"/>
  <c r="S819" i="150"/>
  <c r="T819" i="150"/>
  <c r="U819" i="150"/>
  <c r="V819" i="150"/>
  <c r="W819" i="150"/>
  <c r="X819" i="150"/>
  <c r="Y819" i="150"/>
  <c r="Z819" i="150"/>
  <c r="AA819" i="150"/>
  <c r="AB819" i="150"/>
  <c r="J820" i="150"/>
  <c r="K820" i="150"/>
  <c r="M820" i="150"/>
  <c r="N820" i="150"/>
  <c r="O820" i="150"/>
  <c r="R820" i="150"/>
  <c r="S820" i="150"/>
  <c r="T820" i="150"/>
  <c r="U820" i="150"/>
  <c r="V820" i="150"/>
  <c r="W820" i="150"/>
  <c r="X820" i="150"/>
  <c r="Y820" i="150"/>
  <c r="Z820" i="150"/>
  <c r="AA820" i="150"/>
  <c r="AB820" i="150"/>
  <c r="J821" i="150"/>
  <c r="K821" i="150"/>
  <c r="M821" i="150"/>
  <c r="N821" i="150"/>
  <c r="O821" i="150"/>
  <c r="R821" i="150"/>
  <c r="S821" i="150"/>
  <c r="T821" i="150"/>
  <c r="U821" i="150"/>
  <c r="V821" i="150"/>
  <c r="W821" i="150"/>
  <c r="X821" i="150"/>
  <c r="Y821" i="150"/>
  <c r="Z821" i="150"/>
  <c r="AA821" i="150"/>
  <c r="AB821" i="150"/>
  <c r="J822" i="150"/>
  <c r="K822" i="150"/>
  <c r="M822" i="150"/>
  <c r="N822" i="150"/>
  <c r="O822" i="150"/>
  <c r="R822" i="150"/>
  <c r="S822" i="150"/>
  <c r="T822" i="150"/>
  <c r="U822" i="150"/>
  <c r="V822" i="150"/>
  <c r="W822" i="150"/>
  <c r="X822" i="150"/>
  <c r="Y822" i="150"/>
  <c r="Z822" i="150"/>
  <c r="AA822" i="150"/>
  <c r="AB822" i="150"/>
  <c r="J823" i="150"/>
  <c r="K823" i="150"/>
  <c r="M823" i="150"/>
  <c r="N823" i="150"/>
  <c r="O823" i="150"/>
  <c r="R823" i="150"/>
  <c r="S823" i="150"/>
  <c r="T823" i="150"/>
  <c r="U823" i="150"/>
  <c r="V823" i="150"/>
  <c r="W823" i="150"/>
  <c r="X823" i="150"/>
  <c r="Y823" i="150"/>
  <c r="Z823" i="150"/>
  <c r="AA823" i="150"/>
  <c r="AB823" i="150"/>
  <c r="J824" i="150"/>
  <c r="K824" i="150"/>
  <c r="M824" i="150"/>
  <c r="N824" i="150"/>
  <c r="O824" i="150"/>
  <c r="R824" i="150"/>
  <c r="S824" i="150"/>
  <c r="T824" i="150"/>
  <c r="U824" i="150"/>
  <c r="V824" i="150"/>
  <c r="W824" i="150"/>
  <c r="X824" i="150"/>
  <c r="Y824" i="150"/>
  <c r="Z824" i="150"/>
  <c r="AA824" i="150"/>
  <c r="AB824" i="150"/>
  <c r="J825" i="150"/>
  <c r="K825" i="150"/>
  <c r="M825" i="150"/>
  <c r="N825" i="150"/>
  <c r="O825" i="150"/>
  <c r="R825" i="150"/>
  <c r="S825" i="150"/>
  <c r="T825" i="150"/>
  <c r="U825" i="150"/>
  <c r="V825" i="150"/>
  <c r="W825" i="150"/>
  <c r="X825" i="150"/>
  <c r="Y825" i="150"/>
  <c r="Z825" i="150"/>
  <c r="AA825" i="150"/>
  <c r="AB825" i="150"/>
  <c r="J826" i="150"/>
  <c r="K826" i="150"/>
  <c r="M826" i="150"/>
  <c r="N826" i="150"/>
  <c r="O826" i="150"/>
  <c r="R826" i="150"/>
  <c r="S826" i="150"/>
  <c r="T826" i="150"/>
  <c r="U826" i="150"/>
  <c r="V826" i="150"/>
  <c r="W826" i="150"/>
  <c r="X826" i="150"/>
  <c r="Y826" i="150"/>
  <c r="Z826" i="150"/>
  <c r="AA826" i="150"/>
  <c r="AB826" i="150"/>
  <c r="J827" i="150"/>
  <c r="K827" i="150"/>
  <c r="M827" i="150"/>
  <c r="N827" i="150"/>
  <c r="O827" i="150"/>
  <c r="R827" i="150"/>
  <c r="S827" i="150"/>
  <c r="T827" i="150"/>
  <c r="U827" i="150"/>
  <c r="V827" i="150"/>
  <c r="W827" i="150"/>
  <c r="X827" i="150"/>
  <c r="Y827" i="150"/>
  <c r="Z827" i="150"/>
  <c r="AA827" i="150"/>
  <c r="AB827" i="150"/>
  <c r="J828" i="150"/>
  <c r="K828" i="150"/>
  <c r="M828" i="150"/>
  <c r="N828" i="150"/>
  <c r="O828" i="150"/>
  <c r="R828" i="150"/>
  <c r="S828" i="150"/>
  <c r="T828" i="150"/>
  <c r="U828" i="150"/>
  <c r="V828" i="150"/>
  <c r="W828" i="150"/>
  <c r="X828" i="150"/>
  <c r="Y828" i="150"/>
  <c r="Z828" i="150"/>
  <c r="AA828" i="150"/>
  <c r="AB828" i="150"/>
  <c r="J829" i="150"/>
  <c r="K829" i="150"/>
  <c r="M829" i="150"/>
  <c r="N829" i="150"/>
  <c r="O829" i="150"/>
  <c r="R829" i="150"/>
  <c r="S829" i="150"/>
  <c r="T829" i="150"/>
  <c r="U829" i="150"/>
  <c r="V829" i="150"/>
  <c r="W829" i="150"/>
  <c r="X829" i="150"/>
  <c r="Y829" i="150"/>
  <c r="Z829" i="150"/>
  <c r="AA829" i="150"/>
  <c r="AB829" i="150"/>
  <c r="J830" i="150"/>
  <c r="K830" i="150"/>
  <c r="M830" i="150"/>
  <c r="N830" i="150"/>
  <c r="O830" i="150"/>
  <c r="R830" i="150"/>
  <c r="S830" i="150"/>
  <c r="T830" i="150"/>
  <c r="U830" i="150"/>
  <c r="V830" i="150"/>
  <c r="W830" i="150"/>
  <c r="X830" i="150"/>
  <c r="Y830" i="150"/>
  <c r="Z830" i="150"/>
  <c r="AA830" i="150"/>
  <c r="AB830" i="150"/>
  <c r="J831" i="150"/>
  <c r="K831" i="150"/>
  <c r="M831" i="150"/>
  <c r="N831" i="150"/>
  <c r="O831" i="150"/>
  <c r="R831" i="150"/>
  <c r="S831" i="150"/>
  <c r="T831" i="150"/>
  <c r="U831" i="150"/>
  <c r="V831" i="150"/>
  <c r="W831" i="150"/>
  <c r="X831" i="150"/>
  <c r="Y831" i="150"/>
  <c r="Z831" i="150"/>
  <c r="AA831" i="150"/>
  <c r="AB831" i="150"/>
  <c r="J832" i="150"/>
  <c r="K832" i="150"/>
  <c r="M832" i="150"/>
  <c r="N832" i="150"/>
  <c r="O832" i="150"/>
  <c r="R832" i="150"/>
  <c r="S832" i="150"/>
  <c r="T832" i="150"/>
  <c r="U832" i="150"/>
  <c r="V832" i="150"/>
  <c r="W832" i="150"/>
  <c r="X832" i="150"/>
  <c r="Y832" i="150"/>
  <c r="Z832" i="150"/>
  <c r="AA832" i="150"/>
  <c r="AB832" i="150"/>
  <c r="J833" i="150"/>
  <c r="K833" i="150"/>
  <c r="M833" i="150"/>
  <c r="N833" i="150"/>
  <c r="O833" i="150"/>
  <c r="R833" i="150"/>
  <c r="S833" i="150"/>
  <c r="T833" i="150"/>
  <c r="U833" i="150"/>
  <c r="V833" i="150"/>
  <c r="W833" i="150"/>
  <c r="X833" i="150"/>
  <c r="Y833" i="150"/>
  <c r="Z833" i="150"/>
  <c r="AA833" i="150"/>
  <c r="AB833" i="150"/>
  <c r="J834" i="150"/>
  <c r="K834" i="150"/>
  <c r="M834" i="150"/>
  <c r="N834" i="150"/>
  <c r="O834" i="150"/>
  <c r="R834" i="150"/>
  <c r="S834" i="150"/>
  <c r="T834" i="150"/>
  <c r="U834" i="150"/>
  <c r="V834" i="150"/>
  <c r="W834" i="150"/>
  <c r="X834" i="150"/>
  <c r="Y834" i="150"/>
  <c r="Z834" i="150"/>
  <c r="AA834" i="150"/>
  <c r="AB834" i="150"/>
  <c r="J835" i="150"/>
  <c r="K835" i="150"/>
  <c r="M835" i="150"/>
  <c r="N835" i="150"/>
  <c r="O835" i="150"/>
  <c r="R835" i="150"/>
  <c r="S835" i="150"/>
  <c r="T835" i="150"/>
  <c r="U835" i="150"/>
  <c r="V835" i="150"/>
  <c r="W835" i="150"/>
  <c r="X835" i="150"/>
  <c r="Y835" i="150"/>
  <c r="Z835" i="150"/>
  <c r="AA835" i="150"/>
  <c r="AB835" i="150"/>
  <c r="J836" i="150"/>
  <c r="K836" i="150"/>
  <c r="M836" i="150"/>
  <c r="N836" i="150"/>
  <c r="O836" i="150"/>
  <c r="R836" i="150"/>
  <c r="S836" i="150"/>
  <c r="T836" i="150"/>
  <c r="U836" i="150"/>
  <c r="V836" i="150"/>
  <c r="W836" i="150"/>
  <c r="X836" i="150"/>
  <c r="Y836" i="150"/>
  <c r="Z836" i="150"/>
  <c r="AA836" i="150"/>
  <c r="AB836" i="150"/>
  <c r="J837" i="150"/>
  <c r="K837" i="150"/>
  <c r="M837" i="150"/>
  <c r="N837" i="150"/>
  <c r="O837" i="150"/>
  <c r="R837" i="150"/>
  <c r="S837" i="150"/>
  <c r="T837" i="150"/>
  <c r="U837" i="150"/>
  <c r="V837" i="150"/>
  <c r="W837" i="150"/>
  <c r="X837" i="150"/>
  <c r="Y837" i="150"/>
  <c r="Z837" i="150"/>
  <c r="AA837" i="150"/>
  <c r="AB837" i="150"/>
  <c r="J838" i="150"/>
  <c r="K838" i="150"/>
  <c r="M838" i="150"/>
  <c r="N838" i="150"/>
  <c r="O838" i="150"/>
  <c r="R838" i="150"/>
  <c r="S838" i="150"/>
  <c r="T838" i="150"/>
  <c r="U838" i="150"/>
  <c r="V838" i="150"/>
  <c r="W838" i="150"/>
  <c r="X838" i="150"/>
  <c r="Y838" i="150"/>
  <c r="Z838" i="150"/>
  <c r="AA838" i="150"/>
  <c r="AB838" i="150"/>
  <c r="J839" i="150"/>
  <c r="K839" i="150"/>
  <c r="M839" i="150"/>
  <c r="N839" i="150"/>
  <c r="O839" i="150"/>
  <c r="R839" i="150"/>
  <c r="S839" i="150"/>
  <c r="T839" i="150"/>
  <c r="U839" i="150"/>
  <c r="V839" i="150"/>
  <c r="W839" i="150"/>
  <c r="X839" i="150"/>
  <c r="Y839" i="150"/>
  <c r="Z839" i="150"/>
  <c r="AA839" i="150"/>
  <c r="AB839" i="150"/>
  <c r="J840" i="150"/>
  <c r="K840" i="150"/>
  <c r="M840" i="150"/>
  <c r="N840" i="150"/>
  <c r="O840" i="150"/>
  <c r="R840" i="150"/>
  <c r="S840" i="150"/>
  <c r="T840" i="150"/>
  <c r="U840" i="150"/>
  <c r="V840" i="150"/>
  <c r="W840" i="150"/>
  <c r="X840" i="150"/>
  <c r="Y840" i="150"/>
  <c r="Z840" i="150"/>
  <c r="AA840" i="150"/>
  <c r="AB840" i="150"/>
  <c r="J841" i="150"/>
  <c r="K841" i="150"/>
  <c r="M841" i="150"/>
  <c r="N841" i="150"/>
  <c r="O841" i="150"/>
  <c r="R841" i="150"/>
  <c r="S841" i="150"/>
  <c r="T841" i="150"/>
  <c r="U841" i="150"/>
  <c r="V841" i="150"/>
  <c r="W841" i="150"/>
  <c r="X841" i="150"/>
  <c r="Y841" i="150"/>
  <c r="Z841" i="150"/>
  <c r="AA841" i="150"/>
  <c r="AB841" i="150"/>
  <c r="J842" i="150"/>
  <c r="K842" i="150"/>
  <c r="M842" i="150"/>
  <c r="N842" i="150"/>
  <c r="O842" i="150"/>
  <c r="R842" i="150"/>
  <c r="S842" i="150"/>
  <c r="T842" i="150"/>
  <c r="U842" i="150"/>
  <c r="V842" i="150"/>
  <c r="W842" i="150"/>
  <c r="X842" i="150"/>
  <c r="Y842" i="150"/>
  <c r="Z842" i="150"/>
  <c r="AA842" i="150"/>
  <c r="AB842" i="150"/>
  <c r="J843" i="150"/>
  <c r="K843" i="150"/>
  <c r="M843" i="150"/>
  <c r="N843" i="150"/>
  <c r="O843" i="150"/>
  <c r="R843" i="150"/>
  <c r="S843" i="150"/>
  <c r="T843" i="150"/>
  <c r="U843" i="150"/>
  <c r="V843" i="150"/>
  <c r="W843" i="150"/>
  <c r="X843" i="150"/>
  <c r="Y843" i="150"/>
  <c r="Z843" i="150"/>
  <c r="AA843" i="150"/>
  <c r="AB843" i="150"/>
  <c r="J844" i="150"/>
  <c r="K844" i="150"/>
  <c r="M844" i="150"/>
  <c r="N844" i="150"/>
  <c r="O844" i="150"/>
  <c r="R844" i="150"/>
  <c r="S844" i="150"/>
  <c r="T844" i="150"/>
  <c r="U844" i="150"/>
  <c r="V844" i="150"/>
  <c r="W844" i="150"/>
  <c r="X844" i="150"/>
  <c r="Y844" i="150"/>
  <c r="Z844" i="150"/>
  <c r="AA844" i="150"/>
  <c r="AB844" i="150"/>
  <c r="J845" i="150"/>
  <c r="K845" i="150"/>
  <c r="M845" i="150"/>
  <c r="N845" i="150"/>
  <c r="O845" i="150"/>
  <c r="R845" i="150"/>
  <c r="S845" i="150"/>
  <c r="T845" i="150"/>
  <c r="U845" i="150"/>
  <c r="V845" i="150"/>
  <c r="W845" i="150"/>
  <c r="X845" i="150"/>
  <c r="Y845" i="150"/>
  <c r="Z845" i="150"/>
  <c r="AA845" i="150"/>
  <c r="AB845" i="150"/>
  <c r="J846" i="150"/>
  <c r="K846" i="150"/>
  <c r="M846" i="150"/>
  <c r="N846" i="150"/>
  <c r="O846" i="150"/>
  <c r="R846" i="150"/>
  <c r="S846" i="150"/>
  <c r="T846" i="150"/>
  <c r="U846" i="150"/>
  <c r="V846" i="150"/>
  <c r="W846" i="150"/>
  <c r="X846" i="150"/>
  <c r="Y846" i="150"/>
  <c r="Z846" i="150"/>
  <c r="AA846" i="150"/>
  <c r="AB846" i="150"/>
  <c r="J847" i="150"/>
  <c r="K847" i="150"/>
  <c r="M847" i="150"/>
  <c r="N847" i="150"/>
  <c r="O847" i="150"/>
  <c r="R847" i="150"/>
  <c r="S847" i="150"/>
  <c r="T847" i="150"/>
  <c r="U847" i="150"/>
  <c r="V847" i="150"/>
  <c r="W847" i="150"/>
  <c r="X847" i="150"/>
  <c r="Y847" i="150"/>
  <c r="Z847" i="150"/>
  <c r="AA847" i="150"/>
  <c r="AB847" i="150"/>
  <c r="J848" i="150"/>
  <c r="K848" i="150"/>
  <c r="M848" i="150"/>
  <c r="N848" i="150"/>
  <c r="O848" i="150"/>
  <c r="R848" i="150"/>
  <c r="S848" i="150"/>
  <c r="T848" i="150"/>
  <c r="U848" i="150"/>
  <c r="V848" i="150"/>
  <c r="W848" i="150"/>
  <c r="X848" i="150"/>
  <c r="Y848" i="150"/>
  <c r="Z848" i="150"/>
  <c r="AA848" i="150"/>
  <c r="AB848" i="150"/>
  <c r="J849" i="150"/>
  <c r="K849" i="150"/>
  <c r="M849" i="150"/>
  <c r="N849" i="150"/>
  <c r="O849" i="150"/>
  <c r="R849" i="150"/>
  <c r="S849" i="150"/>
  <c r="T849" i="150"/>
  <c r="U849" i="150"/>
  <c r="V849" i="150"/>
  <c r="W849" i="150"/>
  <c r="X849" i="150"/>
  <c r="Y849" i="150"/>
  <c r="Z849" i="150"/>
  <c r="AA849" i="150"/>
  <c r="AB849" i="150"/>
  <c r="J850" i="150"/>
  <c r="K850" i="150"/>
  <c r="M850" i="150"/>
  <c r="N850" i="150"/>
  <c r="O850" i="150"/>
  <c r="R850" i="150"/>
  <c r="S850" i="150"/>
  <c r="T850" i="150"/>
  <c r="U850" i="150"/>
  <c r="V850" i="150"/>
  <c r="W850" i="150"/>
  <c r="X850" i="150"/>
  <c r="Y850" i="150"/>
  <c r="Z850" i="150"/>
  <c r="AA850" i="150"/>
  <c r="AB850" i="150"/>
  <c r="J851" i="150"/>
  <c r="K851" i="150"/>
  <c r="M851" i="150"/>
  <c r="N851" i="150"/>
  <c r="O851" i="150"/>
  <c r="R851" i="150"/>
  <c r="S851" i="150"/>
  <c r="T851" i="150"/>
  <c r="U851" i="150"/>
  <c r="V851" i="150"/>
  <c r="W851" i="150"/>
  <c r="X851" i="150"/>
  <c r="Y851" i="150"/>
  <c r="Z851" i="150"/>
  <c r="AA851" i="150"/>
  <c r="AB851" i="150"/>
  <c r="J852" i="150"/>
  <c r="K852" i="150"/>
  <c r="M852" i="150"/>
  <c r="N852" i="150"/>
  <c r="O852" i="150"/>
  <c r="R852" i="150"/>
  <c r="S852" i="150"/>
  <c r="T852" i="150"/>
  <c r="U852" i="150"/>
  <c r="V852" i="150"/>
  <c r="W852" i="150"/>
  <c r="X852" i="150"/>
  <c r="Y852" i="150"/>
  <c r="Z852" i="150"/>
  <c r="AA852" i="150"/>
  <c r="AB852" i="150"/>
  <c r="J853" i="150"/>
  <c r="K853" i="150"/>
  <c r="M853" i="150"/>
  <c r="N853" i="150"/>
  <c r="O853" i="150"/>
  <c r="R853" i="150"/>
  <c r="S853" i="150"/>
  <c r="T853" i="150"/>
  <c r="U853" i="150"/>
  <c r="V853" i="150"/>
  <c r="W853" i="150"/>
  <c r="X853" i="150"/>
  <c r="Y853" i="150"/>
  <c r="Z853" i="150"/>
  <c r="AA853" i="150"/>
  <c r="AB853" i="150"/>
  <c r="J854" i="150"/>
  <c r="K854" i="150"/>
  <c r="M854" i="150"/>
  <c r="N854" i="150"/>
  <c r="O854" i="150"/>
  <c r="R854" i="150"/>
  <c r="S854" i="150"/>
  <c r="T854" i="150"/>
  <c r="U854" i="150"/>
  <c r="V854" i="150"/>
  <c r="W854" i="150"/>
  <c r="X854" i="150"/>
  <c r="Y854" i="150"/>
  <c r="Z854" i="150"/>
  <c r="AA854" i="150"/>
  <c r="AB854" i="150"/>
  <c r="J855" i="150"/>
  <c r="K855" i="150"/>
  <c r="M855" i="150"/>
  <c r="N855" i="150"/>
  <c r="O855" i="150"/>
  <c r="R855" i="150"/>
  <c r="S855" i="150"/>
  <c r="T855" i="150"/>
  <c r="U855" i="150"/>
  <c r="V855" i="150"/>
  <c r="W855" i="150"/>
  <c r="X855" i="150"/>
  <c r="Y855" i="150"/>
  <c r="Z855" i="150"/>
  <c r="AA855" i="150"/>
  <c r="AB855" i="150"/>
  <c r="J856" i="150"/>
  <c r="K856" i="150"/>
  <c r="M856" i="150"/>
  <c r="N856" i="150"/>
  <c r="O856" i="150"/>
  <c r="R856" i="150"/>
  <c r="S856" i="150"/>
  <c r="T856" i="150"/>
  <c r="U856" i="150"/>
  <c r="V856" i="150"/>
  <c r="W856" i="150"/>
  <c r="X856" i="150"/>
  <c r="Y856" i="150"/>
  <c r="Z856" i="150"/>
  <c r="AA856" i="150"/>
  <c r="AB856" i="150"/>
  <c r="J857" i="150"/>
  <c r="K857" i="150"/>
  <c r="M857" i="150"/>
  <c r="N857" i="150"/>
  <c r="O857" i="150"/>
  <c r="R857" i="150"/>
  <c r="S857" i="150"/>
  <c r="T857" i="150"/>
  <c r="U857" i="150"/>
  <c r="V857" i="150"/>
  <c r="W857" i="150"/>
  <c r="X857" i="150"/>
  <c r="Y857" i="150"/>
  <c r="Z857" i="150"/>
  <c r="AA857" i="150"/>
  <c r="AB857" i="150"/>
  <c r="J858" i="150"/>
  <c r="K858" i="150"/>
  <c r="M858" i="150"/>
  <c r="N858" i="150"/>
  <c r="O858" i="150"/>
  <c r="R858" i="150"/>
  <c r="S858" i="150"/>
  <c r="T858" i="150"/>
  <c r="U858" i="150"/>
  <c r="V858" i="150"/>
  <c r="W858" i="150"/>
  <c r="X858" i="150"/>
  <c r="Y858" i="150"/>
  <c r="Z858" i="150"/>
  <c r="AA858" i="150"/>
  <c r="AB858" i="150"/>
  <c r="J859" i="150"/>
  <c r="K859" i="150"/>
  <c r="M859" i="150"/>
  <c r="N859" i="150"/>
  <c r="O859" i="150"/>
  <c r="R859" i="150"/>
  <c r="S859" i="150"/>
  <c r="T859" i="150"/>
  <c r="U859" i="150"/>
  <c r="V859" i="150"/>
  <c r="W859" i="150"/>
  <c r="X859" i="150"/>
  <c r="Y859" i="150"/>
  <c r="Z859" i="150"/>
  <c r="AA859" i="150"/>
  <c r="AB859" i="150"/>
  <c r="J860" i="150"/>
  <c r="K860" i="150"/>
  <c r="M860" i="150"/>
  <c r="N860" i="150"/>
  <c r="O860" i="150"/>
  <c r="R860" i="150"/>
  <c r="S860" i="150"/>
  <c r="T860" i="150"/>
  <c r="U860" i="150"/>
  <c r="V860" i="150"/>
  <c r="W860" i="150"/>
  <c r="X860" i="150"/>
  <c r="Y860" i="150"/>
  <c r="Z860" i="150"/>
  <c r="AA860" i="150"/>
  <c r="AB860" i="150"/>
  <c r="J861" i="150"/>
  <c r="K861" i="150"/>
  <c r="M861" i="150"/>
  <c r="N861" i="150"/>
  <c r="O861" i="150"/>
  <c r="R861" i="150"/>
  <c r="S861" i="150"/>
  <c r="T861" i="150"/>
  <c r="U861" i="150"/>
  <c r="V861" i="150"/>
  <c r="W861" i="150"/>
  <c r="X861" i="150"/>
  <c r="Y861" i="150"/>
  <c r="Z861" i="150"/>
  <c r="AA861" i="150"/>
  <c r="AB861" i="150"/>
  <c r="J862" i="150"/>
  <c r="K862" i="150"/>
  <c r="M862" i="150"/>
  <c r="N862" i="150"/>
  <c r="O862" i="150"/>
  <c r="R862" i="150"/>
  <c r="S862" i="150"/>
  <c r="T862" i="150"/>
  <c r="U862" i="150"/>
  <c r="V862" i="150"/>
  <c r="W862" i="150"/>
  <c r="X862" i="150"/>
  <c r="Y862" i="150"/>
  <c r="Z862" i="150"/>
  <c r="AA862" i="150"/>
  <c r="AB862" i="150"/>
  <c r="J863" i="150"/>
  <c r="K863" i="150"/>
  <c r="M863" i="150"/>
  <c r="N863" i="150"/>
  <c r="O863" i="150"/>
  <c r="R863" i="150"/>
  <c r="S863" i="150"/>
  <c r="T863" i="150"/>
  <c r="U863" i="150"/>
  <c r="V863" i="150"/>
  <c r="W863" i="150"/>
  <c r="X863" i="150"/>
  <c r="Y863" i="150"/>
  <c r="Z863" i="150"/>
  <c r="AA863" i="150"/>
  <c r="AB863" i="150"/>
  <c r="J864" i="150"/>
  <c r="K864" i="150"/>
  <c r="M864" i="150"/>
  <c r="N864" i="150"/>
  <c r="O864" i="150"/>
  <c r="R864" i="150"/>
  <c r="S864" i="150"/>
  <c r="T864" i="150"/>
  <c r="U864" i="150"/>
  <c r="V864" i="150"/>
  <c r="W864" i="150"/>
  <c r="X864" i="150"/>
  <c r="Y864" i="150"/>
  <c r="Z864" i="150"/>
  <c r="AA864" i="150"/>
  <c r="AB864" i="150"/>
  <c r="J865" i="150"/>
  <c r="K865" i="150"/>
  <c r="M865" i="150"/>
  <c r="N865" i="150"/>
  <c r="O865" i="150"/>
  <c r="R865" i="150"/>
  <c r="S865" i="150"/>
  <c r="T865" i="150"/>
  <c r="U865" i="150"/>
  <c r="V865" i="150"/>
  <c r="W865" i="150"/>
  <c r="X865" i="150"/>
  <c r="Y865" i="150"/>
  <c r="Z865" i="150"/>
  <c r="AA865" i="150"/>
  <c r="AB865" i="150"/>
  <c r="J866" i="150"/>
  <c r="K866" i="150"/>
  <c r="M866" i="150"/>
  <c r="N866" i="150"/>
  <c r="O866" i="150"/>
  <c r="R866" i="150"/>
  <c r="S866" i="150"/>
  <c r="T866" i="150"/>
  <c r="U866" i="150"/>
  <c r="V866" i="150"/>
  <c r="W866" i="150"/>
  <c r="X866" i="150"/>
  <c r="Y866" i="150"/>
  <c r="Z866" i="150"/>
  <c r="AA866" i="150"/>
  <c r="AB866" i="150"/>
  <c r="J867" i="150"/>
  <c r="K867" i="150"/>
  <c r="M867" i="150"/>
  <c r="N867" i="150"/>
  <c r="O867" i="150"/>
  <c r="R867" i="150"/>
  <c r="S867" i="150"/>
  <c r="T867" i="150"/>
  <c r="U867" i="150"/>
  <c r="V867" i="150"/>
  <c r="W867" i="150"/>
  <c r="X867" i="150"/>
  <c r="Y867" i="150"/>
  <c r="Z867" i="150"/>
  <c r="AA867" i="150"/>
  <c r="AB867" i="150"/>
  <c r="J868" i="150"/>
  <c r="K868" i="150"/>
  <c r="M868" i="150"/>
  <c r="N868" i="150"/>
  <c r="O868" i="150"/>
  <c r="R868" i="150"/>
  <c r="S868" i="150"/>
  <c r="T868" i="150"/>
  <c r="U868" i="150"/>
  <c r="V868" i="150"/>
  <c r="W868" i="150"/>
  <c r="X868" i="150"/>
  <c r="Y868" i="150"/>
  <c r="Z868" i="150"/>
  <c r="AA868" i="150"/>
  <c r="AB868" i="150"/>
  <c r="J869" i="150"/>
  <c r="K869" i="150"/>
  <c r="M869" i="150"/>
  <c r="N869" i="150"/>
  <c r="O869" i="150"/>
  <c r="R869" i="150"/>
  <c r="S869" i="150"/>
  <c r="T869" i="150"/>
  <c r="U869" i="150"/>
  <c r="V869" i="150"/>
  <c r="W869" i="150"/>
  <c r="X869" i="150"/>
  <c r="Y869" i="150"/>
  <c r="Z869" i="150"/>
  <c r="AA869" i="150"/>
  <c r="AB869" i="150"/>
  <c r="J870" i="150"/>
  <c r="K870" i="150"/>
  <c r="M870" i="150"/>
  <c r="N870" i="150"/>
  <c r="O870" i="150"/>
  <c r="R870" i="150"/>
  <c r="S870" i="150"/>
  <c r="T870" i="150"/>
  <c r="U870" i="150"/>
  <c r="V870" i="150"/>
  <c r="W870" i="150"/>
  <c r="X870" i="150"/>
  <c r="Y870" i="150"/>
  <c r="Z870" i="150"/>
  <c r="AA870" i="150"/>
  <c r="AB870" i="150"/>
  <c r="J871" i="150"/>
  <c r="K871" i="150"/>
  <c r="M871" i="150"/>
  <c r="N871" i="150"/>
  <c r="O871" i="150"/>
  <c r="R871" i="150"/>
  <c r="S871" i="150"/>
  <c r="T871" i="150"/>
  <c r="U871" i="150"/>
  <c r="V871" i="150"/>
  <c r="W871" i="150"/>
  <c r="X871" i="150"/>
  <c r="Y871" i="150"/>
  <c r="Z871" i="150"/>
  <c r="AA871" i="150"/>
  <c r="AB871" i="150"/>
  <c r="J872" i="150"/>
  <c r="K872" i="150"/>
  <c r="M872" i="150"/>
  <c r="N872" i="150"/>
  <c r="O872" i="150"/>
  <c r="R872" i="150"/>
  <c r="S872" i="150"/>
  <c r="T872" i="150"/>
  <c r="U872" i="150"/>
  <c r="V872" i="150"/>
  <c r="W872" i="150"/>
  <c r="X872" i="150"/>
  <c r="Y872" i="150"/>
  <c r="Z872" i="150"/>
  <c r="AA872" i="150"/>
  <c r="AB872" i="150"/>
  <c r="J873" i="150"/>
  <c r="K873" i="150"/>
  <c r="M873" i="150"/>
  <c r="N873" i="150"/>
  <c r="O873" i="150"/>
  <c r="R873" i="150"/>
  <c r="S873" i="150"/>
  <c r="T873" i="150"/>
  <c r="U873" i="150"/>
  <c r="V873" i="150"/>
  <c r="W873" i="150"/>
  <c r="X873" i="150"/>
  <c r="Y873" i="150"/>
  <c r="Z873" i="150"/>
  <c r="AA873" i="150"/>
  <c r="AB873" i="150"/>
  <c r="J874" i="150"/>
  <c r="K874" i="150"/>
  <c r="M874" i="150"/>
  <c r="N874" i="150"/>
  <c r="O874" i="150"/>
  <c r="R874" i="150"/>
  <c r="S874" i="150"/>
  <c r="T874" i="150"/>
  <c r="U874" i="150"/>
  <c r="V874" i="150"/>
  <c r="W874" i="150"/>
  <c r="X874" i="150"/>
  <c r="Y874" i="150"/>
  <c r="Z874" i="150"/>
  <c r="AA874" i="150"/>
  <c r="AB874" i="150"/>
  <c r="J875" i="150"/>
  <c r="K875" i="150"/>
  <c r="M875" i="150"/>
  <c r="N875" i="150"/>
  <c r="O875" i="150"/>
  <c r="R875" i="150"/>
  <c r="S875" i="150"/>
  <c r="T875" i="150"/>
  <c r="U875" i="150"/>
  <c r="V875" i="150"/>
  <c r="W875" i="150"/>
  <c r="X875" i="150"/>
  <c r="Y875" i="150"/>
  <c r="Z875" i="150"/>
  <c r="AA875" i="150"/>
  <c r="AB875" i="150"/>
  <c r="J876" i="150"/>
  <c r="K876" i="150"/>
  <c r="M876" i="150"/>
  <c r="N876" i="150"/>
  <c r="O876" i="150"/>
  <c r="R876" i="150"/>
  <c r="S876" i="150"/>
  <c r="T876" i="150"/>
  <c r="U876" i="150"/>
  <c r="V876" i="150"/>
  <c r="W876" i="150"/>
  <c r="X876" i="150"/>
  <c r="Y876" i="150"/>
  <c r="Z876" i="150"/>
  <c r="AA876" i="150"/>
  <c r="AB876" i="150"/>
  <c r="J877" i="150"/>
  <c r="K877" i="150"/>
  <c r="M877" i="150"/>
  <c r="N877" i="150"/>
  <c r="O877" i="150"/>
  <c r="R877" i="150"/>
  <c r="S877" i="150"/>
  <c r="T877" i="150"/>
  <c r="U877" i="150"/>
  <c r="V877" i="150"/>
  <c r="W877" i="150"/>
  <c r="X877" i="150"/>
  <c r="Y877" i="150"/>
  <c r="Z877" i="150"/>
  <c r="AA877" i="150"/>
  <c r="AB877" i="150"/>
  <c r="J878" i="150"/>
  <c r="K878" i="150"/>
  <c r="M878" i="150"/>
  <c r="N878" i="150"/>
  <c r="O878" i="150"/>
  <c r="R878" i="150"/>
  <c r="S878" i="150"/>
  <c r="T878" i="150"/>
  <c r="U878" i="150"/>
  <c r="V878" i="150"/>
  <c r="W878" i="150"/>
  <c r="X878" i="150"/>
  <c r="Y878" i="150"/>
  <c r="Z878" i="150"/>
  <c r="AA878" i="150"/>
  <c r="AB878" i="150"/>
  <c r="J879" i="150"/>
  <c r="K879" i="150"/>
  <c r="M879" i="150"/>
  <c r="N879" i="150"/>
  <c r="O879" i="150"/>
  <c r="R879" i="150"/>
  <c r="S879" i="150"/>
  <c r="T879" i="150"/>
  <c r="U879" i="150"/>
  <c r="V879" i="150"/>
  <c r="W879" i="150"/>
  <c r="X879" i="150"/>
  <c r="Y879" i="150"/>
  <c r="Z879" i="150"/>
  <c r="AA879" i="150"/>
  <c r="AB879" i="150"/>
  <c r="J880" i="150"/>
  <c r="K880" i="150"/>
  <c r="M880" i="150"/>
  <c r="N880" i="150"/>
  <c r="O880" i="150"/>
  <c r="R880" i="150"/>
  <c r="S880" i="150"/>
  <c r="T880" i="150"/>
  <c r="U880" i="150"/>
  <c r="V880" i="150"/>
  <c r="W880" i="150"/>
  <c r="X880" i="150"/>
  <c r="Y880" i="150"/>
  <c r="Z880" i="150"/>
  <c r="AA880" i="150"/>
  <c r="AB880" i="150"/>
  <c r="J881" i="150"/>
  <c r="K881" i="150"/>
  <c r="M881" i="150"/>
  <c r="N881" i="150"/>
  <c r="O881" i="150"/>
  <c r="R881" i="150"/>
  <c r="S881" i="150"/>
  <c r="T881" i="150"/>
  <c r="U881" i="150"/>
  <c r="V881" i="150"/>
  <c r="W881" i="150"/>
  <c r="X881" i="150"/>
  <c r="Y881" i="150"/>
  <c r="Z881" i="150"/>
  <c r="AA881" i="150"/>
  <c r="AB881" i="150"/>
  <c r="J882" i="150"/>
  <c r="K882" i="150"/>
  <c r="M882" i="150"/>
  <c r="N882" i="150"/>
  <c r="O882" i="150"/>
  <c r="R882" i="150"/>
  <c r="S882" i="150"/>
  <c r="T882" i="150"/>
  <c r="U882" i="150"/>
  <c r="V882" i="150"/>
  <c r="W882" i="150"/>
  <c r="X882" i="150"/>
  <c r="Y882" i="150"/>
  <c r="Z882" i="150"/>
  <c r="AA882" i="150"/>
  <c r="AB882" i="150"/>
  <c r="J883" i="150"/>
  <c r="K883" i="150"/>
  <c r="M883" i="150"/>
  <c r="N883" i="150"/>
  <c r="O883" i="150"/>
  <c r="R883" i="150"/>
  <c r="S883" i="150"/>
  <c r="T883" i="150"/>
  <c r="U883" i="150"/>
  <c r="V883" i="150"/>
  <c r="W883" i="150"/>
  <c r="X883" i="150"/>
  <c r="Y883" i="150"/>
  <c r="Z883" i="150"/>
  <c r="AA883" i="150"/>
  <c r="AB883" i="150"/>
  <c r="J884" i="150"/>
  <c r="K884" i="150"/>
  <c r="M884" i="150"/>
  <c r="N884" i="150"/>
  <c r="O884" i="150"/>
  <c r="R884" i="150"/>
  <c r="S884" i="150"/>
  <c r="T884" i="150"/>
  <c r="U884" i="150"/>
  <c r="V884" i="150"/>
  <c r="W884" i="150"/>
  <c r="X884" i="150"/>
  <c r="Y884" i="150"/>
  <c r="Z884" i="150"/>
  <c r="AA884" i="150"/>
  <c r="AB884" i="150"/>
  <c r="J885" i="150"/>
  <c r="K885" i="150"/>
  <c r="M885" i="150"/>
  <c r="N885" i="150"/>
  <c r="O885" i="150"/>
  <c r="R885" i="150"/>
  <c r="S885" i="150"/>
  <c r="T885" i="150"/>
  <c r="U885" i="150"/>
  <c r="V885" i="150"/>
  <c r="W885" i="150"/>
  <c r="X885" i="150"/>
  <c r="Y885" i="150"/>
  <c r="Z885" i="150"/>
  <c r="AA885" i="150"/>
  <c r="AB885" i="150"/>
  <c r="J886" i="150"/>
  <c r="K886" i="150"/>
  <c r="M886" i="150"/>
  <c r="N886" i="150"/>
  <c r="O886" i="150"/>
  <c r="R886" i="150"/>
  <c r="S886" i="150"/>
  <c r="T886" i="150"/>
  <c r="U886" i="150"/>
  <c r="V886" i="150"/>
  <c r="W886" i="150"/>
  <c r="X886" i="150"/>
  <c r="Y886" i="150"/>
  <c r="Z886" i="150"/>
  <c r="AA886" i="150"/>
  <c r="AB886" i="150"/>
  <c r="J887" i="150"/>
  <c r="K887" i="150"/>
  <c r="M887" i="150"/>
  <c r="N887" i="150"/>
  <c r="O887" i="150"/>
  <c r="R887" i="150"/>
  <c r="S887" i="150"/>
  <c r="T887" i="150"/>
  <c r="U887" i="150"/>
  <c r="V887" i="150"/>
  <c r="W887" i="150"/>
  <c r="X887" i="150"/>
  <c r="Y887" i="150"/>
  <c r="Z887" i="150"/>
  <c r="AA887" i="150"/>
  <c r="AB887" i="150"/>
  <c r="J888" i="150"/>
  <c r="K888" i="150"/>
  <c r="M888" i="150"/>
  <c r="N888" i="150"/>
  <c r="O888" i="150"/>
  <c r="R888" i="150"/>
  <c r="S888" i="150"/>
  <c r="T888" i="150"/>
  <c r="U888" i="150"/>
  <c r="V888" i="150"/>
  <c r="W888" i="150"/>
  <c r="X888" i="150"/>
  <c r="Y888" i="150"/>
  <c r="Z888" i="150"/>
  <c r="AA888" i="150"/>
  <c r="AB888" i="150"/>
  <c r="J889" i="150"/>
  <c r="K889" i="150"/>
  <c r="M889" i="150"/>
  <c r="N889" i="150"/>
  <c r="O889" i="150"/>
  <c r="R889" i="150"/>
  <c r="S889" i="150"/>
  <c r="T889" i="150"/>
  <c r="U889" i="150"/>
  <c r="V889" i="150"/>
  <c r="W889" i="150"/>
  <c r="X889" i="150"/>
  <c r="Y889" i="150"/>
  <c r="Z889" i="150"/>
  <c r="AA889" i="150"/>
  <c r="AB889" i="150"/>
  <c r="J890" i="150"/>
  <c r="K890" i="150"/>
  <c r="M890" i="150"/>
  <c r="N890" i="150"/>
  <c r="O890" i="150"/>
  <c r="R890" i="150"/>
  <c r="S890" i="150"/>
  <c r="T890" i="150"/>
  <c r="U890" i="150"/>
  <c r="V890" i="150"/>
  <c r="W890" i="150"/>
  <c r="X890" i="150"/>
  <c r="Y890" i="150"/>
  <c r="Z890" i="150"/>
  <c r="AA890" i="150"/>
  <c r="AB890" i="150"/>
  <c r="J891" i="150"/>
  <c r="K891" i="150"/>
  <c r="M891" i="150"/>
  <c r="N891" i="150"/>
  <c r="O891" i="150"/>
  <c r="R891" i="150"/>
  <c r="S891" i="150"/>
  <c r="T891" i="150"/>
  <c r="U891" i="150"/>
  <c r="V891" i="150"/>
  <c r="W891" i="150"/>
  <c r="X891" i="150"/>
  <c r="Y891" i="150"/>
  <c r="Z891" i="150"/>
  <c r="AA891" i="150"/>
  <c r="AB891" i="150"/>
  <c r="J892" i="150"/>
  <c r="K892" i="150"/>
  <c r="M892" i="150"/>
  <c r="N892" i="150"/>
  <c r="O892" i="150"/>
  <c r="R892" i="150"/>
  <c r="S892" i="150"/>
  <c r="T892" i="150"/>
  <c r="U892" i="150"/>
  <c r="V892" i="150"/>
  <c r="W892" i="150"/>
  <c r="X892" i="150"/>
  <c r="Y892" i="150"/>
  <c r="Z892" i="150"/>
  <c r="AA892" i="150"/>
  <c r="AB892" i="150"/>
  <c r="J893" i="150"/>
  <c r="K893" i="150"/>
  <c r="M893" i="150"/>
  <c r="N893" i="150"/>
  <c r="O893" i="150"/>
  <c r="R893" i="150"/>
  <c r="S893" i="150"/>
  <c r="T893" i="150"/>
  <c r="U893" i="150"/>
  <c r="V893" i="150"/>
  <c r="W893" i="150"/>
  <c r="X893" i="150"/>
  <c r="Y893" i="150"/>
  <c r="Z893" i="150"/>
  <c r="AA893" i="150"/>
  <c r="AB893" i="150"/>
  <c r="J894" i="150"/>
  <c r="K894" i="150"/>
  <c r="M894" i="150"/>
  <c r="N894" i="150"/>
  <c r="O894" i="150"/>
  <c r="R894" i="150"/>
  <c r="S894" i="150"/>
  <c r="T894" i="150"/>
  <c r="U894" i="150"/>
  <c r="V894" i="150"/>
  <c r="W894" i="150"/>
  <c r="X894" i="150"/>
  <c r="Y894" i="150"/>
  <c r="Z894" i="150"/>
  <c r="AA894" i="150"/>
  <c r="AB894" i="150"/>
  <c r="J895" i="150"/>
  <c r="K895" i="150"/>
  <c r="M895" i="150"/>
  <c r="N895" i="150"/>
  <c r="O895" i="150"/>
  <c r="R895" i="150"/>
  <c r="S895" i="150"/>
  <c r="T895" i="150"/>
  <c r="U895" i="150"/>
  <c r="V895" i="150"/>
  <c r="W895" i="150"/>
  <c r="X895" i="150"/>
  <c r="Y895" i="150"/>
  <c r="Z895" i="150"/>
  <c r="AA895" i="150"/>
  <c r="AB895" i="150"/>
  <c r="J896" i="150"/>
  <c r="K896" i="150"/>
  <c r="M896" i="150"/>
  <c r="N896" i="150"/>
  <c r="O896" i="150"/>
  <c r="R896" i="150"/>
  <c r="S896" i="150"/>
  <c r="T896" i="150"/>
  <c r="U896" i="150"/>
  <c r="V896" i="150"/>
  <c r="W896" i="150"/>
  <c r="X896" i="150"/>
  <c r="Y896" i="150"/>
  <c r="Z896" i="150"/>
  <c r="AA896" i="150"/>
  <c r="AB896" i="150"/>
  <c r="J897" i="150"/>
  <c r="K897" i="150"/>
  <c r="M897" i="150"/>
  <c r="N897" i="150"/>
  <c r="O897" i="150"/>
  <c r="R897" i="150"/>
  <c r="S897" i="150"/>
  <c r="T897" i="150"/>
  <c r="U897" i="150"/>
  <c r="V897" i="150"/>
  <c r="W897" i="150"/>
  <c r="X897" i="150"/>
  <c r="Y897" i="150"/>
  <c r="Z897" i="150"/>
  <c r="AA897" i="150"/>
  <c r="AB897" i="150"/>
  <c r="J898" i="150"/>
  <c r="K898" i="150"/>
  <c r="M898" i="150"/>
  <c r="N898" i="150"/>
  <c r="O898" i="150"/>
  <c r="R898" i="150"/>
  <c r="S898" i="150"/>
  <c r="T898" i="150"/>
  <c r="U898" i="150"/>
  <c r="V898" i="150"/>
  <c r="W898" i="150"/>
  <c r="X898" i="150"/>
  <c r="Y898" i="150"/>
  <c r="Z898" i="150"/>
  <c r="AA898" i="150"/>
  <c r="AB898" i="150"/>
  <c r="J899" i="150"/>
  <c r="K899" i="150"/>
  <c r="M899" i="150"/>
  <c r="N899" i="150"/>
  <c r="O899" i="150"/>
  <c r="R899" i="150"/>
  <c r="S899" i="150"/>
  <c r="T899" i="150"/>
  <c r="U899" i="150"/>
  <c r="V899" i="150"/>
  <c r="W899" i="150"/>
  <c r="X899" i="150"/>
  <c r="Y899" i="150"/>
  <c r="Z899" i="150"/>
  <c r="AA899" i="150"/>
  <c r="AB899" i="150"/>
  <c r="J900" i="150"/>
  <c r="K900" i="150"/>
  <c r="M900" i="150"/>
  <c r="N900" i="150"/>
  <c r="O900" i="150"/>
  <c r="R900" i="150"/>
  <c r="S900" i="150"/>
  <c r="T900" i="150"/>
  <c r="U900" i="150"/>
  <c r="V900" i="150"/>
  <c r="W900" i="150"/>
  <c r="X900" i="150"/>
  <c r="Y900" i="150"/>
  <c r="Z900" i="150"/>
  <c r="AA900" i="150"/>
  <c r="AB900" i="150"/>
  <c r="J901" i="150"/>
  <c r="K901" i="150"/>
  <c r="M901" i="150"/>
  <c r="N901" i="150"/>
  <c r="O901" i="150"/>
  <c r="R901" i="150"/>
  <c r="S901" i="150"/>
  <c r="T901" i="150"/>
  <c r="U901" i="150"/>
  <c r="V901" i="150"/>
  <c r="W901" i="150"/>
  <c r="X901" i="150"/>
  <c r="Y901" i="150"/>
  <c r="Z901" i="150"/>
  <c r="AA901" i="150"/>
  <c r="AB901" i="150"/>
  <c r="J902" i="150"/>
  <c r="K902" i="150"/>
  <c r="M902" i="150"/>
  <c r="N902" i="150"/>
  <c r="O902" i="150"/>
  <c r="R902" i="150"/>
  <c r="S902" i="150"/>
  <c r="T902" i="150"/>
  <c r="U902" i="150"/>
  <c r="V902" i="150"/>
  <c r="W902" i="150"/>
  <c r="X902" i="150"/>
  <c r="Y902" i="150"/>
  <c r="Z902" i="150"/>
  <c r="AA902" i="150"/>
  <c r="AB902" i="150"/>
  <c r="J903" i="150"/>
  <c r="K903" i="150"/>
  <c r="M903" i="150"/>
  <c r="N903" i="150"/>
  <c r="O903" i="150"/>
  <c r="R903" i="150"/>
  <c r="S903" i="150"/>
  <c r="T903" i="150"/>
  <c r="U903" i="150"/>
  <c r="V903" i="150"/>
  <c r="W903" i="150"/>
  <c r="X903" i="150"/>
  <c r="Y903" i="150"/>
  <c r="Z903" i="150"/>
  <c r="AA903" i="150"/>
  <c r="AB903" i="150"/>
  <c r="J904" i="150"/>
  <c r="K904" i="150"/>
  <c r="M904" i="150"/>
  <c r="N904" i="150"/>
  <c r="O904" i="150"/>
  <c r="R904" i="150"/>
  <c r="S904" i="150"/>
  <c r="T904" i="150"/>
  <c r="U904" i="150"/>
  <c r="V904" i="150"/>
  <c r="W904" i="150"/>
  <c r="X904" i="150"/>
  <c r="Y904" i="150"/>
  <c r="Z904" i="150"/>
  <c r="AA904" i="150"/>
  <c r="AB904" i="150"/>
  <c r="J905" i="150"/>
  <c r="K905" i="150"/>
  <c r="M905" i="150"/>
  <c r="N905" i="150"/>
  <c r="O905" i="150"/>
  <c r="R905" i="150"/>
  <c r="S905" i="150"/>
  <c r="T905" i="150"/>
  <c r="U905" i="150"/>
  <c r="V905" i="150"/>
  <c r="W905" i="150"/>
  <c r="X905" i="150"/>
  <c r="Y905" i="150"/>
  <c r="Z905" i="150"/>
  <c r="AA905" i="150"/>
  <c r="AB905" i="150"/>
  <c r="J906" i="150"/>
  <c r="K906" i="150"/>
  <c r="M906" i="150"/>
  <c r="N906" i="150"/>
  <c r="O906" i="150"/>
  <c r="R906" i="150"/>
  <c r="S906" i="150"/>
  <c r="T906" i="150"/>
  <c r="U906" i="150"/>
  <c r="V906" i="150"/>
  <c r="W906" i="150"/>
  <c r="X906" i="150"/>
  <c r="Y906" i="150"/>
  <c r="Z906" i="150"/>
  <c r="AA906" i="150"/>
  <c r="AB906" i="150"/>
  <c r="J907" i="150"/>
  <c r="K907" i="150"/>
  <c r="M907" i="150"/>
  <c r="N907" i="150"/>
  <c r="O907" i="150"/>
  <c r="R907" i="150"/>
  <c r="S907" i="150"/>
  <c r="T907" i="150"/>
  <c r="U907" i="150"/>
  <c r="V907" i="150"/>
  <c r="W907" i="150"/>
  <c r="X907" i="150"/>
  <c r="Y907" i="150"/>
  <c r="Z907" i="150"/>
  <c r="AA907" i="150"/>
  <c r="AB907" i="150"/>
  <c r="J908" i="150"/>
  <c r="K908" i="150"/>
  <c r="M908" i="150"/>
  <c r="N908" i="150"/>
  <c r="O908" i="150"/>
  <c r="R908" i="150"/>
  <c r="S908" i="150"/>
  <c r="T908" i="150"/>
  <c r="U908" i="150"/>
  <c r="V908" i="150"/>
  <c r="W908" i="150"/>
  <c r="X908" i="150"/>
  <c r="Y908" i="150"/>
  <c r="Z908" i="150"/>
  <c r="AA908" i="150"/>
  <c r="AB908" i="150"/>
  <c r="J909" i="150"/>
  <c r="K909" i="150"/>
  <c r="M909" i="150"/>
  <c r="N909" i="150"/>
  <c r="O909" i="150"/>
  <c r="R909" i="150"/>
  <c r="S909" i="150"/>
  <c r="T909" i="150"/>
  <c r="U909" i="150"/>
  <c r="V909" i="150"/>
  <c r="W909" i="150"/>
  <c r="X909" i="150"/>
  <c r="Y909" i="150"/>
  <c r="Z909" i="150"/>
  <c r="AA909" i="150"/>
  <c r="AB909" i="150"/>
  <c r="J910" i="150"/>
  <c r="K910" i="150"/>
  <c r="M910" i="150"/>
  <c r="N910" i="150"/>
  <c r="O910" i="150"/>
  <c r="R910" i="150"/>
  <c r="S910" i="150"/>
  <c r="T910" i="150"/>
  <c r="U910" i="150"/>
  <c r="V910" i="150"/>
  <c r="W910" i="150"/>
  <c r="X910" i="150"/>
  <c r="Y910" i="150"/>
  <c r="Z910" i="150"/>
  <c r="AA910" i="150"/>
  <c r="AB910" i="150"/>
  <c r="J911" i="150"/>
  <c r="K911" i="150"/>
  <c r="M911" i="150"/>
  <c r="N911" i="150"/>
  <c r="O911" i="150"/>
  <c r="R911" i="150"/>
  <c r="S911" i="150"/>
  <c r="T911" i="150"/>
  <c r="U911" i="150"/>
  <c r="V911" i="150"/>
  <c r="W911" i="150"/>
  <c r="X911" i="150"/>
  <c r="Y911" i="150"/>
  <c r="Z911" i="150"/>
  <c r="AA911" i="150"/>
  <c r="AB911" i="150"/>
  <c r="J912" i="150"/>
  <c r="K912" i="150"/>
  <c r="M912" i="150"/>
  <c r="N912" i="150"/>
  <c r="O912" i="150"/>
  <c r="R912" i="150"/>
  <c r="S912" i="150"/>
  <c r="T912" i="150"/>
  <c r="U912" i="150"/>
  <c r="V912" i="150"/>
  <c r="W912" i="150"/>
  <c r="X912" i="150"/>
  <c r="Y912" i="150"/>
  <c r="Z912" i="150"/>
  <c r="AA912" i="150"/>
  <c r="AB912" i="150"/>
  <c r="J913" i="150"/>
  <c r="K913" i="150"/>
  <c r="M913" i="150"/>
  <c r="N913" i="150"/>
  <c r="O913" i="150"/>
  <c r="R913" i="150"/>
  <c r="S913" i="150"/>
  <c r="T913" i="150"/>
  <c r="U913" i="150"/>
  <c r="V913" i="150"/>
  <c r="W913" i="150"/>
  <c r="X913" i="150"/>
  <c r="Y913" i="150"/>
  <c r="Z913" i="150"/>
  <c r="AA913" i="150"/>
  <c r="AB913" i="150"/>
  <c r="J914" i="150"/>
  <c r="K914" i="150"/>
  <c r="M914" i="150"/>
  <c r="N914" i="150"/>
  <c r="O914" i="150"/>
  <c r="R914" i="150"/>
  <c r="S914" i="150"/>
  <c r="T914" i="150"/>
  <c r="U914" i="150"/>
  <c r="V914" i="150"/>
  <c r="W914" i="150"/>
  <c r="X914" i="150"/>
  <c r="Y914" i="150"/>
  <c r="Z914" i="150"/>
  <c r="AA914" i="150"/>
  <c r="AB914" i="150"/>
  <c r="J915" i="150"/>
  <c r="K915" i="150"/>
  <c r="M915" i="150"/>
  <c r="N915" i="150"/>
  <c r="O915" i="150"/>
  <c r="R915" i="150"/>
  <c r="S915" i="150"/>
  <c r="T915" i="150"/>
  <c r="U915" i="150"/>
  <c r="V915" i="150"/>
  <c r="W915" i="150"/>
  <c r="X915" i="150"/>
  <c r="Y915" i="150"/>
  <c r="Z915" i="150"/>
  <c r="AA915" i="150"/>
  <c r="AB915" i="150"/>
  <c r="J916" i="150"/>
  <c r="K916" i="150"/>
  <c r="M916" i="150"/>
  <c r="N916" i="150"/>
  <c r="O916" i="150"/>
  <c r="R916" i="150"/>
  <c r="S916" i="150"/>
  <c r="T916" i="150"/>
  <c r="U916" i="150"/>
  <c r="V916" i="150"/>
  <c r="W916" i="150"/>
  <c r="X916" i="150"/>
  <c r="Y916" i="150"/>
  <c r="Z916" i="150"/>
  <c r="AA916" i="150"/>
  <c r="AB916" i="150"/>
  <c r="J917" i="150"/>
  <c r="K917" i="150"/>
  <c r="M917" i="150"/>
  <c r="N917" i="150"/>
  <c r="O917" i="150"/>
  <c r="R917" i="150"/>
  <c r="S917" i="150"/>
  <c r="T917" i="150"/>
  <c r="U917" i="150"/>
  <c r="V917" i="150"/>
  <c r="W917" i="150"/>
  <c r="X917" i="150"/>
  <c r="Y917" i="150"/>
  <c r="Z917" i="150"/>
  <c r="AA917" i="150"/>
  <c r="AB917" i="150"/>
  <c r="J918" i="150"/>
  <c r="K918" i="150"/>
  <c r="M918" i="150"/>
  <c r="N918" i="150"/>
  <c r="O918" i="150"/>
  <c r="R918" i="150"/>
  <c r="S918" i="150"/>
  <c r="T918" i="150"/>
  <c r="U918" i="150"/>
  <c r="V918" i="150"/>
  <c r="W918" i="150"/>
  <c r="X918" i="150"/>
  <c r="Y918" i="150"/>
  <c r="Z918" i="150"/>
  <c r="AA918" i="150"/>
  <c r="AB918" i="150"/>
  <c r="J919" i="150"/>
  <c r="K919" i="150"/>
  <c r="M919" i="150"/>
  <c r="N919" i="150"/>
  <c r="O919" i="150"/>
  <c r="R919" i="150"/>
  <c r="S919" i="150"/>
  <c r="T919" i="150"/>
  <c r="U919" i="150"/>
  <c r="V919" i="150"/>
  <c r="W919" i="150"/>
  <c r="X919" i="150"/>
  <c r="Y919" i="150"/>
  <c r="Z919" i="150"/>
  <c r="AA919" i="150"/>
  <c r="AB919" i="150"/>
  <c r="J920" i="150"/>
  <c r="K920" i="150"/>
  <c r="M920" i="150"/>
  <c r="N920" i="150"/>
  <c r="O920" i="150"/>
  <c r="R920" i="150"/>
  <c r="S920" i="150"/>
  <c r="T920" i="150"/>
  <c r="U920" i="150"/>
  <c r="V920" i="150"/>
  <c r="W920" i="150"/>
  <c r="X920" i="150"/>
  <c r="Y920" i="150"/>
  <c r="Z920" i="150"/>
  <c r="AA920" i="150"/>
  <c r="AB920" i="150"/>
  <c r="J921" i="150"/>
  <c r="K921" i="150"/>
  <c r="M921" i="150"/>
  <c r="N921" i="150"/>
  <c r="O921" i="150"/>
  <c r="R921" i="150"/>
  <c r="S921" i="150"/>
  <c r="T921" i="150"/>
  <c r="U921" i="150"/>
  <c r="V921" i="150"/>
  <c r="W921" i="150"/>
  <c r="X921" i="150"/>
  <c r="Y921" i="150"/>
  <c r="Z921" i="150"/>
  <c r="AA921" i="150"/>
  <c r="AB921" i="150"/>
  <c r="J922" i="150"/>
  <c r="K922" i="150"/>
  <c r="M922" i="150"/>
  <c r="N922" i="150"/>
  <c r="O922" i="150"/>
  <c r="R922" i="150"/>
  <c r="S922" i="150"/>
  <c r="T922" i="150"/>
  <c r="U922" i="150"/>
  <c r="V922" i="150"/>
  <c r="W922" i="150"/>
  <c r="X922" i="150"/>
  <c r="Y922" i="150"/>
  <c r="Z922" i="150"/>
  <c r="AA922" i="150"/>
  <c r="AB922" i="150"/>
  <c r="J923" i="150"/>
  <c r="K923" i="150"/>
  <c r="M923" i="150"/>
  <c r="N923" i="150"/>
  <c r="O923" i="150"/>
  <c r="R923" i="150"/>
  <c r="S923" i="150"/>
  <c r="T923" i="150"/>
  <c r="U923" i="150"/>
  <c r="V923" i="150"/>
  <c r="W923" i="150"/>
  <c r="X923" i="150"/>
  <c r="Y923" i="150"/>
  <c r="Z923" i="150"/>
  <c r="AA923" i="150"/>
  <c r="AB923" i="150"/>
  <c r="J924" i="150"/>
  <c r="K924" i="150"/>
  <c r="M924" i="150"/>
  <c r="N924" i="150"/>
  <c r="O924" i="150"/>
  <c r="R924" i="150"/>
  <c r="S924" i="150"/>
  <c r="T924" i="150"/>
  <c r="U924" i="150"/>
  <c r="V924" i="150"/>
  <c r="W924" i="150"/>
  <c r="X924" i="150"/>
  <c r="Y924" i="150"/>
  <c r="Z924" i="150"/>
  <c r="AA924" i="150"/>
  <c r="AB924" i="150"/>
  <c r="J925" i="150"/>
  <c r="K925" i="150"/>
  <c r="M925" i="150"/>
  <c r="N925" i="150"/>
  <c r="O925" i="150"/>
  <c r="R925" i="150"/>
  <c r="S925" i="150"/>
  <c r="T925" i="150"/>
  <c r="U925" i="150"/>
  <c r="V925" i="150"/>
  <c r="W925" i="150"/>
  <c r="X925" i="150"/>
  <c r="Y925" i="150"/>
  <c r="Z925" i="150"/>
  <c r="AA925" i="150"/>
  <c r="AB925" i="150"/>
  <c r="J926" i="150"/>
  <c r="K926" i="150"/>
  <c r="M926" i="150"/>
  <c r="N926" i="150"/>
  <c r="O926" i="150"/>
  <c r="R926" i="150"/>
  <c r="S926" i="150"/>
  <c r="T926" i="150"/>
  <c r="U926" i="150"/>
  <c r="V926" i="150"/>
  <c r="W926" i="150"/>
  <c r="X926" i="150"/>
  <c r="Y926" i="150"/>
  <c r="Z926" i="150"/>
  <c r="AA926" i="150"/>
  <c r="AB926" i="150"/>
  <c r="J927" i="150"/>
  <c r="K927" i="150"/>
  <c r="M927" i="150"/>
  <c r="N927" i="150"/>
  <c r="O927" i="150"/>
  <c r="R927" i="150"/>
  <c r="S927" i="150"/>
  <c r="T927" i="150"/>
  <c r="U927" i="150"/>
  <c r="V927" i="150"/>
  <c r="W927" i="150"/>
  <c r="X927" i="150"/>
  <c r="Y927" i="150"/>
  <c r="Z927" i="150"/>
  <c r="AA927" i="150"/>
  <c r="AB927" i="150"/>
  <c r="J928" i="150"/>
  <c r="K928" i="150"/>
  <c r="M928" i="150"/>
  <c r="N928" i="150"/>
  <c r="O928" i="150"/>
  <c r="R928" i="150"/>
  <c r="S928" i="150"/>
  <c r="T928" i="150"/>
  <c r="U928" i="150"/>
  <c r="V928" i="150"/>
  <c r="W928" i="150"/>
  <c r="X928" i="150"/>
  <c r="Y928" i="150"/>
  <c r="Z928" i="150"/>
  <c r="AA928" i="150"/>
  <c r="AB928" i="150"/>
  <c r="J929" i="150"/>
  <c r="K929" i="150"/>
  <c r="M929" i="150"/>
  <c r="N929" i="150"/>
  <c r="O929" i="150"/>
  <c r="R929" i="150"/>
  <c r="S929" i="150"/>
  <c r="T929" i="150"/>
  <c r="U929" i="150"/>
  <c r="V929" i="150"/>
  <c r="W929" i="150"/>
  <c r="X929" i="150"/>
  <c r="Y929" i="150"/>
  <c r="Z929" i="150"/>
  <c r="AA929" i="150"/>
  <c r="AB929" i="150"/>
  <c r="J930" i="150"/>
  <c r="K930" i="150"/>
  <c r="M930" i="150"/>
  <c r="N930" i="150"/>
  <c r="O930" i="150"/>
  <c r="R930" i="150"/>
  <c r="S930" i="150"/>
  <c r="T930" i="150"/>
  <c r="U930" i="150"/>
  <c r="V930" i="150"/>
  <c r="W930" i="150"/>
  <c r="X930" i="150"/>
  <c r="Y930" i="150"/>
  <c r="Z930" i="150"/>
  <c r="AA930" i="150"/>
  <c r="AB930" i="150"/>
  <c r="J931" i="150"/>
  <c r="K931" i="150"/>
  <c r="M931" i="150"/>
  <c r="N931" i="150"/>
  <c r="O931" i="150"/>
  <c r="R931" i="150"/>
  <c r="S931" i="150"/>
  <c r="T931" i="150"/>
  <c r="U931" i="150"/>
  <c r="V931" i="150"/>
  <c r="W931" i="150"/>
  <c r="X931" i="150"/>
  <c r="Y931" i="150"/>
  <c r="Z931" i="150"/>
  <c r="AA931" i="150"/>
  <c r="AB931" i="150"/>
  <c r="J932" i="150"/>
  <c r="K932" i="150"/>
  <c r="M932" i="150"/>
  <c r="N932" i="150"/>
  <c r="O932" i="150"/>
  <c r="R932" i="150"/>
  <c r="S932" i="150"/>
  <c r="T932" i="150"/>
  <c r="U932" i="150"/>
  <c r="V932" i="150"/>
  <c r="W932" i="150"/>
  <c r="X932" i="150"/>
  <c r="Y932" i="150"/>
  <c r="Z932" i="150"/>
  <c r="AA932" i="150"/>
  <c r="AB932" i="150"/>
  <c r="J933" i="150"/>
  <c r="K933" i="150"/>
  <c r="M933" i="150"/>
  <c r="N933" i="150"/>
  <c r="O933" i="150"/>
  <c r="R933" i="150"/>
  <c r="S933" i="150"/>
  <c r="T933" i="150"/>
  <c r="U933" i="150"/>
  <c r="V933" i="150"/>
  <c r="W933" i="150"/>
  <c r="X933" i="150"/>
  <c r="Y933" i="150"/>
  <c r="Z933" i="150"/>
  <c r="AA933" i="150"/>
  <c r="AB933" i="150"/>
  <c r="J934" i="150"/>
  <c r="K934" i="150"/>
  <c r="M934" i="150"/>
  <c r="N934" i="150"/>
  <c r="O934" i="150"/>
  <c r="R934" i="150"/>
  <c r="S934" i="150"/>
  <c r="T934" i="150"/>
  <c r="U934" i="150"/>
  <c r="V934" i="150"/>
  <c r="W934" i="150"/>
  <c r="X934" i="150"/>
  <c r="Y934" i="150"/>
  <c r="Z934" i="150"/>
  <c r="AA934" i="150"/>
  <c r="AB934" i="150"/>
  <c r="J935" i="150"/>
  <c r="K935" i="150"/>
  <c r="M935" i="150"/>
  <c r="N935" i="150"/>
  <c r="O935" i="150"/>
  <c r="R935" i="150"/>
  <c r="S935" i="150"/>
  <c r="T935" i="150"/>
  <c r="U935" i="150"/>
  <c r="V935" i="150"/>
  <c r="W935" i="150"/>
  <c r="X935" i="150"/>
  <c r="Y935" i="150"/>
  <c r="Z935" i="150"/>
  <c r="AA935" i="150"/>
  <c r="AB935" i="150"/>
  <c r="J936" i="150"/>
  <c r="K936" i="150"/>
  <c r="M936" i="150"/>
  <c r="N936" i="150"/>
  <c r="O936" i="150"/>
  <c r="R936" i="150"/>
  <c r="S936" i="150"/>
  <c r="T936" i="150"/>
  <c r="U936" i="150"/>
  <c r="V936" i="150"/>
  <c r="W936" i="150"/>
  <c r="X936" i="150"/>
  <c r="Y936" i="150"/>
  <c r="Z936" i="150"/>
  <c r="AA936" i="150"/>
  <c r="AB936" i="150"/>
  <c r="J937" i="150"/>
  <c r="K937" i="150"/>
  <c r="M937" i="150"/>
  <c r="N937" i="150"/>
  <c r="O937" i="150"/>
  <c r="R937" i="150"/>
  <c r="S937" i="150"/>
  <c r="T937" i="150"/>
  <c r="U937" i="150"/>
  <c r="V937" i="150"/>
  <c r="W937" i="150"/>
  <c r="X937" i="150"/>
  <c r="Y937" i="150"/>
  <c r="Z937" i="150"/>
  <c r="AA937" i="150"/>
  <c r="AB937" i="150"/>
  <c r="J938" i="150"/>
  <c r="K938" i="150"/>
  <c r="M938" i="150"/>
  <c r="N938" i="150"/>
  <c r="O938" i="150"/>
  <c r="R938" i="150"/>
  <c r="S938" i="150"/>
  <c r="T938" i="150"/>
  <c r="U938" i="150"/>
  <c r="V938" i="150"/>
  <c r="W938" i="150"/>
  <c r="X938" i="150"/>
  <c r="Y938" i="150"/>
  <c r="Z938" i="150"/>
  <c r="AA938" i="150"/>
  <c r="AB938" i="150"/>
  <c r="J939" i="150"/>
  <c r="K939" i="150"/>
  <c r="M939" i="150"/>
  <c r="N939" i="150"/>
  <c r="O939" i="150"/>
  <c r="R939" i="150"/>
  <c r="S939" i="150"/>
  <c r="T939" i="150"/>
  <c r="U939" i="150"/>
  <c r="V939" i="150"/>
  <c r="W939" i="150"/>
  <c r="X939" i="150"/>
  <c r="Y939" i="150"/>
  <c r="Z939" i="150"/>
  <c r="AA939" i="150"/>
  <c r="AB939" i="150"/>
  <c r="J940" i="150"/>
  <c r="K940" i="150"/>
  <c r="M940" i="150"/>
  <c r="N940" i="150"/>
  <c r="O940" i="150"/>
  <c r="R940" i="150"/>
  <c r="S940" i="150"/>
  <c r="T940" i="150"/>
  <c r="U940" i="150"/>
  <c r="V940" i="150"/>
  <c r="W940" i="150"/>
  <c r="X940" i="150"/>
  <c r="Y940" i="150"/>
  <c r="Z940" i="150"/>
  <c r="AA940" i="150"/>
  <c r="AB940" i="150"/>
  <c r="J941" i="150"/>
  <c r="K941" i="150"/>
  <c r="M941" i="150"/>
  <c r="N941" i="150"/>
  <c r="O941" i="150"/>
  <c r="R941" i="150"/>
  <c r="S941" i="150"/>
  <c r="T941" i="150"/>
  <c r="U941" i="150"/>
  <c r="V941" i="150"/>
  <c r="W941" i="150"/>
  <c r="X941" i="150"/>
  <c r="Y941" i="150"/>
  <c r="Z941" i="150"/>
  <c r="AA941" i="150"/>
  <c r="AB941" i="150"/>
  <c r="J942" i="150"/>
  <c r="K942" i="150"/>
  <c r="M942" i="150"/>
  <c r="N942" i="150"/>
  <c r="O942" i="150"/>
  <c r="R942" i="150"/>
  <c r="S942" i="150"/>
  <c r="T942" i="150"/>
  <c r="U942" i="150"/>
  <c r="V942" i="150"/>
  <c r="W942" i="150"/>
  <c r="X942" i="150"/>
  <c r="Y942" i="150"/>
  <c r="Z942" i="150"/>
  <c r="AA942" i="150"/>
  <c r="AB942" i="150"/>
  <c r="J943" i="150"/>
  <c r="K943" i="150"/>
  <c r="M943" i="150"/>
  <c r="N943" i="150"/>
  <c r="O943" i="150"/>
  <c r="R943" i="150"/>
  <c r="S943" i="150"/>
  <c r="T943" i="150"/>
  <c r="U943" i="150"/>
  <c r="V943" i="150"/>
  <c r="W943" i="150"/>
  <c r="X943" i="150"/>
  <c r="Y943" i="150"/>
  <c r="Z943" i="150"/>
  <c r="AA943" i="150"/>
  <c r="AB943" i="150"/>
  <c r="J944" i="150"/>
  <c r="K944" i="150"/>
  <c r="M944" i="150"/>
  <c r="N944" i="150"/>
  <c r="O944" i="150"/>
  <c r="R944" i="150"/>
  <c r="S944" i="150"/>
  <c r="T944" i="150"/>
  <c r="U944" i="150"/>
  <c r="V944" i="150"/>
  <c r="W944" i="150"/>
  <c r="X944" i="150"/>
  <c r="Y944" i="150"/>
  <c r="Z944" i="150"/>
  <c r="AA944" i="150"/>
  <c r="AB944" i="150"/>
  <c r="J945" i="150"/>
  <c r="K945" i="150"/>
  <c r="M945" i="150"/>
  <c r="N945" i="150"/>
  <c r="O945" i="150"/>
  <c r="R945" i="150"/>
  <c r="S945" i="150"/>
  <c r="T945" i="150"/>
  <c r="U945" i="150"/>
  <c r="V945" i="150"/>
  <c r="W945" i="150"/>
  <c r="X945" i="150"/>
  <c r="Y945" i="150"/>
  <c r="Z945" i="150"/>
  <c r="AA945" i="150"/>
  <c r="AB945" i="150"/>
  <c r="J946" i="150"/>
  <c r="K946" i="150"/>
  <c r="M946" i="150"/>
  <c r="N946" i="150"/>
  <c r="O946" i="150"/>
  <c r="R946" i="150"/>
  <c r="S946" i="150"/>
  <c r="T946" i="150"/>
  <c r="U946" i="150"/>
  <c r="V946" i="150"/>
  <c r="W946" i="150"/>
  <c r="X946" i="150"/>
  <c r="Y946" i="150"/>
  <c r="Z946" i="150"/>
  <c r="AA946" i="150"/>
  <c r="AB946" i="150"/>
  <c r="J947" i="150"/>
  <c r="K947" i="150"/>
  <c r="M947" i="150"/>
  <c r="N947" i="150"/>
  <c r="O947" i="150"/>
  <c r="R947" i="150"/>
  <c r="S947" i="150"/>
  <c r="T947" i="150"/>
  <c r="U947" i="150"/>
  <c r="V947" i="150"/>
  <c r="W947" i="150"/>
  <c r="X947" i="150"/>
  <c r="Y947" i="150"/>
  <c r="Z947" i="150"/>
  <c r="AA947" i="150"/>
  <c r="AB947" i="150"/>
  <c r="J948" i="150"/>
  <c r="K948" i="150"/>
  <c r="M948" i="150"/>
  <c r="N948" i="150"/>
  <c r="O948" i="150"/>
  <c r="R948" i="150"/>
  <c r="S948" i="150"/>
  <c r="T948" i="150"/>
  <c r="U948" i="150"/>
  <c r="V948" i="150"/>
  <c r="W948" i="150"/>
  <c r="X948" i="150"/>
  <c r="Y948" i="150"/>
  <c r="Z948" i="150"/>
  <c r="AA948" i="150"/>
  <c r="AB948" i="150"/>
  <c r="J949" i="150"/>
  <c r="K949" i="150"/>
  <c r="M949" i="150"/>
  <c r="N949" i="150"/>
  <c r="O949" i="150"/>
  <c r="R949" i="150"/>
  <c r="S949" i="150"/>
  <c r="T949" i="150"/>
  <c r="U949" i="150"/>
  <c r="V949" i="150"/>
  <c r="W949" i="150"/>
  <c r="X949" i="150"/>
  <c r="Y949" i="150"/>
  <c r="Z949" i="150"/>
  <c r="AA949" i="150"/>
  <c r="AB949" i="150"/>
  <c r="J950" i="150"/>
  <c r="K950" i="150"/>
  <c r="M950" i="150"/>
  <c r="N950" i="150"/>
  <c r="O950" i="150"/>
  <c r="R950" i="150"/>
  <c r="S950" i="150"/>
  <c r="T950" i="150"/>
  <c r="U950" i="150"/>
  <c r="V950" i="150"/>
  <c r="W950" i="150"/>
  <c r="X950" i="150"/>
  <c r="Y950" i="150"/>
  <c r="Z950" i="150"/>
  <c r="AA950" i="150"/>
  <c r="AB950" i="150"/>
  <c r="J951" i="150"/>
  <c r="K951" i="150"/>
  <c r="M951" i="150"/>
  <c r="N951" i="150"/>
  <c r="O951" i="150"/>
  <c r="R951" i="150"/>
  <c r="S951" i="150"/>
  <c r="T951" i="150"/>
  <c r="U951" i="150"/>
  <c r="V951" i="150"/>
  <c r="W951" i="150"/>
  <c r="X951" i="150"/>
  <c r="Y951" i="150"/>
  <c r="Z951" i="150"/>
  <c r="AA951" i="150"/>
  <c r="AB951" i="150"/>
  <c r="J952" i="150"/>
  <c r="K952" i="150"/>
  <c r="M952" i="150"/>
  <c r="N952" i="150"/>
  <c r="O952" i="150"/>
  <c r="R952" i="150"/>
  <c r="S952" i="150"/>
  <c r="T952" i="150"/>
  <c r="U952" i="150"/>
  <c r="V952" i="150"/>
  <c r="W952" i="150"/>
  <c r="X952" i="150"/>
  <c r="Y952" i="150"/>
  <c r="Z952" i="150"/>
  <c r="AA952" i="150"/>
  <c r="AB952" i="150"/>
  <c r="J953" i="150"/>
  <c r="K953" i="150"/>
  <c r="M953" i="150"/>
  <c r="N953" i="150"/>
  <c r="O953" i="150"/>
  <c r="R953" i="150"/>
  <c r="S953" i="150"/>
  <c r="T953" i="150"/>
  <c r="U953" i="150"/>
  <c r="V953" i="150"/>
  <c r="W953" i="150"/>
  <c r="X953" i="150"/>
  <c r="Y953" i="150"/>
  <c r="Z953" i="150"/>
  <c r="AA953" i="150"/>
  <c r="AB953" i="150"/>
  <c r="J954" i="150"/>
  <c r="K954" i="150"/>
  <c r="M954" i="150"/>
  <c r="N954" i="150"/>
  <c r="O954" i="150"/>
  <c r="R954" i="150"/>
  <c r="S954" i="150"/>
  <c r="T954" i="150"/>
  <c r="U954" i="150"/>
  <c r="V954" i="150"/>
  <c r="W954" i="150"/>
  <c r="X954" i="150"/>
  <c r="Y954" i="150"/>
  <c r="Z954" i="150"/>
  <c r="AA954" i="150"/>
  <c r="AB954" i="150"/>
  <c r="J955" i="150"/>
  <c r="K955" i="150"/>
  <c r="M955" i="150"/>
  <c r="N955" i="150"/>
  <c r="O955" i="150"/>
  <c r="R955" i="150"/>
  <c r="S955" i="150"/>
  <c r="T955" i="150"/>
  <c r="U955" i="150"/>
  <c r="V955" i="150"/>
  <c r="W955" i="150"/>
  <c r="X955" i="150"/>
  <c r="Y955" i="150"/>
  <c r="Z955" i="150"/>
  <c r="AA955" i="150"/>
  <c r="AB955" i="150"/>
  <c r="J956" i="150"/>
  <c r="K956" i="150"/>
  <c r="M956" i="150"/>
  <c r="N956" i="150"/>
  <c r="O956" i="150"/>
  <c r="R956" i="150"/>
  <c r="S956" i="150"/>
  <c r="T956" i="150"/>
  <c r="U956" i="150"/>
  <c r="V956" i="150"/>
  <c r="W956" i="150"/>
  <c r="X956" i="150"/>
  <c r="Y956" i="150"/>
  <c r="Z956" i="150"/>
  <c r="AA956" i="150"/>
  <c r="AB956" i="150"/>
  <c r="J957" i="150"/>
  <c r="K957" i="150"/>
  <c r="M957" i="150"/>
  <c r="N957" i="150"/>
  <c r="O957" i="150"/>
  <c r="R957" i="150"/>
  <c r="S957" i="150"/>
  <c r="T957" i="150"/>
  <c r="U957" i="150"/>
  <c r="V957" i="150"/>
  <c r="W957" i="150"/>
  <c r="X957" i="150"/>
  <c r="Y957" i="150"/>
  <c r="Z957" i="150"/>
  <c r="AA957" i="150"/>
  <c r="AB957" i="150"/>
  <c r="J958" i="150"/>
  <c r="K958" i="150"/>
  <c r="M958" i="150"/>
  <c r="N958" i="150"/>
  <c r="O958" i="150"/>
  <c r="R958" i="150"/>
  <c r="S958" i="150"/>
  <c r="T958" i="150"/>
  <c r="U958" i="150"/>
  <c r="V958" i="150"/>
  <c r="W958" i="150"/>
  <c r="X958" i="150"/>
  <c r="Y958" i="150"/>
  <c r="Z958" i="150"/>
  <c r="AA958" i="150"/>
  <c r="AB958" i="150"/>
  <c r="J959" i="150"/>
  <c r="K959" i="150"/>
  <c r="M959" i="150"/>
  <c r="N959" i="150"/>
  <c r="O959" i="150"/>
  <c r="R959" i="150"/>
  <c r="S959" i="150"/>
  <c r="T959" i="150"/>
  <c r="U959" i="150"/>
  <c r="V959" i="150"/>
  <c r="W959" i="150"/>
  <c r="X959" i="150"/>
  <c r="Y959" i="150"/>
  <c r="Z959" i="150"/>
  <c r="AA959" i="150"/>
  <c r="AB959" i="150"/>
  <c r="J960" i="150"/>
  <c r="K960" i="150"/>
  <c r="M960" i="150"/>
  <c r="N960" i="150"/>
  <c r="O960" i="150"/>
  <c r="R960" i="150"/>
  <c r="S960" i="150"/>
  <c r="T960" i="150"/>
  <c r="U960" i="150"/>
  <c r="V960" i="150"/>
  <c r="W960" i="150"/>
  <c r="X960" i="150"/>
  <c r="Y960" i="150"/>
  <c r="Z960" i="150"/>
  <c r="AA960" i="150"/>
  <c r="AB960" i="150"/>
  <c r="J961" i="150"/>
  <c r="K961" i="150"/>
  <c r="M961" i="150"/>
  <c r="N961" i="150"/>
  <c r="O961" i="150"/>
  <c r="R961" i="150"/>
  <c r="S961" i="150"/>
  <c r="T961" i="150"/>
  <c r="U961" i="150"/>
  <c r="V961" i="150"/>
  <c r="W961" i="150"/>
  <c r="X961" i="150"/>
  <c r="Y961" i="150"/>
  <c r="Z961" i="150"/>
  <c r="AA961" i="150"/>
  <c r="AB961" i="150"/>
  <c r="J962" i="150"/>
  <c r="K962" i="150"/>
  <c r="M962" i="150"/>
  <c r="N962" i="150"/>
  <c r="O962" i="150"/>
  <c r="R962" i="150"/>
  <c r="S962" i="150"/>
  <c r="T962" i="150"/>
  <c r="U962" i="150"/>
  <c r="V962" i="150"/>
  <c r="W962" i="150"/>
  <c r="X962" i="150"/>
  <c r="Y962" i="150"/>
  <c r="Z962" i="150"/>
  <c r="AA962" i="150"/>
  <c r="AB962" i="150"/>
  <c r="J963" i="150"/>
  <c r="K963" i="150"/>
  <c r="M963" i="150"/>
  <c r="N963" i="150"/>
  <c r="O963" i="150"/>
  <c r="R963" i="150"/>
  <c r="S963" i="150"/>
  <c r="T963" i="150"/>
  <c r="U963" i="150"/>
  <c r="V963" i="150"/>
  <c r="W963" i="150"/>
  <c r="X963" i="150"/>
  <c r="Y963" i="150"/>
  <c r="Z963" i="150"/>
  <c r="AA963" i="150"/>
  <c r="AB963" i="150"/>
  <c r="J964" i="150"/>
  <c r="K964" i="150"/>
  <c r="M964" i="150"/>
  <c r="N964" i="150"/>
  <c r="O964" i="150"/>
  <c r="R964" i="150"/>
  <c r="S964" i="150"/>
  <c r="T964" i="150"/>
  <c r="U964" i="150"/>
  <c r="V964" i="150"/>
  <c r="W964" i="150"/>
  <c r="X964" i="150"/>
  <c r="Y964" i="150"/>
  <c r="Z964" i="150"/>
  <c r="AA964" i="150"/>
  <c r="AB964" i="150"/>
  <c r="J965" i="150"/>
  <c r="K965" i="150"/>
  <c r="M965" i="150"/>
  <c r="N965" i="150"/>
  <c r="O965" i="150"/>
  <c r="R965" i="150"/>
  <c r="S965" i="150"/>
  <c r="T965" i="150"/>
  <c r="U965" i="150"/>
  <c r="V965" i="150"/>
  <c r="W965" i="150"/>
  <c r="X965" i="150"/>
  <c r="Y965" i="150"/>
  <c r="Z965" i="150"/>
  <c r="AA965" i="150"/>
  <c r="AB965" i="150"/>
  <c r="J966" i="150"/>
  <c r="K966" i="150"/>
  <c r="M966" i="150"/>
  <c r="N966" i="150"/>
  <c r="O966" i="150"/>
  <c r="R966" i="150"/>
  <c r="S966" i="150"/>
  <c r="T966" i="150"/>
  <c r="U966" i="150"/>
  <c r="V966" i="150"/>
  <c r="W966" i="150"/>
  <c r="X966" i="150"/>
  <c r="Y966" i="150"/>
  <c r="Z966" i="150"/>
  <c r="AA966" i="150"/>
  <c r="AB966" i="150"/>
  <c r="J967" i="150"/>
  <c r="K967" i="150"/>
  <c r="M967" i="150"/>
  <c r="N967" i="150"/>
  <c r="O967" i="150"/>
  <c r="R967" i="150"/>
  <c r="S967" i="150"/>
  <c r="T967" i="150"/>
  <c r="U967" i="150"/>
  <c r="V967" i="150"/>
  <c r="W967" i="150"/>
  <c r="X967" i="150"/>
  <c r="Y967" i="150"/>
  <c r="Z967" i="150"/>
  <c r="AA967" i="150"/>
  <c r="AB967" i="150"/>
  <c r="J968" i="150"/>
  <c r="K968" i="150"/>
  <c r="M968" i="150"/>
  <c r="N968" i="150"/>
  <c r="O968" i="150"/>
  <c r="R968" i="150"/>
  <c r="S968" i="150"/>
  <c r="T968" i="150"/>
  <c r="U968" i="150"/>
  <c r="V968" i="150"/>
  <c r="W968" i="150"/>
  <c r="X968" i="150"/>
  <c r="Y968" i="150"/>
  <c r="Z968" i="150"/>
  <c r="AA968" i="150"/>
  <c r="AB968" i="150"/>
  <c r="J969" i="150"/>
  <c r="K969" i="150"/>
  <c r="M969" i="150"/>
  <c r="N969" i="150"/>
  <c r="O969" i="150"/>
  <c r="R969" i="150"/>
  <c r="S969" i="150"/>
  <c r="T969" i="150"/>
  <c r="U969" i="150"/>
  <c r="V969" i="150"/>
  <c r="W969" i="150"/>
  <c r="X969" i="150"/>
  <c r="Y969" i="150"/>
  <c r="Z969" i="150"/>
  <c r="AA969" i="150"/>
  <c r="AB969" i="150"/>
  <c r="J970" i="150"/>
  <c r="K970" i="150"/>
  <c r="M970" i="150"/>
  <c r="N970" i="150"/>
  <c r="O970" i="150"/>
  <c r="R970" i="150"/>
  <c r="S970" i="150"/>
  <c r="T970" i="150"/>
  <c r="U970" i="150"/>
  <c r="V970" i="150"/>
  <c r="W970" i="150"/>
  <c r="X970" i="150"/>
  <c r="Y970" i="150"/>
  <c r="Z970" i="150"/>
  <c r="AA970" i="150"/>
  <c r="AB970" i="150"/>
  <c r="J971" i="150"/>
  <c r="K971" i="150"/>
  <c r="M971" i="150"/>
  <c r="N971" i="150"/>
  <c r="O971" i="150"/>
  <c r="R971" i="150"/>
  <c r="S971" i="150"/>
  <c r="T971" i="150"/>
  <c r="U971" i="150"/>
  <c r="V971" i="150"/>
  <c r="W971" i="150"/>
  <c r="X971" i="150"/>
  <c r="Y971" i="150"/>
  <c r="Z971" i="150"/>
  <c r="AA971" i="150"/>
  <c r="AB971" i="150"/>
  <c r="J972" i="150"/>
  <c r="K972" i="150"/>
  <c r="M972" i="150"/>
  <c r="N972" i="150"/>
  <c r="O972" i="150"/>
  <c r="R972" i="150"/>
  <c r="S972" i="150"/>
  <c r="T972" i="150"/>
  <c r="U972" i="150"/>
  <c r="V972" i="150"/>
  <c r="W972" i="150"/>
  <c r="X972" i="150"/>
  <c r="Y972" i="150"/>
  <c r="Z972" i="150"/>
  <c r="AA972" i="150"/>
  <c r="AB972" i="150"/>
  <c r="J973" i="150"/>
  <c r="K973" i="150"/>
  <c r="M973" i="150"/>
  <c r="N973" i="150"/>
  <c r="O973" i="150"/>
  <c r="R973" i="150"/>
  <c r="S973" i="150"/>
  <c r="T973" i="150"/>
  <c r="U973" i="150"/>
  <c r="V973" i="150"/>
  <c r="W973" i="150"/>
  <c r="X973" i="150"/>
  <c r="Y973" i="150"/>
  <c r="Z973" i="150"/>
  <c r="AA973" i="150"/>
  <c r="AB973" i="150"/>
  <c r="J974" i="150"/>
  <c r="K974" i="150"/>
  <c r="M974" i="150"/>
  <c r="N974" i="150"/>
  <c r="O974" i="150"/>
  <c r="R974" i="150"/>
  <c r="S974" i="150"/>
  <c r="T974" i="150"/>
  <c r="U974" i="150"/>
  <c r="V974" i="150"/>
  <c r="W974" i="150"/>
  <c r="X974" i="150"/>
  <c r="Y974" i="150"/>
  <c r="Z974" i="150"/>
  <c r="AA974" i="150"/>
  <c r="AB974" i="150"/>
  <c r="J975" i="150"/>
  <c r="K975" i="150"/>
  <c r="M975" i="150"/>
  <c r="N975" i="150"/>
  <c r="O975" i="150"/>
  <c r="R975" i="150"/>
  <c r="S975" i="150"/>
  <c r="T975" i="150"/>
  <c r="U975" i="150"/>
  <c r="V975" i="150"/>
  <c r="W975" i="150"/>
  <c r="X975" i="150"/>
  <c r="Y975" i="150"/>
  <c r="Z975" i="150"/>
  <c r="AA975" i="150"/>
  <c r="AB975" i="150"/>
  <c r="M646" i="150"/>
  <c r="W646" i="150"/>
  <c r="X646" i="150"/>
  <c r="Y646" i="150"/>
  <c r="Z646" i="150"/>
  <c r="AA646" i="150"/>
  <c r="AB646" i="150"/>
  <c r="V646" i="150"/>
  <c r="S646" i="150"/>
  <c r="T646" i="150"/>
  <c r="U646" i="150"/>
  <c r="R646" i="150"/>
  <c r="K646" i="150"/>
  <c r="N646" i="150"/>
  <c r="O646" i="150"/>
  <c r="J646" i="150"/>
  <c r="G646" i="150"/>
  <c r="H646" i="150"/>
  <c r="I646" i="150"/>
  <c r="A647" i="150"/>
  <c r="G647" i="150"/>
  <c r="H647" i="150"/>
  <c r="I647" i="150"/>
  <c r="A648" i="150"/>
  <c r="G648" i="150"/>
  <c r="H648" i="150"/>
  <c r="I648" i="150"/>
  <c r="A649" i="150"/>
  <c r="G649" i="150"/>
  <c r="H649" i="150"/>
  <c r="I649" i="150"/>
  <c r="A650" i="150"/>
  <c r="G650" i="150"/>
  <c r="H650" i="150"/>
  <c r="I650" i="150"/>
  <c r="A651" i="150"/>
  <c r="G651" i="150"/>
  <c r="H651" i="150"/>
  <c r="I651" i="150"/>
  <c r="A652" i="150"/>
  <c r="G652" i="150"/>
  <c r="H652" i="150"/>
  <c r="I652" i="150"/>
  <c r="A653" i="150"/>
  <c r="G653" i="150"/>
  <c r="H653" i="150"/>
  <c r="I653" i="150"/>
  <c r="A654" i="150"/>
  <c r="G654" i="150"/>
  <c r="H654" i="150"/>
  <c r="I654" i="150"/>
  <c r="A655" i="150"/>
  <c r="G655" i="150"/>
  <c r="H655" i="150"/>
  <c r="I655" i="150"/>
  <c r="A656" i="150"/>
  <c r="G656" i="150"/>
  <c r="H656" i="150"/>
  <c r="I656" i="150"/>
  <c r="A657" i="150"/>
  <c r="G657" i="150"/>
  <c r="H657" i="150"/>
  <c r="I657" i="150"/>
  <c r="A658" i="150"/>
  <c r="G658" i="150"/>
  <c r="H658" i="150"/>
  <c r="I658" i="150"/>
  <c r="A659" i="150"/>
  <c r="G659" i="150"/>
  <c r="H659" i="150"/>
  <c r="I659" i="150"/>
  <c r="A660" i="150"/>
  <c r="G660" i="150"/>
  <c r="H660" i="150"/>
  <c r="I660" i="150"/>
  <c r="A661" i="150"/>
  <c r="G661" i="150"/>
  <c r="H661" i="150"/>
  <c r="I661" i="150"/>
  <c r="A662" i="150"/>
  <c r="G662" i="150"/>
  <c r="H662" i="150"/>
  <c r="I662" i="150"/>
  <c r="A663" i="150"/>
  <c r="G663" i="150"/>
  <c r="H663" i="150"/>
  <c r="I663" i="150"/>
  <c r="A664" i="150"/>
  <c r="G664" i="150"/>
  <c r="H664" i="150"/>
  <c r="I664" i="150"/>
  <c r="A665" i="150"/>
  <c r="G665" i="150"/>
  <c r="H665" i="150"/>
  <c r="I665" i="150"/>
  <c r="A666" i="150"/>
  <c r="G666" i="150"/>
  <c r="H666" i="150"/>
  <c r="I666" i="150"/>
  <c r="A667" i="150"/>
  <c r="G667" i="150"/>
  <c r="H667" i="150"/>
  <c r="I667" i="150"/>
  <c r="A668" i="150"/>
  <c r="G668" i="150"/>
  <c r="H668" i="150"/>
  <c r="I668" i="150"/>
  <c r="A669" i="150"/>
  <c r="G669" i="150"/>
  <c r="H669" i="150"/>
  <c r="I669" i="150"/>
  <c r="A670" i="150"/>
  <c r="G670" i="150"/>
  <c r="H670" i="150"/>
  <c r="I670" i="150"/>
  <c r="A671" i="150"/>
  <c r="G671" i="150"/>
  <c r="H671" i="150"/>
  <c r="I671" i="150"/>
  <c r="A672" i="150"/>
  <c r="G672" i="150"/>
  <c r="H672" i="150"/>
  <c r="I672" i="150"/>
  <c r="A673" i="150"/>
  <c r="G673" i="150"/>
  <c r="H673" i="150"/>
  <c r="I673" i="150"/>
  <c r="A674" i="150"/>
  <c r="G674" i="150"/>
  <c r="H674" i="150"/>
  <c r="I674" i="150"/>
  <c r="A675" i="150"/>
  <c r="G675" i="150"/>
  <c r="H675" i="150"/>
  <c r="I675" i="150"/>
  <c r="A676" i="150"/>
  <c r="G676" i="150"/>
  <c r="H676" i="150"/>
  <c r="I676" i="150"/>
  <c r="A677" i="150"/>
  <c r="G677" i="150"/>
  <c r="H677" i="150"/>
  <c r="I677" i="150"/>
  <c r="A678" i="150"/>
  <c r="G678" i="150"/>
  <c r="H678" i="150"/>
  <c r="I678" i="150"/>
  <c r="A679" i="150"/>
  <c r="G679" i="150"/>
  <c r="H679" i="150"/>
  <c r="I679" i="150"/>
  <c r="A680" i="150"/>
  <c r="G680" i="150"/>
  <c r="H680" i="150"/>
  <c r="I680" i="150"/>
  <c r="A681" i="150"/>
  <c r="G681" i="150"/>
  <c r="H681" i="150"/>
  <c r="I681" i="150"/>
  <c r="A682" i="150"/>
  <c r="G682" i="150"/>
  <c r="H682" i="150"/>
  <c r="I682" i="150"/>
  <c r="A683" i="150"/>
  <c r="G683" i="150"/>
  <c r="H683" i="150"/>
  <c r="I683" i="150"/>
  <c r="A684" i="150"/>
  <c r="G684" i="150"/>
  <c r="H684" i="150"/>
  <c r="I684" i="150"/>
  <c r="A685" i="150"/>
  <c r="G685" i="150"/>
  <c r="H685" i="150"/>
  <c r="I685" i="150"/>
  <c r="A686" i="150"/>
  <c r="G686" i="150"/>
  <c r="H686" i="150"/>
  <c r="I686" i="150"/>
  <c r="A687" i="150"/>
  <c r="G687" i="150"/>
  <c r="H687" i="150"/>
  <c r="I687" i="150"/>
  <c r="A688" i="150"/>
  <c r="G688" i="150"/>
  <c r="H688" i="150"/>
  <c r="I688" i="150"/>
  <c r="A689" i="150"/>
  <c r="G689" i="150"/>
  <c r="H689" i="150"/>
  <c r="I689" i="150"/>
  <c r="A690" i="150"/>
  <c r="G690" i="150"/>
  <c r="H690" i="150"/>
  <c r="I690" i="150"/>
  <c r="A691" i="150"/>
  <c r="G691" i="150"/>
  <c r="H691" i="150"/>
  <c r="I691" i="150"/>
  <c r="A692" i="150"/>
  <c r="G692" i="150"/>
  <c r="H692" i="150"/>
  <c r="I692" i="150"/>
  <c r="A693" i="150"/>
  <c r="G693" i="150"/>
  <c r="H693" i="150"/>
  <c r="I693" i="150"/>
  <c r="A694" i="150"/>
  <c r="G694" i="150"/>
  <c r="H694" i="150"/>
  <c r="I694" i="150"/>
  <c r="A695" i="150"/>
  <c r="G695" i="150"/>
  <c r="H695" i="150"/>
  <c r="I695" i="150"/>
  <c r="A696" i="150"/>
  <c r="G696" i="150"/>
  <c r="H696" i="150"/>
  <c r="I696" i="150"/>
  <c r="A697" i="150"/>
  <c r="G697" i="150"/>
  <c r="H697" i="150"/>
  <c r="I697" i="150"/>
  <c r="A698" i="150"/>
  <c r="G698" i="150"/>
  <c r="H698" i="150"/>
  <c r="I698" i="150"/>
  <c r="A699" i="150"/>
  <c r="G699" i="150"/>
  <c r="H699" i="150"/>
  <c r="I699" i="150"/>
  <c r="A700" i="150"/>
  <c r="G700" i="150"/>
  <c r="H700" i="150"/>
  <c r="I700" i="150"/>
  <c r="A701" i="150"/>
  <c r="G701" i="150"/>
  <c r="H701" i="150"/>
  <c r="I701" i="150"/>
  <c r="A702" i="150"/>
  <c r="G702" i="150"/>
  <c r="H702" i="150"/>
  <c r="I702" i="150"/>
  <c r="A703" i="150"/>
  <c r="G703" i="150"/>
  <c r="H703" i="150"/>
  <c r="I703" i="150"/>
  <c r="A704" i="150"/>
  <c r="G704" i="150"/>
  <c r="H704" i="150"/>
  <c r="I704" i="150"/>
  <c r="A705" i="150"/>
  <c r="G705" i="150"/>
  <c r="H705" i="150"/>
  <c r="I705" i="150"/>
  <c r="A706" i="150"/>
  <c r="G706" i="150"/>
  <c r="H706" i="150"/>
  <c r="I706" i="150"/>
  <c r="A707" i="150"/>
  <c r="G707" i="150"/>
  <c r="H707" i="150"/>
  <c r="I707" i="150"/>
  <c r="A708" i="150"/>
  <c r="G708" i="150"/>
  <c r="H708" i="150"/>
  <c r="I708" i="150"/>
  <c r="A709" i="150"/>
  <c r="G709" i="150"/>
  <c r="H709" i="150"/>
  <c r="I709" i="150"/>
  <c r="A710" i="150"/>
  <c r="G710" i="150"/>
  <c r="H710" i="150"/>
  <c r="I710" i="150"/>
  <c r="A711" i="150"/>
  <c r="G711" i="150"/>
  <c r="H711" i="150"/>
  <c r="I711" i="150"/>
  <c r="A712" i="150"/>
  <c r="G712" i="150"/>
  <c r="H712" i="150"/>
  <c r="I712" i="150"/>
  <c r="A713" i="150"/>
  <c r="G713" i="150"/>
  <c r="H713" i="150"/>
  <c r="I713" i="150"/>
  <c r="A714" i="150"/>
  <c r="G714" i="150"/>
  <c r="H714" i="150"/>
  <c r="I714" i="150"/>
  <c r="A715" i="150"/>
  <c r="G715" i="150"/>
  <c r="H715" i="150"/>
  <c r="I715" i="150"/>
  <c r="A716" i="150"/>
  <c r="G716" i="150"/>
  <c r="H716" i="150"/>
  <c r="I716" i="150"/>
  <c r="A717" i="150"/>
  <c r="G717" i="150"/>
  <c r="H717" i="150"/>
  <c r="I717" i="150"/>
  <c r="A718" i="150"/>
  <c r="G718" i="150"/>
  <c r="H718" i="150"/>
  <c r="I718" i="150"/>
  <c r="A719" i="150"/>
  <c r="G719" i="150"/>
  <c r="H719" i="150"/>
  <c r="I719" i="150"/>
  <c r="A720" i="150"/>
  <c r="G720" i="150"/>
  <c r="H720" i="150"/>
  <c r="I720" i="150"/>
  <c r="A721" i="150"/>
  <c r="G721" i="150"/>
  <c r="H721" i="150"/>
  <c r="I721" i="150"/>
  <c r="A722" i="150"/>
  <c r="G722" i="150"/>
  <c r="H722" i="150"/>
  <c r="I722" i="150"/>
  <c r="A723" i="150"/>
  <c r="G723" i="150"/>
  <c r="H723" i="150"/>
  <c r="I723" i="150"/>
  <c r="A724" i="150"/>
  <c r="G724" i="150"/>
  <c r="H724" i="150"/>
  <c r="I724" i="150"/>
  <c r="A725" i="150"/>
  <c r="G725" i="150"/>
  <c r="H725" i="150"/>
  <c r="I725" i="150"/>
  <c r="A726" i="150"/>
  <c r="G726" i="150"/>
  <c r="H726" i="150"/>
  <c r="I726" i="150"/>
  <c r="A727" i="150"/>
  <c r="G727" i="150"/>
  <c r="H727" i="150"/>
  <c r="I727" i="150"/>
  <c r="A728" i="150"/>
  <c r="G728" i="150"/>
  <c r="H728" i="150"/>
  <c r="I728" i="150"/>
  <c r="A729" i="150"/>
  <c r="G729" i="150"/>
  <c r="H729" i="150"/>
  <c r="I729" i="150"/>
  <c r="A730" i="150"/>
  <c r="G730" i="150"/>
  <c r="H730" i="150"/>
  <c r="I730" i="150"/>
  <c r="A731" i="150"/>
  <c r="G731" i="150"/>
  <c r="H731" i="150"/>
  <c r="I731" i="150"/>
  <c r="A732" i="150"/>
  <c r="G732" i="150"/>
  <c r="H732" i="150"/>
  <c r="I732" i="150"/>
  <c r="A733" i="150"/>
  <c r="G733" i="150"/>
  <c r="H733" i="150"/>
  <c r="I733" i="150"/>
  <c r="A734" i="150"/>
  <c r="G734" i="150"/>
  <c r="H734" i="150"/>
  <c r="I734" i="150"/>
  <c r="A735" i="150"/>
  <c r="G735" i="150"/>
  <c r="H735" i="150"/>
  <c r="I735" i="150"/>
  <c r="A736" i="150"/>
  <c r="G736" i="150"/>
  <c r="H736" i="150"/>
  <c r="I736" i="150"/>
  <c r="A737" i="150"/>
  <c r="G737" i="150"/>
  <c r="H737" i="150"/>
  <c r="I737" i="150"/>
  <c r="A738" i="150"/>
  <c r="G738" i="150"/>
  <c r="H738" i="150"/>
  <c r="I738" i="150"/>
  <c r="A739" i="150"/>
  <c r="G739" i="150"/>
  <c r="H739" i="150"/>
  <c r="I739" i="150"/>
  <c r="A740" i="150"/>
  <c r="G740" i="150"/>
  <c r="H740" i="150"/>
  <c r="I740" i="150"/>
  <c r="A741" i="150"/>
  <c r="G741" i="150"/>
  <c r="H741" i="150"/>
  <c r="I741" i="150"/>
  <c r="A742" i="150"/>
  <c r="G742" i="150"/>
  <c r="H742" i="150"/>
  <c r="I742" i="150"/>
  <c r="A743" i="150"/>
  <c r="G743" i="150"/>
  <c r="H743" i="150"/>
  <c r="I743" i="150"/>
  <c r="A744" i="150"/>
  <c r="G744" i="150"/>
  <c r="H744" i="150"/>
  <c r="I744" i="150"/>
  <c r="A745" i="150"/>
  <c r="G745" i="150"/>
  <c r="H745" i="150"/>
  <c r="I745" i="150"/>
  <c r="A746" i="150"/>
  <c r="G746" i="150"/>
  <c r="H746" i="150"/>
  <c r="I746" i="150"/>
  <c r="A747" i="150"/>
  <c r="G747" i="150"/>
  <c r="H747" i="150"/>
  <c r="I747" i="150"/>
  <c r="A748" i="150"/>
  <c r="G748" i="150"/>
  <c r="H748" i="150"/>
  <c r="I748" i="150"/>
  <c r="A749" i="150"/>
  <c r="G749" i="150"/>
  <c r="H749" i="150"/>
  <c r="I749" i="150"/>
  <c r="A750" i="150"/>
  <c r="G750" i="150"/>
  <c r="H750" i="150"/>
  <c r="I750" i="150"/>
  <c r="A751" i="150"/>
  <c r="G751" i="150"/>
  <c r="H751" i="150"/>
  <c r="I751" i="150"/>
  <c r="A752" i="150"/>
  <c r="G752" i="150"/>
  <c r="H752" i="150"/>
  <c r="I752" i="150"/>
  <c r="A753" i="150"/>
  <c r="G753" i="150"/>
  <c r="H753" i="150"/>
  <c r="I753" i="150"/>
  <c r="A754" i="150"/>
  <c r="G754" i="150"/>
  <c r="H754" i="150"/>
  <c r="I754" i="150"/>
  <c r="A755" i="150"/>
  <c r="G755" i="150"/>
  <c r="H755" i="150"/>
  <c r="I755" i="150"/>
  <c r="A756" i="150"/>
  <c r="G756" i="150"/>
  <c r="H756" i="150"/>
  <c r="I756" i="150"/>
  <c r="A757" i="150"/>
  <c r="G757" i="150"/>
  <c r="H757" i="150"/>
  <c r="I757" i="150"/>
  <c r="A758" i="150"/>
  <c r="G758" i="150"/>
  <c r="H758" i="150"/>
  <c r="I758" i="150"/>
  <c r="A759" i="150"/>
  <c r="G759" i="150"/>
  <c r="H759" i="150"/>
  <c r="I759" i="150"/>
  <c r="A760" i="150"/>
  <c r="G760" i="150"/>
  <c r="H760" i="150"/>
  <c r="I760" i="150"/>
  <c r="A761" i="150"/>
  <c r="G761" i="150"/>
  <c r="H761" i="150"/>
  <c r="I761" i="150"/>
  <c r="A762" i="150"/>
  <c r="G762" i="150"/>
  <c r="H762" i="150"/>
  <c r="I762" i="150"/>
  <c r="A763" i="150"/>
  <c r="G763" i="150"/>
  <c r="H763" i="150"/>
  <c r="I763" i="150"/>
  <c r="A764" i="150"/>
  <c r="G764" i="150"/>
  <c r="H764" i="150"/>
  <c r="I764" i="150"/>
  <c r="A765" i="150"/>
  <c r="G765" i="150"/>
  <c r="H765" i="150"/>
  <c r="I765" i="150"/>
  <c r="A766" i="150"/>
  <c r="G766" i="150"/>
  <c r="H766" i="150"/>
  <c r="I766" i="150"/>
  <c r="A767" i="150"/>
  <c r="G767" i="150"/>
  <c r="H767" i="150"/>
  <c r="I767" i="150"/>
  <c r="A768" i="150"/>
  <c r="G768" i="150"/>
  <c r="H768" i="150"/>
  <c r="I768" i="150"/>
  <c r="A769" i="150"/>
  <c r="G769" i="150"/>
  <c r="H769" i="150"/>
  <c r="I769" i="150"/>
  <c r="A770" i="150"/>
  <c r="G770" i="150"/>
  <c r="H770" i="150"/>
  <c r="I770" i="150"/>
  <c r="A771" i="150"/>
  <c r="G771" i="150"/>
  <c r="H771" i="150"/>
  <c r="I771" i="150"/>
  <c r="A772" i="150"/>
  <c r="G772" i="150"/>
  <c r="H772" i="150"/>
  <c r="I772" i="150"/>
  <c r="A773" i="150"/>
  <c r="G773" i="150"/>
  <c r="H773" i="150"/>
  <c r="I773" i="150"/>
  <c r="A774" i="150"/>
  <c r="G774" i="150"/>
  <c r="H774" i="150"/>
  <c r="I774" i="150"/>
  <c r="A775" i="150"/>
  <c r="G775" i="150"/>
  <c r="H775" i="150"/>
  <c r="I775" i="150"/>
  <c r="A776" i="150"/>
  <c r="G776" i="150"/>
  <c r="H776" i="150"/>
  <c r="I776" i="150"/>
  <c r="A777" i="150"/>
  <c r="G777" i="150"/>
  <c r="H777" i="150"/>
  <c r="I777" i="150"/>
  <c r="A778" i="150"/>
  <c r="G778" i="150"/>
  <c r="H778" i="150"/>
  <c r="I778" i="150"/>
  <c r="A779" i="150"/>
  <c r="G779" i="150"/>
  <c r="H779" i="150"/>
  <c r="I779" i="150"/>
  <c r="A780" i="150"/>
  <c r="G780" i="150"/>
  <c r="H780" i="150"/>
  <c r="I780" i="150"/>
  <c r="A781" i="150"/>
  <c r="G781" i="150"/>
  <c r="H781" i="150"/>
  <c r="I781" i="150"/>
  <c r="A782" i="150"/>
  <c r="G782" i="150"/>
  <c r="H782" i="150"/>
  <c r="I782" i="150"/>
  <c r="A783" i="150"/>
  <c r="G783" i="150"/>
  <c r="H783" i="150"/>
  <c r="I783" i="150"/>
  <c r="A784" i="150"/>
  <c r="G784" i="150"/>
  <c r="H784" i="150"/>
  <c r="I784" i="150"/>
  <c r="A785" i="150"/>
  <c r="G785" i="150"/>
  <c r="H785" i="150"/>
  <c r="I785" i="150"/>
  <c r="A786" i="150"/>
  <c r="G786" i="150"/>
  <c r="H786" i="150"/>
  <c r="I786" i="150"/>
  <c r="A787" i="150"/>
  <c r="G787" i="150"/>
  <c r="H787" i="150"/>
  <c r="I787" i="150"/>
  <c r="A788" i="150"/>
  <c r="G788" i="150"/>
  <c r="H788" i="150"/>
  <c r="I788" i="150"/>
  <c r="A789" i="150"/>
  <c r="G789" i="150"/>
  <c r="H789" i="150"/>
  <c r="I789" i="150"/>
  <c r="A790" i="150"/>
  <c r="G790" i="150"/>
  <c r="H790" i="150"/>
  <c r="I790" i="150"/>
  <c r="A791" i="150"/>
  <c r="G791" i="150"/>
  <c r="H791" i="150"/>
  <c r="I791" i="150"/>
  <c r="A792" i="150"/>
  <c r="G792" i="150"/>
  <c r="H792" i="150"/>
  <c r="I792" i="150"/>
  <c r="A793" i="150"/>
  <c r="G793" i="150"/>
  <c r="H793" i="150"/>
  <c r="I793" i="150"/>
  <c r="A794" i="150"/>
  <c r="G794" i="150"/>
  <c r="H794" i="150"/>
  <c r="I794" i="150"/>
  <c r="A795" i="150"/>
  <c r="G795" i="150"/>
  <c r="H795" i="150"/>
  <c r="I795" i="150"/>
  <c r="A796" i="150"/>
  <c r="G796" i="150"/>
  <c r="H796" i="150"/>
  <c r="I796" i="150"/>
  <c r="A797" i="150"/>
  <c r="G797" i="150"/>
  <c r="H797" i="150"/>
  <c r="I797" i="150"/>
  <c r="A798" i="150"/>
  <c r="G798" i="150"/>
  <c r="H798" i="150"/>
  <c r="I798" i="150"/>
  <c r="A799" i="150"/>
  <c r="G799" i="150"/>
  <c r="H799" i="150"/>
  <c r="I799" i="150"/>
  <c r="A800" i="150"/>
  <c r="G800" i="150"/>
  <c r="H800" i="150"/>
  <c r="I800" i="150"/>
  <c r="A801" i="150"/>
  <c r="G801" i="150"/>
  <c r="H801" i="150"/>
  <c r="I801" i="150"/>
  <c r="A802" i="150"/>
  <c r="G802" i="150"/>
  <c r="H802" i="150"/>
  <c r="I802" i="150"/>
  <c r="A803" i="150"/>
  <c r="G803" i="150"/>
  <c r="H803" i="150"/>
  <c r="I803" i="150"/>
  <c r="A804" i="150"/>
  <c r="G804" i="150"/>
  <c r="H804" i="150"/>
  <c r="I804" i="150"/>
  <c r="A805" i="150"/>
  <c r="G805" i="150"/>
  <c r="H805" i="150"/>
  <c r="I805" i="150"/>
  <c r="A806" i="150"/>
  <c r="G806" i="150"/>
  <c r="H806" i="150"/>
  <c r="I806" i="150"/>
  <c r="A807" i="150"/>
  <c r="G807" i="150"/>
  <c r="H807" i="150"/>
  <c r="I807" i="150"/>
  <c r="A808" i="150"/>
  <c r="G808" i="150"/>
  <c r="H808" i="150"/>
  <c r="I808" i="150"/>
  <c r="A809" i="150"/>
  <c r="G809" i="150"/>
  <c r="H809" i="150"/>
  <c r="I809" i="150"/>
  <c r="A810" i="150"/>
  <c r="G810" i="150"/>
  <c r="H810" i="150"/>
  <c r="I810" i="150"/>
  <c r="A811" i="150"/>
  <c r="G811" i="150"/>
  <c r="H811" i="150"/>
  <c r="I811" i="150"/>
  <c r="A812" i="150"/>
  <c r="G812" i="150"/>
  <c r="H812" i="150"/>
  <c r="I812" i="150"/>
  <c r="A813" i="150"/>
  <c r="G813" i="150"/>
  <c r="H813" i="150"/>
  <c r="I813" i="150"/>
  <c r="A814" i="150"/>
  <c r="G814" i="150"/>
  <c r="H814" i="150"/>
  <c r="I814" i="150"/>
  <c r="A815" i="150"/>
  <c r="G815" i="150"/>
  <c r="H815" i="150"/>
  <c r="I815" i="150"/>
  <c r="A816" i="150"/>
  <c r="G816" i="150"/>
  <c r="H816" i="150"/>
  <c r="I816" i="150"/>
  <c r="A817" i="150"/>
  <c r="G817" i="150"/>
  <c r="H817" i="150"/>
  <c r="I817" i="150"/>
  <c r="A818" i="150"/>
  <c r="G818" i="150"/>
  <c r="H818" i="150"/>
  <c r="I818" i="150"/>
  <c r="A819" i="150"/>
  <c r="G819" i="150"/>
  <c r="H819" i="150"/>
  <c r="I819" i="150"/>
  <c r="A820" i="150"/>
  <c r="G820" i="150"/>
  <c r="H820" i="150"/>
  <c r="I820" i="150"/>
  <c r="A821" i="150"/>
  <c r="G821" i="150"/>
  <c r="H821" i="150"/>
  <c r="I821" i="150"/>
  <c r="A822" i="150"/>
  <c r="G822" i="150"/>
  <c r="H822" i="150"/>
  <c r="I822" i="150"/>
  <c r="A823" i="150"/>
  <c r="G823" i="150"/>
  <c r="H823" i="150"/>
  <c r="I823" i="150"/>
  <c r="A824" i="150"/>
  <c r="G824" i="150"/>
  <c r="H824" i="150"/>
  <c r="I824" i="150"/>
  <c r="A825" i="150"/>
  <c r="G825" i="150"/>
  <c r="H825" i="150"/>
  <c r="I825" i="150"/>
  <c r="A826" i="150"/>
  <c r="G826" i="150"/>
  <c r="H826" i="150"/>
  <c r="I826" i="150"/>
  <c r="A827" i="150"/>
  <c r="G827" i="150"/>
  <c r="H827" i="150"/>
  <c r="I827" i="150"/>
  <c r="A828" i="150"/>
  <c r="G828" i="150"/>
  <c r="H828" i="150"/>
  <c r="I828" i="150"/>
  <c r="A829" i="150"/>
  <c r="G829" i="150"/>
  <c r="H829" i="150"/>
  <c r="I829" i="150"/>
  <c r="A830" i="150"/>
  <c r="G830" i="150"/>
  <c r="H830" i="150"/>
  <c r="I830" i="150"/>
  <c r="A831" i="150"/>
  <c r="G831" i="150"/>
  <c r="H831" i="150"/>
  <c r="I831" i="150"/>
  <c r="A832" i="150"/>
  <c r="G832" i="150"/>
  <c r="H832" i="150"/>
  <c r="I832" i="150"/>
  <c r="A833" i="150"/>
  <c r="G833" i="150"/>
  <c r="H833" i="150"/>
  <c r="I833" i="150"/>
  <c r="A834" i="150"/>
  <c r="G834" i="150"/>
  <c r="H834" i="150"/>
  <c r="I834" i="150"/>
  <c r="A835" i="150"/>
  <c r="G835" i="150"/>
  <c r="H835" i="150"/>
  <c r="I835" i="150"/>
  <c r="A836" i="150"/>
  <c r="G836" i="150"/>
  <c r="H836" i="150"/>
  <c r="I836" i="150"/>
  <c r="A837" i="150"/>
  <c r="G837" i="150"/>
  <c r="H837" i="150"/>
  <c r="I837" i="150"/>
  <c r="A838" i="150"/>
  <c r="G838" i="150"/>
  <c r="H838" i="150"/>
  <c r="I838" i="150"/>
  <c r="A839" i="150"/>
  <c r="G839" i="150"/>
  <c r="H839" i="150"/>
  <c r="I839" i="150"/>
  <c r="A840" i="150"/>
  <c r="G840" i="150"/>
  <c r="H840" i="150"/>
  <c r="I840" i="150"/>
  <c r="A841" i="150"/>
  <c r="G841" i="150"/>
  <c r="H841" i="150"/>
  <c r="I841" i="150"/>
  <c r="A842" i="150"/>
  <c r="G842" i="150"/>
  <c r="H842" i="150"/>
  <c r="I842" i="150"/>
  <c r="A843" i="150"/>
  <c r="G843" i="150"/>
  <c r="H843" i="150"/>
  <c r="I843" i="150"/>
  <c r="A844" i="150"/>
  <c r="G844" i="150"/>
  <c r="H844" i="150"/>
  <c r="I844" i="150"/>
  <c r="A845" i="150"/>
  <c r="G845" i="150"/>
  <c r="H845" i="150"/>
  <c r="I845" i="150"/>
  <c r="A846" i="150"/>
  <c r="G846" i="150"/>
  <c r="H846" i="150"/>
  <c r="I846" i="150"/>
  <c r="A847" i="150"/>
  <c r="G847" i="150"/>
  <c r="H847" i="150"/>
  <c r="I847" i="150"/>
  <c r="A848" i="150"/>
  <c r="G848" i="150"/>
  <c r="H848" i="150"/>
  <c r="I848" i="150"/>
  <c r="A849" i="150"/>
  <c r="G849" i="150"/>
  <c r="H849" i="150"/>
  <c r="I849" i="150"/>
  <c r="A850" i="150"/>
  <c r="G850" i="150"/>
  <c r="H850" i="150"/>
  <c r="I850" i="150"/>
  <c r="A851" i="150"/>
  <c r="G851" i="150"/>
  <c r="H851" i="150"/>
  <c r="I851" i="150"/>
  <c r="A852" i="150"/>
  <c r="G852" i="150"/>
  <c r="H852" i="150"/>
  <c r="I852" i="150"/>
  <c r="A853" i="150"/>
  <c r="G853" i="150"/>
  <c r="H853" i="150"/>
  <c r="I853" i="150"/>
  <c r="A854" i="150"/>
  <c r="G854" i="150"/>
  <c r="H854" i="150"/>
  <c r="I854" i="150"/>
  <c r="A855" i="150"/>
  <c r="G855" i="150"/>
  <c r="H855" i="150"/>
  <c r="I855" i="150"/>
  <c r="A856" i="150"/>
  <c r="G856" i="150"/>
  <c r="H856" i="150"/>
  <c r="I856" i="150"/>
  <c r="A857" i="150"/>
  <c r="G857" i="150"/>
  <c r="H857" i="150"/>
  <c r="I857" i="150"/>
  <c r="A858" i="150"/>
  <c r="G858" i="150"/>
  <c r="H858" i="150"/>
  <c r="I858" i="150"/>
  <c r="A859" i="150"/>
  <c r="G859" i="150"/>
  <c r="H859" i="150"/>
  <c r="I859" i="150"/>
  <c r="A860" i="150"/>
  <c r="G860" i="150"/>
  <c r="H860" i="150"/>
  <c r="I860" i="150"/>
  <c r="A861" i="150"/>
  <c r="G861" i="150"/>
  <c r="H861" i="150"/>
  <c r="I861" i="150"/>
  <c r="A862" i="150"/>
  <c r="G862" i="150"/>
  <c r="H862" i="150"/>
  <c r="I862" i="150"/>
  <c r="A863" i="150"/>
  <c r="G863" i="150"/>
  <c r="H863" i="150"/>
  <c r="I863" i="150"/>
  <c r="A864" i="150"/>
  <c r="G864" i="150"/>
  <c r="H864" i="150"/>
  <c r="I864" i="150"/>
  <c r="A865" i="150"/>
  <c r="G865" i="150"/>
  <c r="H865" i="150"/>
  <c r="I865" i="150"/>
  <c r="A866" i="150"/>
  <c r="G866" i="150"/>
  <c r="H866" i="150"/>
  <c r="I866" i="150"/>
  <c r="A867" i="150"/>
  <c r="G867" i="150"/>
  <c r="H867" i="150"/>
  <c r="I867" i="150"/>
  <c r="A868" i="150"/>
  <c r="G868" i="150"/>
  <c r="H868" i="150"/>
  <c r="I868" i="150"/>
  <c r="A869" i="150"/>
  <c r="G869" i="150"/>
  <c r="H869" i="150"/>
  <c r="I869" i="150"/>
  <c r="A870" i="150"/>
  <c r="G870" i="150"/>
  <c r="H870" i="150"/>
  <c r="I870" i="150"/>
  <c r="A871" i="150"/>
  <c r="G871" i="150"/>
  <c r="H871" i="150"/>
  <c r="I871" i="150"/>
  <c r="A872" i="150"/>
  <c r="G872" i="150"/>
  <c r="H872" i="150"/>
  <c r="I872" i="150"/>
  <c r="A873" i="150"/>
  <c r="G873" i="150"/>
  <c r="H873" i="150"/>
  <c r="I873" i="150"/>
  <c r="A874" i="150"/>
  <c r="G874" i="150"/>
  <c r="H874" i="150"/>
  <c r="I874" i="150"/>
  <c r="A875" i="150"/>
  <c r="G875" i="150"/>
  <c r="H875" i="150"/>
  <c r="I875" i="150"/>
  <c r="A876" i="150"/>
  <c r="G876" i="150"/>
  <c r="H876" i="150"/>
  <c r="I876" i="150"/>
  <c r="A877" i="150"/>
  <c r="G877" i="150"/>
  <c r="H877" i="150"/>
  <c r="I877" i="150"/>
  <c r="A878" i="150"/>
  <c r="G878" i="150"/>
  <c r="H878" i="150"/>
  <c r="I878" i="150"/>
  <c r="A879" i="150"/>
  <c r="G879" i="150"/>
  <c r="H879" i="150"/>
  <c r="I879" i="150"/>
  <c r="A880" i="150"/>
  <c r="G880" i="150"/>
  <c r="H880" i="150"/>
  <c r="I880" i="150"/>
  <c r="A881" i="150"/>
  <c r="G881" i="150"/>
  <c r="H881" i="150"/>
  <c r="I881" i="150"/>
  <c r="A882" i="150"/>
  <c r="G882" i="150"/>
  <c r="H882" i="150"/>
  <c r="I882" i="150"/>
  <c r="A883" i="150"/>
  <c r="G883" i="150"/>
  <c r="H883" i="150"/>
  <c r="I883" i="150"/>
  <c r="A884" i="150"/>
  <c r="G884" i="150"/>
  <c r="H884" i="150"/>
  <c r="I884" i="150"/>
  <c r="A885" i="150"/>
  <c r="G885" i="150"/>
  <c r="H885" i="150"/>
  <c r="I885" i="150"/>
  <c r="A886" i="150"/>
  <c r="G886" i="150"/>
  <c r="H886" i="150"/>
  <c r="I886" i="150"/>
  <c r="A887" i="150"/>
  <c r="G887" i="150"/>
  <c r="H887" i="150"/>
  <c r="I887" i="150"/>
  <c r="A888" i="150"/>
  <c r="G888" i="150"/>
  <c r="H888" i="150"/>
  <c r="I888" i="150"/>
  <c r="A889" i="150"/>
  <c r="G889" i="150"/>
  <c r="H889" i="150"/>
  <c r="I889" i="150"/>
  <c r="A890" i="150"/>
  <c r="G890" i="150"/>
  <c r="H890" i="150"/>
  <c r="I890" i="150"/>
  <c r="A891" i="150"/>
  <c r="G891" i="150"/>
  <c r="H891" i="150"/>
  <c r="I891" i="150"/>
  <c r="A892" i="150"/>
  <c r="G892" i="150"/>
  <c r="H892" i="150"/>
  <c r="I892" i="150"/>
  <c r="A893" i="150"/>
  <c r="G893" i="150"/>
  <c r="H893" i="150"/>
  <c r="I893" i="150"/>
  <c r="A894" i="150"/>
  <c r="G894" i="150"/>
  <c r="H894" i="150"/>
  <c r="I894" i="150"/>
  <c r="A895" i="150"/>
  <c r="G895" i="150"/>
  <c r="H895" i="150"/>
  <c r="I895" i="150"/>
  <c r="A896" i="150"/>
  <c r="G896" i="150"/>
  <c r="H896" i="150"/>
  <c r="I896" i="150"/>
  <c r="A897" i="150"/>
  <c r="G897" i="150"/>
  <c r="H897" i="150"/>
  <c r="I897" i="150"/>
  <c r="A898" i="150"/>
  <c r="G898" i="150"/>
  <c r="H898" i="150"/>
  <c r="I898" i="150"/>
  <c r="A899" i="150"/>
  <c r="G899" i="150"/>
  <c r="H899" i="150"/>
  <c r="I899" i="150"/>
  <c r="A900" i="150"/>
  <c r="G900" i="150"/>
  <c r="H900" i="150"/>
  <c r="I900" i="150"/>
  <c r="A901" i="150"/>
  <c r="G901" i="150"/>
  <c r="H901" i="150"/>
  <c r="I901" i="150"/>
  <c r="A902" i="150"/>
  <c r="G902" i="150"/>
  <c r="H902" i="150"/>
  <c r="I902" i="150"/>
  <c r="A903" i="150"/>
  <c r="G903" i="150"/>
  <c r="H903" i="150"/>
  <c r="I903" i="150"/>
  <c r="A904" i="150"/>
  <c r="G904" i="150"/>
  <c r="H904" i="150"/>
  <c r="I904" i="150"/>
  <c r="A905" i="150"/>
  <c r="G905" i="150"/>
  <c r="H905" i="150"/>
  <c r="I905" i="150"/>
  <c r="A906" i="150"/>
  <c r="G906" i="150"/>
  <c r="H906" i="150"/>
  <c r="I906" i="150"/>
  <c r="A907" i="150"/>
  <c r="G907" i="150"/>
  <c r="H907" i="150"/>
  <c r="I907" i="150"/>
  <c r="A908" i="150"/>
  <c r="G908" i="150"/>
  <c r="H908" i="150"/>
  <c r="I908" i="150"/>
  <c r="A909" i="150"/>
  <c r="G909" i="150"/>
  <c r="H909" i="150"/>
  <c r="I909" i="150"/>
  <c r="A910" i="150"/>
  <c r="G910" i="150"/>
  <c r="H910" i="150"/>
  <c r="I910" i="150"/>
  <c r="A911" i="150"/>
  <c r="G911" i="150"/>
  <c r="H911" i="150"/>
  <c r="I911" i="150"/>
  <c r="A912" i="150"/>
  <c r="G912" i="150"/>
  <c r="H912" i="150"/>
  <c r="I912" i="150"/>
  <c r="A913" i="150"/>
  <c r="G913" i="150"/>
  <c r="H913" i="150"/>
  <c r="I913" i="150"/>
  <c r="A914" i="150"/>
  <c r="G914" i="150"/>
  <c r="H914" i="150"/>
  <c r="I914" i="150"/>
  <c r="A915" i="150"/>
  <c r="G915" i="150"/>
  <c r="H915" i="150"/>
  <c r="I915" i="150"/>
  <c r="A916" i="150"/>
  <c r="G916" i="150"/>
  <c r="H916" i="150"/>
  <c r="I916" i="150"/>
  <c r="A917" i="150"/>
  <c r="G917" i="150"/>
  <c r="H917" i="150"/>
  <c r="I917" i="150"/>
  <c r="A918" i="150"/>
  <c r="G918" i="150"/>
  <c r="H918" i="150"/>
  <c r="I918" i="150"/>
  <c r="A919" i="150"/>
  <c r="G919" i="150"/>
  <c r="H919" i="150"/>
  <c r="I919" i="150"/>
  <c r="A920" i="150"/>
  <c r="G920" i="150"/>
  <c r="H920" i="150"/>
  <c r="I920" i="150"/>
  <c r="A921" i="150"/>
  <c r="G921" i="150"/>
  <c r="H921" i="150"/>
  <c r="I921" i="150"/>
  <c r="A922" i="150"/>
  <c r="G922" i="150"/>
  <c r="H922" i="150"/>
  <c r="I922" i="150"/>
  <c r="A923" i="150"/>
  <c r="G923" i="150"/>
  <c r="H923" i="150"/>
  <c r="I923" i="150"/>
  <c r="A924" i="150"/>
  <c r="G924" i="150"/>
  <c r="H924" i="150"/>
  <c r="I924" i="150"/>
  <c r="A925" i="150"/>
  <c r="G925" i="150"/>
  <c r="H925" i="150"/>
  <c r="I925" i="150"/>
  <c r="A926" i="150"/>
  <c r="G926" i="150"/>
  <c r="H926" i="150"/>
  <c r="I926" i="150"/>
  <c r="A927" i="150"/>
  <c r="G927" i="150"/>
  <c r="H927" i="150"/>
  <c r="I927" i="150"/>
  <c r="A928" i="150"/>
  <c r="G928" i="150"/>
  <c r="H928" i="150"/>
  <c r="I928" i="150"/>
  <c r="A929" i="150"/>
  <c r="G929" i="150"/>
  <c r="H929" i="150"/>
  <c r="I929" i="150"/>
  <c r="A930" i="150"/>
  <c r="G930" i="150"/>
  <c r="H930" i="150"/>
  <c r="I930" i="150"/>
  <c r="A931" i="150"/>
  <c r="G931" i="150"/>
  <c r="H931" i="150"/>
  <c r="I931" i="150"/>
  <c r="A932" i="150"/>
  <c r="G932" i="150"/>
  <c r="H932" i="150"/>
  <c r="I932" i="150"/>
  <c r="A933" i="150"/>
  <c r="G933" i="150"/>
  <c r="H933" i="150"/>
  <c r="I933" i="150"/>
  <c r="A934" i="150"/>
  <c r="G934" i="150"/>
  <c r="H934" i="150"/>
  <c r="I934" i="150"/>
  <c r="A935" i="150"/>
  <c r="G935" i="150"/>
  <c r="H935" i="150"/>
  <c r="I935" i="150"/>
  <c r="A936" i="150"/>
  <c r="G936" i="150"/>
  <c r="H936" i="150"/>
  <c r="I936" i="150"/>
  <c r="A937" i="150"/>
  <c r="G937" i="150"/>
  <c r="H937" i="150"/>
  <c r="I937" i="150"/>
  <c r="A938" i="150"/>
  <c r="G938" i="150"/>
  <c r="H938" i="150"/>
  <c r="I938" i="150"/>
  <c r="A939" i="150"/>
  <c r="G939" i="150"/>
  <c r="H939" i="150"/>
  <c r="I939" i="150"/>
  <c r="A940" i="150"/>
  <c r="G940" i="150"/>
  <c r="H940" i="150"/>
  <c r="I940" i="150"/>
  <c r="A941" i="150"/>
  <c r="G941" i="150"/>
  <c r="H941" i="150"/>
  <c r="I941" i="150"/>
  <c r="A942" i="150"/>
  <c r="G942" i="150"/>
  <c r="H942" i="150"/>
  <c r="I942" i="150"/>
  <c r="A943" i="150"/>
  <c r="G943" i="150"/>
  <c r="H943" i="150"/>
  <c r="I943" i="150"/>
  <c r="A944" i="150"/>
  <c r="G944" i="150"/>
  <c r="H944" i="150"/>
  <c r="I944" i="150"/>
  <c r="A945" i="150"/>
  <c r="G945" i="150"/>
  <c r="H945" i="150"/>
  <c r="I945" i="150"/>
  <c r="A946" i="150"/>
  <c r="G946" i="150"/>
  <c r="H946" i="150"/>
  <c r="I946" i="150"/>
  <c r="A947" i="150"/>
  <c r="G947" i="150"/>
  <c r="H947" i="150"/>
  <c r="I947" i="150"/>
  <c r="A948" i="150"/>
  <c r="G948" i="150"/>
  <c r="H948" i="150"/>
  <c r="I948" i="150"/>
  <c r="A949" i="150"/>
  <c r="G949" i="150"/>
  <c r="H949" i="150"/>
  <c r="I949" i="150"/>
  <c r="A950" i="150"/>
  <c r="G950" i="150"/>
  <c r="H950" i="150"/>
  <c r="I950" i="150"/>
  <c r="A951" i="150"/>
  <c r="G951" i="150"/>
  <c r="H951" i="150"/>
  <c r="I951" i="150"/>
  <c r="A952" i="150"/>
  <c r="G952" i="150"/>
  <c r="H952" i="150"/>
  <c r="I952" i="150"/>
  <c r="A953" i="150"/>
  <c r="G953" i="150"/>
  <c r="H953" i="150"/>
  <c r="I953" i="150"/>
  <c r="A954" i="150"/>
  <c r="G954" i="150"/>
  <c r="H954" i="150"/>
  <c r="I954" i="150"/>
  <c r="A955" i="150"/>
  <c r="G955" i="150"/>
  <c r="H955" i="150"/>
  <c r="I955" i="150"/>
  <c r="A956" i="150"/>
  <c r="G956" i="150"/>
  <c r="H956" i="150"/>
  <c r="I956" i="150"/>
  <c r="A957" i="150"/>
  <c r="G957" i="150"/>
  <c r="H957" i="150"/>
  <c r="I957" i="150"/>
  <c r="A958" i="150"/>
  <c r="G958" i="150"/>
  <c r="H958" i="150"/>
  <c r="I958" i="150"/>
  <c r="A959" i="150"/>
  <c r="G959" i="150"/>
  <c r="H959" i="150"/>
  <c r="I959" i="150"/>
  <c r="A960" i="150"/>
  <c r="G960" i="150"/>
  <c r="H960" i="150"/>
  <c r="I960" i="150"/>
  <c r="A961" i="150"/>
  <c r="G961" i="150"/>
  <c r="H961" i="150"/>
  <c r="I961" i="150"/>
  <c r="A962" i="150"/>
  <c r="G962" i="150"/>
  <c r="H962" i="150"/>
  <c r="I962" i="150"/>
  <c r="A963" i="150"/>
  <c r="G963" i="150"/>
  <c r="H963" i="150"/>
  <c r="I963" i="150"/>
  <c r="A964" i="150"/>
  <c r="G964" i="150"/>
  <c r="H964" i="150"/>
  <c r="I964" i="150"/>
  <c r="A965" i="150"/>
  <c r="G965" i="150"/>
  <c r="H965" i="150"/>
  <c r="I965" i="150"/>
  <c r="A966" i="150"/>
  <c r="G966" i="150"/>
  <c r="H966" i="150"/>
  <c r="I966" i="150"/>
  <c r="A967" i="150"/>
  <c r="G967" i="150"/>
  <c r="H967" i="150"/>
  <c r="I967" i="150"/>
  <c r="A968" i="150"/>
  <c r="G968" i="150"/>
  <c r="H968" i="150"/>
  <c r="I968" i="150"/>
  <c r="A969" i="150"/>
  <c r="G969" i="150"/>
  <c r="H969" i="150"/>
  <c r="I969" i="150"/>
  <c r="A970" i="150"/>
  <c r="G970" i="150"/>
  <c r="H970" i="150"/>
  <c r="I970" i="150"/>
  <c r="A971" i="150"/>
  <c r="G971" i="150"/>
  <c r="H971" i="150"/>
  <c r="I971" i="150"/>
  <c r="A972" i="150"/>
  <c r="G972" i="150"/>
  <c r="H972" i="150"/>
  <c r="I972" i="150"/>
  <c r="A973" i="150"/>
  <c r="G973" i="150"/>
  <c r="H973" i="150"/>
  <c r="I973" i="150"/>
  <c r="A974" i="150"/>
  <c r="G974" i="150"/>
  <c r="H974" i="150"/>
  <c r="I974" i="150"/>
  <c r="A975" i="150"/>
  <c r="G975" i="150"/>
  <c r="H975" i="150"/>
  <c r="I975" i="150"/>
  <c r="A646" i="150"/>
  <c r="A3" i="150"/>
  <c r="A4" i="150"/>
  <c r="A5" i="150"/>
  <c r="A6" i="150"/>
  <c r="A7" i="150"/>
  <c r="A8" i="150"/>
  <c r="A9" i="150"/>
  <c r="A10" i="150"/>
  <c r="A11" i="150"/>
  <c r="A14" i="150"/>
  <c r="A15" i="150"/>
  <c r="A16" i="150"/>
  <c r="A18" i="150"/>
  <c r="A19" i="150"/>
  <c r="A20" i="150"/>
  <c r="A21" i="150"/>
  <c r="A22" i="150"/>
  <c r="A23" i="150"/>
  <c r="A24" i="150"/>
  <c r="A26" i="150"/>
  <c r="A25" i="150"/>
  <c r="A27" i="150"/>
  <c r="A1" i="144"/>
  <c r="G50" i="100"/>
  <c r="O23" i="144" a="1"/>
  <c r="O23" i="144" s="1"/>
  <c r="N23" i="144" a="1"/>
  <c r="N23" i="144" s="1"/>
  <c r="M23" i="144" a="1"/>
  <c r="M23" i="144" s="1"/>
  <c r="L23" i="144" a="1"/>
  <c r="L23" i="144" s="1"/>
  <c r="Q23" i="144"/>
  <c r="R23" i="144"/>
  <c r="S23" i="144"/>
  <c r="T23" i="144"/>
  <c r="U23" i="144"/>
  <c r="V23" i="144"/>
  <c r="K23" i="144"/>
  <c r="K21" i="144"/>
  <c r="L21" i="144"/>
  <c r="M21" i="144"/>
  <c r="N21" i="144"/>
  <c r="O21" i="144"/>
  <c r="P21" i="144"/>
  <c r="D16" i="144" s="1"/>
  <c r="Q21" i="144"/>
  <c r="R21" i="144"/>
  <c r="S21" i="144"/>
  <c r="T21" i="144"/>
  <c r="U21" i="144"/>
  <c r="V21" i="144"/>
  <c r="K11" i="144"/>
  <c r="K14" i="144" s="1"/>
  <c r="L8" i="144" s="1"/>
  <c r="R11" i="144"/>
  <c r="T11" i="144"/>
  <c r="V11" i="144"/>
  <c r="K12" i="144"/>
  <c r="R12" i="144"/>
  <c r="T12" i="144"/>
  <c r="V12" i="144"/>
  <c r="K13" i="144"/>
  <c r="R13" i="144"/>
  <c r="T13" i="144"/>
  <c r="V13" i="144"/>
  <c r="G16" i="144"/>
  <c r="G15" i="144" s="1"/>
  <c r="B4" i="144"/>
  <c r="K21" i="130"/>
  <c r="K23" i="130"/>
  <c r="K11" i="130"/>
  <c r="G13" i="144" l="1"/>
  <c r="G14" i="144"/>
  <c r="D11" i="144"/>
  <c r="D12" i="144"/>
  <c r="D15" i="144"/>
  <c r="D13" i="144"/>
  <c r="D14" i="144"/>
  <c r="G12" i="144"/>
  <c r="G11" i="144"/>
  <c r="G18" i="100" l="1"/>
  <c r="F17" i="100"/>
  <c r="F28" i="150" l="1"/>
  <c r="F896" i="151"/>
  <c r="F889" i="151"/>
  <c r="F882" i="151"/>
  <c r="F875" i="151"/>
  <c r="F868" i="151"/>
  <c r="F861" i="151"/>
  <c r="F854" i="151"/>
  <c r="F847" i="151"/>
  <c r="F840" i="151"/>
  <c r="F833" i="151"/>
  <c r="F826" i="151"/>
  <c r="F819" i="151"/>
  <c r="F812" i="151"/>
  <c r="F805" i="151"/>
  <c r="F798" i="151"/>
  <c r="F791" i="151"/>
  <c r="F784" i="151"/>
  <c r="F777" i="151"/>
  <c r="F770" i="151"/>
  <c r="F763" i="151"/>
  <c r="F756" i="151"/>
  <c r="F749" i="151"/>
  <c r="F742" i="151"/>
  <c r="F735" i="151"/>
  <c r="F728" i="151"/>
  <c r="F721" i="151"/>
  <c r="F714" i="151"/>
  <c r="F707" i="151"/>
  <c r="F700" i="151"/>
  <c r="F693" i="151"/>
  <c r="F686" i="151"/>
  <c r="F679" i="151"/>
  <c r="F672" i="151"/>
  <c r="F665" i="151"/>
  <c r="F658" i="151"/>
  <c r="F651" i="151"/>
  <c r="F895" i="151"/>
  <c r="F880" i="151"/>
  <c r="F865" i="151"/>
  <c r="F846" i="151"/>
  <c r="F831" i="151"/>
  <c r="F816" i="151"/>
  <c r="F797" i="151"/>
  <c r="F782" i="151"/>
  <c r="F767" i="151"/>
  <c r="F748" i="151"/>
  <c r="F733" i="151"/>
  <c r="F718" i="151"/>
  <c r="F699" i="151"/>
  <c r="F684" i="151"/>
  <c r="F669" i="151"/>
  <c r="F650" i="151"/>
  <c r="F643" i="151"/>
  <c r="F636" i="151"/>
  <c r="F629" i="151"/>
  <c r="F622" i="151"/>
  <c r="F615" i="151"/>
  <c r="F608" i="151"/>
  <c r="F601" i="151"/>
  <c r="F594" i="151"/>
  <c r="F587" i="151"/>
  <c r="F580" i="151"/>
  <c r="F573" i="151"/>
  <c r="F22" i="151"/>
  <c r="F15" i="151"/>
  <c r="F8" i="151"/>
  <c r="F890" i="151"/>
  <c r="F886" i="151"/>
  <c r="F874" i="151"/>
  <c r="F870" i="151"/>
  <c r="F866" i="151"/>
  <c r="F862" i="151"/>
  <c r="F775" i="151"/>
  <c r="F771" i="151"/>
  <c r="F759" i="151"/>
  <c r="F755" i="151"/>
  <c r="F751" i="151"/>
  <c r="F747" i="151"/>
  <c r="F731" i="151"/>
  <c r="F810" i="151"/>
  <c r="F794" i="151"/>
  <c r="F766" i="151"/>
  <c r="F711" i="151"/>
  <c r="F703" i="151"/>
  <c r="F695" i="151"/>
  <c r="F691" i="151"/>
  <c r="F687" i="151"/>
  <c r="F683" i="151"/>
  <c r="F675" i="151"/>
  <c r="F671" i="151"/>
  <c r="F667" i="151"/>
  <c r="F897" i="151"/>
  <c r="F893" i="151"/>
  <c r="F885" i="151"/>
  <c r="F881" i="151"/>
  <c r="F877" i="151"/>
  <c r="F806" i="151"/>
  <c r="F802" i="151"/>
  <c r="F790" i="151"/>
  <c r="F786" i="151"/>
  <c r="F778" i="151"/>
  <c r="F774" i="151"/>
  <c r="F762" i="151"/>
  <c r="F663" i="151"/>
  <c r="F841" i="151"/>
  <c r="F837" i="151"/>
  <c r="F825" i="151"/>
  <c r="F821" i="151"/>
  <c r="F817" i="151"/>
  <c r="F813" i="151"/>
  <c r="F726" i="151"/>
  <c r="F722" i="151"/>
  <c r="F710" i="151"/>
  <c r="F706" i="151"/>
  <c r="F702" i="151"/>
  <c r="F698" i="151"/>
  <c r="F682" i="151"/>
  <c r="F639" i="151"/>
  <c r="F624" i="151"/>
  <c r="F609" i="151"/>
  <c r="F590" i="151"/>
  <c r="F575" i="151"/>
  <c r="F17" i="151"/>
  <c r="F894" i="151"/>
  <c r="F884" i="151"/>
  <c r="F879" i="151"/>
  <c r="F869" i="151"/>
  <c r="F855" i="151"/>
  <c r="F850" i="151"/>
  <c r="F845" i="151"/>
  <c r="F820" i="151"/>
  <c r="F800" i="151"/>
  <c r="F781" i="151"/>
  <c r="F757" i="151"/>
  <c r="F752" i="151"/>
  <c r="F737" i="151"/>
  <c r="F696" i="151"/>
  <c r="F676" i="151"/>
  <c r="F619" i="151"/>
  <c r="F603" i="151"/>
  <c r="F599" i="151"/>
  <c r="F595" i="151"/>
  <c r="F591" i="151"/>
  <c r="F583" i="151"/>
  <c r="F579" i="151"/>
  <c r="F571" i="151"/>
  <c r="F864" i="151"/>
  <c r="F849" i="151"/>
  <c r="F844" i="151"/>
  <c r="F829" i="151"/>
  <c r="F792" i="151"/>
  <c r="F787" i="151"/>
  <c r="F772" i="151"/>
  <c r="F745" i="151"/>
  <c r="F740" i="151"/>
  <c r="F730" i="151"/>
  <c r="F709" i="151"/>
  <c r="F859" i="151"/>
  <c r="F839" i="151"/>
  <c r="F834" i="151"/>
  <c r="F818" i="151"/>
  <c r="F761" i="151"/>
  <c r="F704" i="151"/>
  <c r="F681" i="151"/>
  <c r="F646" i="151"/>
  <c r="F616" i="151"/>
  <c r="F807" i="151"/>
  <c r="F801" i="151"/>
  <c r="F789" i="151"/>
  <c r="F750" i="151"/>
  <c r="F744" i="151"/>
  <c r="F738" i="151"/>
  <c r="F727" i="151"/>
  <c r="F690" i="151"/>
  <c r="F673" i="151"/>
  <c r="F662" i="151"/>
  <c r="F657" i="151"/>
  <c r="F611" i="151"/>
  <c r="F598" i="151"/>
  <c r="F593" i="151"/>
  <c r="F899" i="151"/>
  <c r="F863" i="151"/>
  <c r="F824" i="151"/>
  <c r="F795" i="151"/>
  <c r="F715" i="151"/>
  <c r="F678" i="151"/>
  <c r="F652" i="151"/>
  <c r="F642" i="151"/>
  <c r="F620" i="151"/>
  <c r="F584" i="151"/>
  <c r="F878" i="151"/>
  <c r="F872" i="151"/>
  <c r="F815" i="151"/>
  <c r="F809" i="151"/>
  <c r="F780" i="151"/>
  <c r="F769" i="151"/>
  <c r="F753" i="151"/>
  <c r="F729" i="151"/>
  <c r="F717" i="151"/>
  <c r="F712" i="151"/>
  <c r="F654" i="151"/>
  <c r="F649" i="151"/>
  <c r="F640" i="151"/>
  <c r="F600" i="151"/>
  <c r="F586" i="151"/>
  <c r="F577" i="151"/>
  <c r="F860" i="151"/>
  <c r="F843" i="151"/>
  <c r="F838" i="151"/>
  <c r="F832" i="151"/>
  <c r="F827" i="151"/>
  <c r="F785" i="151"/>
  <c r="F764" i="151"/>
  <c r="F664" i="151"/>
  <c r="F659" i="151"/>
  <c r="F631" i="151"/>
  <c r="F613" i="151"/>
  <c r="F604" i="151"/>
  <c r="F581" i="151"/>
  <c r="F572" i="151"/>
  <c r="F888" i="151"/>
  <c r="F873" i="151"/>
  <c r="F741" i="151"/>
  <c r="F734" i="151"/>
  <c r="F720" i="151"/>
  <c r="F705" i="151"/>
  <c r="F645" i="151"/>
  <c r="F633" i="151"/>
  <c r="F610" i="151"/>
  <c r="F852" i="151"/>
  <c r="F811" i="151"/>
  <c r="F796" i="151"/>
  <c r="F768" i="151"/>
  <c r="F677" i="151"/>
  <c r="F638" i="151"/>
  <c r="F605" i="151"/>
  <c r="F588" i="151"/>
  <c r="F858" i="151"/>
  <c r="F754" i="151"/>
  <c r="F739" i="151"/>
  <c r="F725" i="151"/>
  <c r="F668" i="151"/>
  <c r="F626" i="151"/>
  <c r="F892" i="151"/>
  <c r="F851" i="151"/>
  <c r="F856" i="151"/>
  <c r="F776" i="151"/>
  <c r="F736" i="151"/>
  <c r="F680" i="151"/>
  <c r="F853" i="151"/>
  <c r="F830" i="151"/>
  <c r="F773" i="151"/>
  <c r="F765" i="151"/>
  <c r="F743" i="151"/>
  <c r="F694" i="151"/>
  <c r="F623" i="151"/>
  <c r="F617" i="151"/>
  <c r="F597" i="151"/>
  <c r="F585" i="151"/>
  <c r="F822" i="151"/>
  <c r="F758" i="151"/>
  <c r="F670" i="151"/>
  <c r="F656" i="151"/>
  <c r="F12" i="151"/>
  <c r="F876" i="151"/>
  <c r="F867" i="151"/>
  <c r="F804" i="151"/>
  <c r="F788" i="151"/>
  <c r="F701" i="151"/>
  <c r="F685" i="151"/>
  <c r="F648" i="151"/>
  <c r="F635" i="151"/>
  <c r="F803" i="151"/>
  <c r="F779" i="151"/>
  <c r="F732" i="151"/>
  <c r="F724" i="151"/>
  <c r="F692" i="151"/>
  <c r="F661" i="151"/>
  <c r="F621" i="151"/>
  <c r="F602" i="151"/>
  <c r="F596" i="151"/>
  <c r="F27" i="151"/>
  <c r="F23" i="151"/>
  <c r="F19" i="151"/>
  <c r="F11" i="151"/>
  <c r="F7" i="151"/>
  <c r="F3" i="151"/>
  <c r="F891" i="151"/>
  <c r="F653" i="151"/>
  <c r="F607" i="151"/>
  <c r="F883" i="151"/>
  <c r="F835" i="151"/>
  <c r="F647" i="151"/>
  <c r="F634" i="151"/>
  <c r="F627" i="151"/>
  <c r="F614" i="151"/>
  <c r="F589" i="151"/>
  <c r="F828" i="151"/>
  <c r="F716" i="151"/>
  <c r="F848" i="151"/>
  <c r="F666" i="151"/>
  <c r="F641" i="151"/>
  <c r="F632" i="151"/>
  <c r="F606" i="151"/>
  <c r="F24" i="151"/>
  <c r="F900" i="151"/>
  <c r="F746" i="151"/>
  <c r="F674" i="151"/>
  <c r="F13" i="151"/>
  <c r="F18" i="151"/>
  <c r="F857" i="151"/>
  <c r="F836" i="151"/>
  <c r="F723" i="151"/>
  <c r="F713" i="151"/>
  <c r="F630" i="151"/>
  <c r="F578" i="151"/>
  <c r="F898" i="151"/>
  <c r="F814" i="151"/>
  <c r="F655" i="151"/>
  <c r="F793" i="151"/>
  <c r="F887" i="151"/>
  <c r="F823" i="151"/>
  <c r="F637" i="151"/>
  <c r="F612" i="151"/>
  <c r="F576" i="151"/>
  <c r="F783" i="151"/>
  <c r="F689" i="151"/>
  <c r="F628" i="151"/>
  <c r="F592" i="151"/>
  <c r="F6" i="151"/>
  <c r="F26" i="151"/>
  <c r="F16" i="151"/>
  <c r="F842" i="151"/>
  <c r="F21" i="151"/>
  <c r="F760" i="151"/>
  <c r="F719" i="151"/>
  <c r="F708" i="151"/>
  <c r="F644" i="151"/>
  <c r="F582" i="151"/>
  <c r="F688" i="151"/>
  <c r="F4" i="151"/>
  <c r="F660" i="151"/>
  <c r="F10" i="151"/>
  <c r="F25" i="151"/>
  <c r="F871" i="151"/>
  <c r="F20" i="151"/>
  <c r="F625" i="151"/>
  <c r="F574" i="151"/>
  <c r="F799" i="151"/>
  <c r="F697" i="151"/>
  <c r="F9" i="151"/>
  <c r="F14" i="151"/>
  <c r="F5" i="151"/>
  <c r="F808" i="151"/>
  <c r="F618" i="151"/>
  <c r="F1426" i="150"/>
  <c r="F1423" i="150"/>
  <c r="F1420" i="150"/>
  <c r="F1417" i="150"/>
  <c r="F1424" i="150"/>
  <c r="F1431" i="150"/>
  <c r="F1419" i="150"/>
  <c r="F1427" i="150"/>
  <c r="F1415" i="150"/>
  <c r="F1416" i="150"/>
  <c r="F1430" i="150"/>
  <c r="F1421" i="150"/>
  <c r="F1422" i="150"/>
  <c r="F1428" i="150"/>
  <c r="F1418" i="150"/>
  <c r="F1425" i="150"/>
  <c r="F1429" i="150"/>
  <c r="F13" i="150"/>
  <c r="F12" i="150"/>
  <c r="E28" i="150"/>
  <c r="E899" i="151"/>
  <c r="E884" i="151"/>
  <c r="E869" i="151"/>
  <c r="E850" i="151"/>
  <c r="E835" i="151"/>
  <c r="E820" i="151"/>
  <c r="E801" i="151"/>
  <c r="E786" i="151"/>
  <c r="E771" i="151"/>
  <c r="E752" i="151"/>
  <c r="E737" i="151"/>
  <c r="E722" i="151"/>
  <c r="E703" i="151"/>
  <c r="E688" i="151"/>
  <c r="E673" i="151"/>
  <c r="E654" i="151"/>
  <c r="E898" i="151"/>
  <c r="E894" i="151"/>
  <c r="E882" i="151"/>
  <c r="E878" i="151"/>
  <c r="E807" i="151"/>
  <c r="E803" i="151"/>
  <c r="E799" i="151"/>
  <c r="E795" i="151"/>
  <c r="E791" i="151"/>
  <c r="E787" i="151"/>
  <c r="E783" i="151"/>
  <c r="E779" i="151"/>
  <c r="E767" i="151"/>
  <c r="E763" i="151"/>
  <c r="E708" i="151"/>
  <c r="E704" i="151"/>
  <c r="E692" i="151"/>
  <c r="E680" i="151"/>
  <c r="E676" i="151"/>
  <c r="E664" i="151"/>
  <c r="E858" i="151"/>
  <c r="E854" i="151"/>
  <c r="E842" i="151"/>
  <c r="E838" i="151"/>
  <c r="E834" i="151"/>
  <c r="E830" i="151"/>
  <c r="E826" i="151"/>
  <c r="E822" i="151"/>
  <c r="E818" i="151"/>
  <c r="E814" i="151"/>
  <c r="E743" i="151"/>
  <c r="E739" i="151"/>
  <c r="E727" i="151"/>
  <c r="E723" i="151"/>
  <c r="E719" i="151"/>
  <c r="E715" i="151"/>
  <c r="E699" i="151"/>
  <c r="E810" i="151"/>
  <c r="E798" i="151"/>
  <c r="E794" i="151"/>
  <c r="E782" i="151"/>
  <c r="E770" i="151"/>
  <c r="E766" i="151"/>
  <c r="E711" i="151"/>
  <c r="E707" i="151"/>
  <c r="E695" i="151"/>
  <c r="E691" i="151"/>
  <c r="E687" i="151"/>
  <c r="E683" i="151"/>
  <c r="E679" i="151"/>
  <c r="E675" i="151"/>
  <c r="E671" i="151"/>
  <c r="E667" i="151"/>
  <c r="E873" i="151"/>
  <c r="E857" i="151"/>
  <c r="E853" i="151"/>
  <c r="E849" i="151"/>
  <c r="E845" i="151"/>
  <c r="E833" i="151"/>
  <c r="E829" i="151"/>
  <c r="E758" i="151"/>
  <c r="E754" i="151"/>
  <c r="E750" i="151"/>
  <c r="E746" i="151"/>
  <c r="E742" i="151"/>
  <c r="E738" i="151"/>
  <c r="E734" i="151"/>
  <c r="E730" i="151"/>
  <c r="E718" i="151"/>
  <c r="E714" i="151"/>
  <c r="E659" i="151"/>
  <c r="E655" i="151"/>
  <c r="E647" i="151"/>
  <c r="E643" i="151"/>
  <c r="E628" i="151"/>
  <c r="E613" i="151"/>
  <c r="E598" i="151"/>
  <c r="E594" i="151"/>
  <c r="E579" i="151"/>
  <c r="E21" i="151"/>
  <c r="E6" i="151"/>
  <c r="E864" i="151"/>
  <c r="E825" i="151"/>
  <c r="E815" i="151"/>
  <c r="E805" i="151"/>
  <c r="E772" i="151"/>
  <c r="E762" i="151"/>
  <c r="E747" i="151"/>
  <c r="E717" i="151"/>
  <c r="E661" i="151"/>
  <c r="E652" i="151"/>
  <c r="E635" i="151"/>
  <c r="E631" i="151"/>
  <c r="E627" i="151"/>
  <c r="E623" i="151"/>
  <c r="E615" i="151"/>
  <c r="E611" i="151"/>
  <c r="E607" i="151"/>
  <c r="E587" i="151"/>
  <c r="E575" i="151"/>
  <c r="E891" i="151"/>
  <c r="E886" i="151"/>
  <c r="E880" i="151"/>
  <c r="E875" i="151"/>
  <c r="E870" i="151"/>
  <c r="E855" i="151"/>
  <c r="E824" i="151"/>
  <c r="E797" i="151"/>
  <c r="E751" i="151"/>
  <c r="E725" i="151"/>
  <c r="E720" i="151"/>
  <c r="E698" i="151"/>
  <c r="E693" i="151"/>
  <c r="E677" i="151"/>
  <c r="E844" i="151"/>
  <c r="E802" i="151"/>
  <c r="E792" i="151"/>
  <c r="E745" i="151"/>
  <c r="E740" i="151"/>
  <c r="E735" i="151"/>
  <c r="E709" i="151"/>
  <c r="E656" i="151"/>
  <c r="E629" i="151"/>
  <c r="E612" i="151"/>
  <c r="E599" i="151"/>
  <c r="E590" i="151"/>
  <c r="E586" i="151"/>
  <c r="E573" i="151"/>
  <c r="E888" i="151"/>
  <c r="E876" i="151"/>
  <c r="E836" i="151"/>
  <c r="E773" i="151"/>
  <c r="E721" i="151"/>
  <c r="E697" i="151"/>
  <c r="E638" i="151"/>
  <c r="E634" i="151"/>
  <c r="E625" i="151"/>
  <c r="E616" i="151"/>
  <c r="E893" i="151"/>
  <c r="E847" i="151"/>
  <c r="E841" i="151"/>
  <c r="E812" i="151"/>
  <c r="E789" i="151"/>
  <c r="E778" i="151"/>
  <c r="E756" i="151"/>
  <c r="E744" i="151"/>
  <c r="E690" i="151"/>
  <c r="E662" i="151"/>
  <c r="E657" i="151"/>
  <c r="E593" i="151"/>
  <c r="E896" i="151"/>
  <c r="E856" i="151"/>
  <c r="E821" i="151"/>
  <c r="E759" i="151"/>
  <c r="E741" i="151"/>
  <c r="E681" i="151"/>
  <c r="E645" i="151"/>
  <c r="E622" i="151"/>
  <c r="E618" i="151"/>
  <c r="E591" i="151"/>
  <c r="E890" i="151"/>
  <c r="E872" i="151"/>
  <c r="E809" i="151"/>
  <c r="E780" i="151"/>
  <c r="E775" i="151"/>
  <c r="E769" i="151"/>
  <c r="E753" i="151"/>
  <c r="E729" i="151"/>
  <c r="E712" i="151"/>
  <c r="E700" i="151"/>
  <c r="E649" i="151"/>
  <c r="E640" i="151"/>
  <c r="E600" i="151"/>
  <c r="E577" i="151"/>
  <c r="E840" i="151"/>
  <c r="E827" i="151"/>
  <c r="E819" i="151"/>
  <c r="E804" i="151"/>
  <c r="E776" i="151"/>
  <c r="E684" i="151"/>
  <c r="E670" i="151"/>
  <c r="E617" i="151"/>
  <c r="E583" i="151"/>
  <c r="E572" i="151"/>
  <c r="E881" i="151"/>
  <c r="E866" i="151"/>
  <c r="E748" i="151"/>
  <c r="E705" i="151"/>
  <c r="E650" i="151"/>
  <c r="E633" i="151"/>
  <c r="E610" i="151"/>
  <c r="E900" i="151"/>
  <c r="E879" i="151"/>
  <c r="E871" i="151"/>
  <c r="E788" i="151"/>
  <c r="E774" i="151"/>
  <c r="E710" i="151"/>
  <c r="E696" i="151"/>
  <c r="E637" i="151"/>
  <c r="E632" i="151"/>
  <c r="E609" i="151"/>
  <c r="E604" i="151"/>
  <c r="E576" i="151"/>
  <c r="E831" i="151"/>
  <c r="E848" i="151"/>
  <c r="E832" i="151"/>
  <c r="E816" i="151"/>
  <c r="E808" i="151"/>
  <c r="E713" i="151"/>
  <c r="E619" i="151"/>
  <c r="E581" i="151"/>
  <c r="E877" i="151"/>
  <c r="E861" i="151"/>
  <c r="E846" i="151"/>
  <c r="E781" i="151"/>
  <c r="E686" i="151"/>
  <c r="E636" i="151"/>
  <c r="E837" i="151"/>
  <c r="E813" i="151"/>
  <c r="E765" i="151"/>
  <c r="E726" i="151"/>
  <c r="E694" i="151"/>
  <c r="E678" i="151"/>
  <c r="E663" i="151"/>
  <c r="E642" i="151"/>
  <c r="E597" i="151"/>
  <c r="E585" i="151"/>
  <c r="E24" i="151"/>
  <c r="E20" i="151"/>
  <c r="E16" i="151"/>
  <c r="E8" i="151"/>
  <c r="E4" i="151"/>
  <c r="E885" i="151"/>
  <c r="E860" i="151"/>
  <c r="E852" i="151"/>
  <c r="E749" i="151"/>
  <c r="E733" i="151"/>
  <c r="E603" i="151"/>
  <c r="E859" i="151"/>
  <c r="E843" i="151"/>
  <c r="E828" i="151"/>
  <c r="E764" i="151"/>
  <c r="E757" i="151"/>
  <c r="E716" i="151"/>
  <c r="E641" i="151"/>
  <c r="E584" i="151"/>
  <c r="E578" i="151"/>
  <c r="E571" i="151"/>
  <c r="E15" i="151"/>
  <c r="E23" i="151"/>
  <c r="E785" i="151"/>
  <c r="E589" i="151"/>
  <c r="E874" i="151"/>
  <c r="E851" i="151"/>
  <c r="E811" i="151"/>
  <c r="E732" i="151"/>
  <c r="E724" i="151"/>
  <c r="E668" i="151"/>
  <c r="E621" i="151"/>
  <c r="E602" i="151"/>
  <c r="E596" i="151"/>
  <c r="E27" i="151"/>
  <c r="E19" i="151"/>
  <c r="E11" i="151"/>
  <c r="E7" i="151"/>
  <c r="E3" i="151"/>
  <c r="E883" i="151"/>
  <c r="E865" i="151"/>
  <c r="E614" i="151"/>
  <c r="E892" i="151"/>
  <c r="E839" i="151"/>
  <c r="E817" i="151"/>
  <c r="E777" i="151"/>
  <c r="E736" i="151"/>
  <c r="E685" i="151"/>
  <c r="E658" i="151"/>
  <c r="E624" i="151"/>
  <c r="E588" i="151"/>
  <c r="E580" i="151"/>
  <c r="E9" i="151"/>
  <c r="E868" i="151"/>
  <c r="E806" i="151"/>
  <c r="E796" i="151"/>
  <c r="E666" i="151"/>
  <c r="E606" i="151"/>
  <c r="E18" i="151"/>
  <c r="E755" i="151"/>
  <c r="E674" i="151"/>
  <c r="E648" i="151"/>
  <c r="E889" i="151"/>
  <c r="E867" i="151"/>
  <c r="E665" i="151"/>
  <c r="E639" i="151"/>
  <c r="E605" i="151"/>
  <c r="E595" i="151"/>
  <c r="E702" i="151"/>
  <c r="E682" i="151"/>
  <c r="E630" i="151"/>
  <c r="E784" i="151"/>
  <c r="E646" i="151"/>
  <c r="E22" i="151"/>
  <c r="E17" i="151"/>
  <c r="E793" i="151"/>
  <c r="E701" i="151"/>
  <c r="E672" i="151"/>
  <c r="E620" i="151"/>
  <c r="E897" i="151"/>
  <c r="E12" i="151"/>
  <c r="E887" i="151"/>
  <c r="E823" i="151"/>
  <c r="E761" i="151"/>
  <c r="E731" i="151"/>
  <c r="E653" i="151"/>
  <c r="E800" i="151"/>
  <c r="E863" i="151"/>
  <c r="E689" i="151"/>
  <c r="E601" i="151"/>
  <c r="E592" i="151"/>
  <c r="E895" i="151"/>
  <c r="E728" i="151"/>
  <c r="E651" i="151"/>
  <c r="E626" i="151"/>
  <c r="E26" i="151"/>
  <c r="E790" i="151"/>
  <c r="E13" i="151"/>
  <c r="E10" i="151"/>
  <c r="E25" i="151"/>
  <c r="E660" i="151"/>
  <c r="E574" i="151"/>
  <c r="E760" i="151"/>
  <c r="E669" i="151"/>
  <c r="E608" i="151"/>
  <c r="E768" i="151"/>
  <c r="E5" i="151"/>
  <c r="E644" i="151"/>
  <c r="E582" i="151"/>
  <c r="E862" i="151"/>
  <c r="E706" i="151"/>
  <c r="E14" i="151"/>
  <c r="E1419" i="150"/>
  <c r="E1426" i="150"/>
  <c r="E1423" i="150"/>
  <c r="E1430" i="150"/>
  <c r="E1420" i="150"/>
  <c r="E1427" i="150"/>
  <c r="E1417" i="150"/>
  <c r="E1424" i="150"/>
  <c r="E1431" i="150"/>
  <c r="E1415" i="150"/>
  <c r="E1421" i="150"/>
  <c r="E1418" i="150"/>
  <c r="E1416" i="150"/>
  <c r="E1425" i="150"/>
  <c r="E1428" i="150"/>
  <c r="E1422" i="150"/>
  <c r="E1429" i="150"/>
  <c r="E13" i="150"/>
  <c r="E12" i="150"/>
  <c r="E17" i="150"/>
  <c r="E647" i="150"/>
  <c r="E655" i="150"/>
  <c r="E663" i="150"/>
  <c r="E671" i="150"/>
  <c r="E679" i="150"/>
  <c r="E687" i="150"/>
  <c r="E695" i="150"/>
  <c r="E703" i="150"/>
  <c r="E711" i="150"/>
  <c r="E719" i="150"/>
  <c r="E727" i="150"/>
  <c r="E735" i="150"/>
  <c r="E743" i="150"/>
  <c r="E751" i="150"/>
  <c r="E759" i="150"/>
  <c r="E767" i="150"/>
  <c r="E775" i="150"/>
  <c r="E654" i="150"/>
  <c r="E662" i="150"/>
  <c r="E670" i="150"/>
  <c r="E678" i="150"/>
  <c r="E686" i="150"/>
  <c r="E694" i="150"/>
  <c r="E702" i="150"/>
  <c r="E710" i="150"/>
  <c r="E718" i="150"/>
  <c r="E726" i="150"/>
  <c r="E734" i="150"/>
  <c r="E742" i="150"/>
  <c r="E750" i="150"/>
  <c r="E758" i="150"/>
  <c r="E766" i="150"/>
  <c r="E653" i="150"/>
  <c r="E661" i="150"/>
  <c r="E669" i="150"/>
  <c r="E677" i="150"/>
  <c r="E685" i="150"/>
  <c r="E693" i="150"/>
  <c r="E701" i="150"/>
  <c r="E709" i="150"/>
  <c r="E717" i="150"/>
  <c r="E725" i="150"/>
  <c r="E733" i="150"/>
  <c r="E741" i="150"/>
  <c r="E749" i="150"/>
  <c r="E757" i="150"/>
  <c r="E765" i="150"/>
  <c r="E773" i="150"/>
  <c r="E652" i="150"/>
  <c r="E660" i="150"/>
  <c r="E668" i="150"/>
  <c r="E676" i="150"/>
  <c r="E684" i="150"/>
  <c r="E692" i="150"/>
  <c r="E700" i="150"/>
  <c r="E708" i="150"/>
  <c r="E716" i="150"/>
  <c r="E724" i="150"/>
  <c r="E732" i="150"/>
  <c r="E740" i="150"/>
  <c r="E748" i="150"/>
  <c r="E756" i="150"/>
  <c r="E764" i="150"/>
  <c r="E772" i="150"/>
  <c r="E651" i="150"/>
  <c r="E659" i="150"/>
  <c r="E667" i="150"/>
  <c r="E675" i="150"/>
  <c r="E683" i="150"/>
  <c r="E691" i="150"/>
  <c r="E699" i="150"/>
  <c r="E707" i="150"/>
  <c r="E715" i="150"/>
  <c r="E650" i="150"/>
  <c r="E658" i="150"/>
  <c r="E666" i="150"/>
  <c r="E674" i="150"/>
  <c r="E682" i="150"/>
  <c r="E690" i="150"/>
  <c r="E698" i="150"/>
  <c r="E672" i="150"/>
  <c r="E704" i="150"/>
  <c r="E722" i="150"/>
  <c r="E738" i="150"/>
  <c r="E754" i="150"/>
  <c r="E770" i="150"/>
  <c r="E782" i="150"/>
  <c r="E790" i="150"/>
  <c r="E798" i="150"/>
  <c r="E806" i="150"/>
  <c r="E814" i="150"/>
  <c r="E822" i="150"/>
  <c r="E830" i="150"/>
  <c r="E838" i="150"/>
  <c r="E846" i="150"/>
  <c r="E854" i="150"/>
  <c r="E862" i="150"/>
  <c r="E870" i="150"/>
  <c r="E878" i="150"/>
  <c r="E886" i="150"/>
  <c r="E894" i="150"/>
  <c r="E902" i="150"/>
  <c r="E910" i="150"/>
  <c r="E918" i="150"/>
  <c r="E926" i="150"/>
  <c r="E934" i="150"/>
  <c r="E942" i="150"/>
  <c r="E950" i="150"/>
  <c r="E958" i="150"/>
  <c r="E966" i="150"/>
  <c r="E974" i="150"/>
  <c r="E657" i="150"/>
  <c r="E689" i="150"/>
  <c r="E712" i="150"/>
  <c r="E721" i="150"/>
  <c r="E737" i="150"/>
  <c r="E753" i="150"/>
  <c r="E769" i="150"/>
  <c r="E776" i="150"/>
  <c r="E781" i="150"/>
  <c r="E789" i="150"/>
  <c r="E797" i="150"/>
  <c r="E805" i="150"/>
  <c r="E813" i="150"/>
  <c r="E821" i="150"/>
  <c r="E829" i="150"/>
  <c r="E837" i="150"/>
  <c r="E845" i="150"/>
  <c r="E853" i="150"/>
  <c r="E861" i="150"/>
  <c r="E869" i="150"/>
  <c r="E877" i="150"/>
  <c r="E885" i="150"/>
  <c r="E893" i="150"/>
  <c r="E901" i="150"/>
  <c r="E909" i="150"/>
  <c r="E917" i="150"/>
  <c r="E925" i="150"/>
  <c r="E933" i="150"/>
  <c r="E941" i="150"/>
  <c r="E949" i="150"/>
  <c r="E957" i="150"/>
  <c r="E965" i="150"/>
  <c r="E973" i="150"/>
  <c r="E664" i="150"/>
  <c r="E696" i="150"/>
  <c r="E731" i="150"/>
  <c r="E747" i="150"/>
  <c r="E763" i="150"/>
  <c r="E780" i="150"/>
  <c r="E788" i="150"/>
  <c r="E796" i="150"/>
  <c r="E804" i="150"/>
  <c r="E812" i="150"/>
  <c r="E820" i="150"/>
  <c r="E828" i="150"/>
  <c r="E836" i="150"/>
  <c r="E844" i="150"/>
  <c r="E852" i="150"/>
  <c r="E860" i="150"/>
  <c r="E868" i="150"/>
  <c r="E876" i="150"/>
  <c r="E884" i="150"/>
  <c r="E892" i="150"/>
  <c r="E900" i="150"/>
  <c r="E908" i="150"/>
  <c r="E916" i="150"/>
  <c r="E924" i="150"/>
  <c r="E932" i="150"/>
  <c r="E940" i="150"/>
  <c r="E948" i="150"/>
  <c r="E956" i="150"/>
  <c r="E964" i="150"/>
  <c r="E972" i="150"/>
  <c r="E649" i="150"/>
  <c r="E681" i="150"/>
  <c r="E720" i="150"/>
  <c r="E736" i="150"/>
  <c r="E752" i="150"/>
  <c r="E768" i="150"/>
  <c r="E787" i="150"/>
  <c r="E795" i="150"/>
  <c r="E803" i="150"/>
  <c r="E811" i="150"/>
  <c r="E819" i="150"/>
  <c r="E827" i="150"/>
  <c r="E835" i="150"/>
  <c r="E843" i="150"/>
  <c r="E851" i="150"/>
  <c r="E859" i="150"/>
  <c r="E867" i="150"/>
  <c r="E875" i="150"/>
  <c r="E883" i="150"/>
  <c r="E891" i="150"/>
  <c r="E899" i="150"/>
  <c r="E907" i="150"/>
  <c r="E915" i="150"/>
  <c r="E923" i="150"/>
  <c r="E931" i="150"/>
  <c r="E939" i="150"/>
  <c r="E947" i="150"/>
  <c r="E955" i="150"/>
  <c r="E963" i="150"/>
  <c r="E971" i="150"/>
  <c r="E673" i="150"/>
  <c r="E714" i="150"/>
  <c r="E745" i="150"/>
  <c r="E793" i="150"/>
  <c r="E809" i="150"/>
  <c r="E825" i="150"/>
  <c r="E841" i="150"/>
  <c r="E857" i="150"/>
  <c r="E873" i="150"/>
  <c r="E889" i="150"/>
  <c r="E905" i="150"/>
  <c r="E921" i="150"/>
  <c r="E937" i="150"/>
  <c r="E953" i="150"/>
  <c r="E969" i="150"/>
  <c r="E774" i="150"/>
  <c r="E792" i="150"/>
  <c r="E808" i="150"/>
  <c r="E824" i="150"/>
  <c r="E840" i="150"/>
  <c r="E856" i="150"/>
  <c r="E872" i="150"/>
  <c r="E888" i="150"/>
  <c r="E904" i="150"/>
  <c r="E920" i="150"/>
  <c r="E936" i="150"/>
  <c r="E952" i="150"/>
  <c r="E968" i="150"/>
  <c r="E648" i="150"/>
  <c r="E730" i="150"/>
  <c r="E739" i="150"/>
  <c r="E744" i="150"/>
  <c r="E762" i="150"/>
  <c r="E771" i="150"/>
  <c r="E786" i="150"/>
  <c r="E802" i="150"/>
  <c r="E818" i="150"/>
  <c r="E834" i="150"/>
  <c r="E850" i="150"/>
  <c r="E866" i="150"/>
  <c r="E882" i="150"/>
  <c r="E898" i="150"/>
  <c r="E914" i="150"/>
  <c r="E930" i="150"/>
  <c r="E946" i="150"/>
  <c r="E962" i="150"/>
  <c r="E656" i="150"/>
  <c r="E697" i="150"/>
  <c r="E706" i="150"/>
  <c r="E778" i="150"/>
  <c r="E784" i="150"/>
  <c r="E800" i="150"/>
  <c r="E816" i="150"/>
  <c r="E832" i="150"/>
  <c r="E848" i="150"/>
  <c r="E864" i="150"/>
  <c r="E880" i="150"/>
  <c r="E896" i="150"/>
  <c r="E912" i="150"/>
  <c r="E928" i="150"/>
  <c r="E944" i="150"/>
  <c r="E960" i="150"/>
  <c r="E646" i="150"/>
  <c r="E729" i="150"/>
  <c r="E746" i="150"/>
  <c r="E777" i="150"/>
  <c r="E807" i="150"/>
  <c r="E839" i="150"/>
  <c r="E871" i="150"/>
  <c r="E903" i="150"/>
  <c r="E935" i="150"/>
  <c r="E967" i="150"/>
  <c r="E799" i="150"/>
  <c r="E815" i="150"/>
  <c r="E855" i="150"/>
  <c r="E881" i="150"/>
  <c r="E897" i="150"/>
  <c r="E927" i="150"/>
  <c r="E943" i="150"/>
  <c r="E10" i="150"/>
  <c r="E21" i="150"/>
  <c r="E705" i="150"/>
  <c r="E760" i="150"/>
  <c r="E794" i="150"/>
  <c r="E810" i="150"/>
  <c r="E922" i="150"/>
  <c r="E938" i="150"/>
  <c r="E7" i="150"/>
  <c r="E680" i="150"/>
  <c r="E713" i="150"/>
  <c r="E728" i="150"/>
  <c r="E688" i="150"/>
  <c r="E779" i="150"/>
  <c r="E849" i="150"/>
  <c r="E911" i="150"/>
  <c r="E9" i="150"/>
  <c r="E11" i="150"/>
  <c r="E826" i="150"/>
  <c r="E833" i="150"/>
  <c r="E929" i="150"/>
  <c r="E945" i="150"/>
  <c r="E15" i="150"/>
  <c r="E18" i="150"/>
  <c r="E23" i="150"/>
  <c r="E665" i="150"/>
  <c r="E783" i="150"/>
  <c r="E895" i="150"/>
  <c r="E906" i="150"/>
  <c r="E951" i="150"/>
  <c r="E4" i="150"/>
  <c r="E26" i="150"/>
  <c r="E761" i="150"/>
  <c r="E785" i="150"/>
  <c r="E847" i="150"/>
  <c r="E863" i="150"/>
  <c r="E919" i="150"/>
  <c r="E959" i="150"/>
  <c r="E970" i="150"/>
  <c r="E16" i="150"/>
  <c r="E723" i="150"/>
  <c r="E879" i="150"/>
  <c r="E954" i="150"/>
  <c r="E25" i="150"/>
  <c r="E801" i="150"/>
  <c r="E887" i="150"/>
  <c r="E8" i="150"/>
  <c r="E19" i="150"/>
  <c r="E755" i="150"/>
  <c r="E6" i="150"/>
  <c r="E24" i="150"/>
  <c r="E823" i="150"/>
  <c r="E865" i="150"/>
  <c r="E961" i="150"/>
  <c r="E20" i="150"/>
  <c r="E22" i="150"/>
  <c r="E874" i="150"/>
  <c r="E913" i="150"/>
  <c r="E3" i="150"/>
  <c r="E842" i="150"/>
  <c r="E791" i="150"/>
  <c r="E890" i="150"/>
  <c r="E14" i="150"/>
  <c r="E975" i="150"/>
  <c r="E817" i="150"/>
  <c r="E858" i="150"/>
  <c r="E831" i="150"/>
  <c r="E5" i="150"/>
  <c r="E27" i="150"/>
  <c r="F17" i="150"/>
  <c r="F648" i="150"/>
  <c r="F656" i="150"/>
  <c r="F664" i="150"/>
  <c r="F672" i="150"/>
  <c r="F680" i="150"/>
  <c r="F688" i="150"/>
  <c r="F696" i="150"/>
  <c r="F704" i="150"/>
  <c r="F712" i="150"/>
  <c r="F720" i="150"/>
  <c r="F728" i="150"/>
  <c r="F736" i="150"/>
  <c r="F744" i="150"/>
  <c r="F752" i="150"/>
  <c r="F760" i="150"/>
  <c r="F768" i="150"/>
  <c r="F776" i="150"/>
  <c r="F647" i="150"/>
  <c r="F655" i="150"/>
  <c r="F663" i="150"/>
  <c r="F671" i="150"/>
  <c r="F679" i="150"/>
  <c r="F687" i="150"/>
  <c r="F695" i="150"/>
  <c r="F703" i="150"/>
  <c r="F711" i="150"/>
  <c r="F719" i="150"/>
  <c r="F727" i="150"/>
  <c r="F735" i="150"/>
  <c r="F743" i="150"/>
  <c r="F751" i="150"/>
  <c r="F759" i="150"/>
  <c r="F767" i="150"/>
  <c r="F654" i="150"/>
  <c r="F662" i="150"/>
  <c r="F670" i="150"/>
  <c r="F678" i="150"/>
  <c r="F686" i="150"/>
  <c r="F694" i="150"/>
  <c r="F702" i="150"/>
  <c r="F710" i="150"/>
  <c r="F718" i="150"/>
  <c r="F726" i="150"/>
  <c r="F734" i="150"/>
  <c r="F742" i="150"/>
  <c r="F750" i="150"/>
  <c r="F758" i="150"/>
  <c r="F766" i="150"/>
  <c r="F774" i="150"/>
  <c r="F653" i="150"/>
  <c r="F661" i="150"/>
  <c r="F669" i="150"/>
  <c r="F677" i="150"/>
  <c r="F685" i="150"/>
  <c r="F693" i="150"/>
  <c r="F701" i="150"/>
  <c r="F709" i="150"/>
  <c r="F717" i="150"/>
  <c r="F725" i="150"/>
  <c r="F733" i="150"/>
  <c r="F741" i="150"/>
  <c r="F749" i="150"/>
  <c r="F757" i="150"/>
  <c r="F765" i="150"/>
  <c r="F773" i="150"/>
  <c r="F652" i="150"/>
  <c r="F660" i="150"/>
  <c r="F668" i="150"/>
  <c r="F676" i="150"/>
  <c r="F684" i="150"/>
  <c r="F692" i="150"/>
  <c r="F700" i="150"/>
  <c r="F708" i="150"/>
  <c r="F651" i="150"/>
  <c r="F659" i="150"/>
  <c r="F667" i="150"/>
  <c r="F675" i="150"/>
  <c r="F683" i="150"/>
  <c r="F691" i="150"/>
  <c r="F699" i="150"/>
  <c r="F665" i="150"/>
  <c r="F697" i="150"/>
  <c r="F713" i="150"/>
  <c r="F716" i="150"/>
  <c r="F732" i="150"/>
  <c r="F748" i="150"/>
  <c r="F764" i="150"/>
  <c r="F777" i="150"/>
  <c r="F783" i="150"/>
  <c r="F791" i="150"/>
  <c r="F799" i="150"/>
  <c r="F807" i="150"/>
  <c r="F815" i="150"/>
  <c r="F823" i="150"/>
  <c r="F831" i="150"/>
  <c r="F839" i="150"/>
  <c r="F847" i="150"/>
  <c r="F855" i="150"/>
  <c r="F863" i="150"/>
  <c r="F871" i="150"/>
  <c r="F879" i="150"/>
  <c r="F887" i="150"/>
  <c r="F895" i="150"/>
  <c r="F903" i="150"/>
  <c r="F911" i="150"/>
  <c r="F919" i="150"/>
  <c r="F927" i="150"/>
  <c r="F935" i="150"/>
  <c r="F943" i="150"/>
  <c r="F951" i="150"/>
  <c r="F959" i="150"/>
  <c r="F967" i="150"/>
  <c r="F975" i="150"/>
  <c r="F650" i="150"/>
  <c r="F682" i="150"/>
  <c r="F722" i="150"/>
  <c r="F738" i="150"/>
  <c r="F754" i="150"/>
  <c r="F770" i="150"/>
  <c r="F782" i="150"/>
  <c r="F790" i="150"/>
  <c r="F798" i="150"/>
  <c r="F806" i="150"/>
  <c r="F814" i="150"/>
  <c r="F822" i="150"/>
  <c r="F830" i="150"/>
  <c r="F838" i="150"/>
  <c r="F846" i="150"/>
  <c r="F854" i="150"/>
  <c r="F862" i="150"/>
  <c r="F870" i="150"/>
  <c r="F878" i="150"/>
  <c r="F886" i="150"/>
  <c r="F894" i="150"/>
  <c r="F902" i="150"/>
  <c r="F910" i="150"/>
  <c r="F918" i="150"/>
  <c r="F926" i="150"/>
  <c r="F934" i="150"/>
  <c r="F942" i="150"/>
  <c r="F950" i="150"/>
  <c r="F958" i="150"/>
  <c r="F966" i="150"/>
  <c r="F974" i="150"/>
  <c r="F657" i="150"/>
  <c r="F689" i="150"/>
  <c r="F707" i="150"/>
  <c r="F721" i="150"/>
  <c r="F737" i="150"/>
  <c r="F753" i="150"/>
  <c r="F769" i="150"/>
  <c r="F781" i="150"/>
  <c r="F789" i="150"/>
  <c r="F797" i="150"/>
  <c r="F805" i="150"/>
  <c r="F813" i="150"/>
  <c r="F821" i="150"/>
  <c r="F829" i="150"/>
  <c r="F837" i="150"/>
  <c r="F845" i="150"/>
  <c r="F853" i="150"/>
  <c r="F861" i="150"/>
  <c r="F869" i="150"/>
  <c r="F877" i="150"/>
  <c r="F885" i="150"/>
  <c r="F893" i="150"/>
  <c r="F901" i="150"/>
  <c r="F909" i="150"/>
  <c r="F917" i="150"/>
  <c r="F925" i="150"/>
  <c r="F933" i="150"/>
  <c r="F941" i="150"/>
  <c r="F949" i="150"/>
  <c r="F957" i="150"/>
  <c r="F965" i="150"/>
  <c r="F973" i="150"/>
  <c r="F674" i="150"/>
  <c r="F715" i="150"/>
  <c r="F731" i="150"/>
  <c r="F747" i="150"/>
  <c r="F763" i="150"/>
  <c r="F775" i="150"/>
  <c r="F780" i="150"/>
  <c r="F788" i="150"/>
  <c r="F796" i="150"/>
  <c r="F804" i="150"/>
  <c r="F812" i="150"/>
  <c r="F820" i="150"/>
  <c r="F828" i="150"/>
  <c r="F836" i="150"/>
  <c r="F844" i="150"/>
  <c r="F852" i="150"/>
  <c r="F860" i="150"/>
  <c r="F868" i="150"/>
  <c r="F876" i="150"/>
  <c r="F884" i="150"/>
  <c r="F892" i="150"/>
  <c r="F900" i="150"/>
  <c r="F908" i="150"/>
  <c r="F916" i="150"/>
  <c r="F924" i="150"/>
  <c r="F932" i="150"/>
  <c r="F940" i="150"/>
  <c r="F948" i="150"/>
  <c r="F956" i="150"/>
  <c r="F964" i="150"/>
  <c r="F972" i="150"/>
  <c r="F666" i="150"/>
  <c r="F698" i="150"/>
  <c r="F706" i="150"/>
  <c r="F681" i="150"/>
  <c r="F705" i="150"/>
  <c r="F714" i="150"/>
  <c r="F740" i="150"/>
  <c r="F772" i="150"/>
  <c r="F787" i="150"/>
  <c r="F803" i="150"/>
  <c r="F819" i="150"/>
  <c r="F835" i="150"/>
  <c r="F851" i="150"/>
  <c r="F867" i="150"/>
  <c r="F883" i="150"/>
  <c r="F899" i="150"/>
  <c r="F915" i="150"/>
  <c r="F931" i="150"/>
  <c r="F947" i="150"/>
  <c r="F963" i="150"/>
  <c r="F745" i="150"/>
  <c r="F793" i="150"/>
  <c r="F809" i="150"/>
  <c r="F825" i="150"/>
  <c r="F841" i="150"/>
  <c r="F857" i="150"/>
  <c r="F873" i="150"/>
  <c r="F889" i="150"/>
  <c r="F905" i="150"/>
  <c r="F921" i="150"/>
  <c r="F937" i="150"/>
  <c r="F953" i="150"/>
  <c r="F969" i="150"/>
  <c r="F792" i="150"/>
  <c r="F808" i="150"/>
  <c r="F824" i="150"/>
  <c r="F840" i="150"/>
  <c r="F856" i="150"/>
  <c r="F872" i="150"/>
  <c r="F888" i="150"/>
  <c r="F904" i="150"/>
  <c r="F920" i="150"/>
  <c r="F936" i="150"/>
  <c r="F952" i="150"/>
  <c r="F968" i="150"/>
  <c r="F729" i="150"/>
  <c r="F761" i="150"/>
  <c r="F785" i="150"/>
  <c r="F801" i="150"/>
  <c r="F817" i="150"/>
  <c r="F833" i="150"/>
  <c r="F849" i="150"/>
  <c r="F865" i="150"/>
  <c r="F881" i="150"/>
  <c r="F897" i="150"/>
  <c r="F913" i="150"/>
  <c r="F929" i="150"/>
  <c r="F945" i="150"/>
  <c r="F961" i="150"/>
  <c r="F658" i="150"/>
  <c r="F730" i="150"/>
  <c r="F756" i="150"/>
  <c r="F649" i="150"/>
  <c r="F755" i="150"/>
  <c r="F795" i="150"/>
  <c r="F800" i="150"/>
  <c r="F827" i="150"/>
  <c r="F832" i="150"/>
  <c r="F859" i="150"/>
  <c r="F864" i="150"/>
  <c r="F891" i="150"/>
  <c r="F896" i="150"/>
  <c r="F923" i="150"/>
  <c r="F928" i="150"/>
  <c r="F955" i="150"/>
  <c r="F960" i="150"/>
  <c r="F739" i="150"/>
  <c r="F848" i="150"/>
  <c r="F890" i="150"/>
  <c r="F906" i="150"/>
  <c r="F646" i="150"/>
  <c r="F5" i="150"/>
  <c r="F15" i="150"/>
  <c r="F24" i="150"/>
  <c r="F724" i="150"/>
  <c r="F771" i="150"/>
  <c r="F818" i="150"/>
  <c r="F834" i="150"/>
  <c r="F843" i="150"/>
  <c r="F946" i="150"/>
  <c r="F962" i="150"/>
  <c r="F971" i="150"/>
  <c r="F10" i="150"/>
  <c r="F784" i="150"/>
  <c r="F802" i="150"/>
  <c r="F842" i="150"/>
  <c r="F880" i="150"/>
  <c r="F898" i="150"/>
  <c r="F914" i="150"/>
  <c r="F938" i="150"/>
  <c r="F954" i="150"/>
  <c r="F21" i="150"/>
  <c r="F690" i="150"/>
  <c r="F779" i="150"/>
  <c r="F9" i="150"/>
  <c r="F11" i="150"/>
  <c r="F762" i="150"/>
  <c r="F786" i="150"/>
  <c r="F810" i="150"/>
  <c r="F826" i="150"/>
  <c r="F875" i="150"/>
  <c r="F882" i="150"/>
  <c r="F922" i="150"/>
  <c r="F18" i="150"/>
  <c r="F23" i="150"/>
  <c r="F746" i="150"/>
  <c r="F816" i="150"/>
  <c r="F850" i="150"/>
  <c r="F874" i="150"/>
  <c r="F939" i="150"/>
  <c r="F14" i="150"/>
  <c r="F22" i="150"/>
  <c r="F778" i="150"/>
  <c r="F3" i="150"/>
  <c r="F723" i="150"/>
  <c r="F912" i="150"/>
  <c r="F25" i="150"/>
  <c r="F811" i="150"/>
  <c r="F866" i="150"/>
  <c r="F970" i="150"/>
  <c r="F8" i="150"/>
  <c r="F19" i="150"/>
  <c r="F930" i="150"/>
  <c r="F26" i="150"/>
  <c r="F27" i="150"/>
  <c r="F6" i="150"/>
  <c r="F4" i="150"/>
  <c r="F7" i="150"/>
  <c r="F944" i="150"/>
  <c r="F794" i="150"/>
  <c r="F907" i="150"/>
  <c r="F673" i="150"/>
  <c r="F858" i="150"/>
  <c r="F20" i="150"/>
  <c r="F16" i="150"/>
  <c r="G35" i="100"/>
  <c r="H8" i="134"/>
  <c r="G45" i="100" l="1"/>
  <c r="G44" i="100"/>
  <c r="A17" i="135"/>
  <c r="A7" i="135"/>
  <c r="G36" i="100"/>
  <c r="G34" i="100"/>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G49" i="100" l="1"/>
  <c r="D5" i="111" l="1"/>
  <c r="D5" i="133"/>
  <c r="F91" i="100"/>
  <c r="B4" i="130" l="1"/>
  <c r="C7" i="102"/>
  <c r="A1" i="102"/>
  <c r="H48" i="102"/>
  <c r="F48" i="102"/>
  <c r="P48" i="102"/>
  <c r="M48" i="102"/>
  <c r="K48" i="102"/>
  <c r="C41" i="102"/>
  <c r="C48" i="102"/>
  <c r="B81" i="100" l="1"/>
  <c r="B3" i="59" l="1"/>
  <c r="H11" i="100" l="1"/>
  <c r="I45" i="100"/>
  <c r="I44" i="100"/>
  <c r="A1" i="130"/>
  <c r="H23" i="100" l="1"/>
  <c r="A65" i="100" l="1"/>
  <c r="E157" i="37" l="1"/>
  <c r="E63" i="37"/>
  <c r="A1" i="59"/>
  <c r="K33" i="37"/>
  <c r="G33" i="37"/>
  <c r="A222" i="37"/>
  <c r="A214" i="37"/>
  <c r="C79" i="102" l="1"/>
  <c r="I12" i="37"/>
  <c r="I50" i="100"/>
  <c r="I49" i="100" l="1"/>
  <c r="L23" i="130" a="1"/>
  <c r="L23" i="130" s="1"/>
  <c r="K13" i="130"/>
  <c r="K12" i="130"/>
  <c r="L21" i="130"/>
  <c r="V23" i="130"/>
  <c r="U23" i="130"/>
  <c r="T23" i="130"/>
  <c r="S23" i="130"/>
  <c r="R23" i="130"/>
  <c r="Q23" i="130"/>
  <c r="P23" i="130"/>
  <c r="O23" i="130" a="1"/>
  <c r="O23" i="130" s="1"/>
  <c r="N23" i="130" a="1"/>
  <c r="N23" i="130" s="1"/>
  <c r="M23" i="130" a="1"/>
  <c r="M23" i="130" s="1"/>
  <c r="V21" i="130"/>
  <c r="U21" i="130"/>
  <c r="T21" i="130"/>
  <c r="S21" i="130"/>
  <c r="R21" i="130"/>
  <c r="Q21" i="130"/>
  <c r="P21" i="130"/>
  <c r="O21" i="130"/>
  <c r="N21" i="130"/>
  <c r="M21" i="130"/>
  <c r="G16" i="130"/>
  <c r="G15" i="130" s="1"/>
  <c r="V13" i="130"/>
  <c r="T13" i="130"/>
  <c r="R13" i="130"/>
  <c r="V12" i="130"/>
  <c r="T12" i="130"/>
  <c r="R12" i="130"/>
  <c r="V11" i="130"/>
  <c r="T11" i="130"/>
  <c r="R11" i="130"/>
  <c r="K14" i="130" l="1"/>
  <c r="L8" i="130" s="1"/>
  <c r="G11" i="130"/>
  <c r="D16" i="130"/>
  <c r="D14" i="130" s="1"/>
  <c r="G13" i="130"/>
  <c r="G14" i="130"/>
  <c r="G12" i="130"/>
  <c r="D12" i="130" l="1"/>
  <c r="D13" i="130"/>
  <c r="D11" i="130"/>
  <c r="D15" i="130"/>
  <c r="F41" i="102" l="1"/>
  <c r="P34" i="102"/>
  <c r="K34" i="102"/>
  <c r="H34" i="102"/>
  <c r="F34" i="102"/>
  <c r="C34" i="102"/>
  <c r="P26" i="102"/>
  <c r="K26" i="102"/>
  <c r="F26" i="102"/>
  <c r="P19" i="102"/>
  <c r="K19" i="102"/>
  <c r="F19" i="102"/>
  <c r="C19" i="102"/>
  <c r="F67" i="102" l="1"/>
  <c r="B96" i="100" l="1"/>
  <c r="C26" i="102" l="1"/>
  <c r="G41" i="100"/>
  <c r="I41" i="100" s="1"/>
  <c r="M19" i="102"/>
  <c r="H19" i="102"/>
  <c r="C67" i="102" l="1"/>
  <c r="R56" i="102" s="1"/>
  <c r="A27" i="100" l="1"/>
  <c r="D49" i="59" l="1"/>
  <c r="H1417" i="150" l="1"/>
  <c r="H1431" i="150"/>
  <c r="H1420" i="150"/>
  <c r="H1423" i="150"/>
  <c r="H1418" i="150"/>
  <c r="H1415" i="150"/>
  <c r="H1419" i="150"/>
  <c r="H1422" i="150"/>
  <c r="H1424" i="150"/>
  <c r="H1425" i="150"/>
  <c r="H1421" i="150"/>
  <c r="H1426" i="150"/>
  <c r="H1428" i="150"/>
  <c r="H1429" i="150"/>
  <c r="H1427" i="150"/>
  <c r="H1416" i="150"/>
  <c r="H1430" i="150"/>
  <c r="H79" i="102"/>
  <c r="D6" i="59"/>
  <c r="B5" i="37" l="1"/>
  <c r="C11" i="37"/>
  <c r="E12" i="37"/>
  <c r="G67" i="100" l="1"/>
  <c r="I35" i="100" l="1"/>
  <c r="I34" i="100"/>
  <c r="P41" i="102" l="1"/>
  <c r="P67" i="102" s="1"/>
  <c r="M41" i="102"/>
  <c r="K41" i="102"/>
  <c r="K67" i="102" s="1"/>
  <c r="H41" i="102"/>
  <c r="M34" i="102"/>
  <c r="G40" i="100" s="1"/>
  <c r="I40" i="100" s="1"/>
  <c r="M26" i="102"/>
  <c r="H26" i="102"/>
  <c r="G39" i="100" s="1"/>
  <c r="I39" i="100" l="1"/>
  <c r="I36" i="100" l="1"/>
  <c r="R48" i="41" l="1"/>
  <c r="R47" i="41"/>
  <c r="Q10" i="41" l="1"/>
  <c r="Q3" i="41" l="1"/>
  <c r="R29" i="41" l="1"/>
  <c r="R26" i="41" l="1"/>
  <c r="R27" i="41"/>
  <c r="R28" i="41"/>
  <c r="R30" i="41"/>
  <c r="R31" i="41"/>
  <c r="R32" i="41"/>
  <c r="R33" i="41"/>
  <c r="R34" i="41"/>
  <c r="R37" i="41"/>
  <c r="R38" i="41"/>
  <c r="R39" i="41"/>
  <c r="R40" i="41"/>
  <c r="R41" i="41"/>
  <c r="R42" i="41"/>
  <c r="R43" i="41"/>
  <c r="R44" i="41"/>
  <c r="R45" i="41"/>
  <c r="R46" i="41"/>
  <c r="R25" i="41"/>
  <c r="H15" i="59" l="1"/>
  <c r="H16" i="59"/>
  <c r="H17" i="59"/>
  <c r="H18" i="59"/>
  <c r="H19" i="59"/>
  <c r="H20" i="59"/>
  <c r="H21" i="59"/>
  <c r="H22" i="59"/>
  <c r="H23" i="59"/>
  <c r="H24" i="59"/>
  <c r="H25" i="59"/>
  <c r="H26" i="59"/>
  <c r="H27" i="59"/>
  <c r="K90" i="37" l="1"/>
  <c r="G90" i="37"/>
  <c r="H10" i="59" l="1"/>
  <c r="H11" i="59"/>
  <c r="H12" i="59"/>
  <c r="H13" i="59"/>
  <c r="H14" i="59"/>
  <c r="H28" i="59"/>
  <c r="H29" i="59"/>
  <c r="H30" i="59"/>
  <c r="H31" i="59"/>
  <c r="H32" i="59"/>
  <c r="H33" i="59"/>
  <c r="H34" i="59"/>
  <c r="H35" i="59"/>
  <c r="H36" i="59"/>
  <c r="H37" i="59"/>
  <c r="H38" i="59" l="1"/>
  <c r="H39" i="59"/>
  <c r="H40" i="59"/>
  <c r="H41" i="59"/>
  <c r="H42" i="59"/>
  <c r="H43" i="59"/>
  <c r="H44" i="59"/>
  <c r="H45" i="59"/>
  <c r="H46" i="59"/>
  <c r="H47" i="59"/>
  <c r="H48" i="59"/>
  <c r="F75" i="59" l="1"/>
  <c r="D75" i="59"/>
  <c r="H9" i="59"/>
  <c r="H49" i="59" s="1"/>
  <c r="G57" i="100" s="1"/>
  <c r="I57" i="100" s="1"/>
  <c r="E38" i="37"/>
  <c r="G53" i="100" s="1"/>
  <c r="I53" i="100" s="1"/>
  <c r="I206" i="37"/>
  <c r="K206" i="37" s="1"/>
  <c r="E206" i="37"/>
  <c r="G206" i="37" s="1"/>
  <c r="K205" i="37"/>
  <c r="G205" i="37"/>
  <c r="K204" i="37"/>
  <c r="G204" i="37"/>
  <c r="K203" i="37"/>
  <c r="G203" i="37"/>
  <c r="K202" i="37"/>
  <c r="G202" i="37"/>
  <c r="I197" i="37"/>
  <c r="K197" i="37" s="1"/>
  <c r="E197" i="37"/>
  <c r="G197" i="37" s="1"/>
  <c r="K196" i="37"/>
  <c r="G196" i="37"/>
  <c r="K195" i="37"/>
  <c r="G195" i="37"/>
  <c r="K194" i="37"/>
  <c r="G194" i="37"/>
  <c r="I187" i="37"/>
  <c r="E187" i="37"/>
  <c r="K180" i="37"/>
  <c r="G180" i="37"/>
  <c r="K178" i="37"/>
  <c r="G178" i="37"/>
  <c r="K177" i="37"/>
  <c r="G177" i="37"/>
  <c r="G175" i="37"/>
  <c r="K173" i="37"/>
  <c r="G173" i="37"/>
  <c r="K172" i="37"/>
  <c r="G172" i="37"/>
  <c r="K171" i="37"/>
  <c r="G171" i="37"/>
  <c r="K170" i="37"/>
  <c r="G170" i="37"/>
  <c r="K169" i="37"/>
  <c r="G169" i="37"/>
  <c r="I157" i="37"/>
  <c r="G157" i="37"/>
  <c r="K156" i="37"/>
  <c r="G156" i="37"/>
  <c r="K155" i="37"/>
  <c r="G155" i="37"/>
  <c r="K154" i="37"/>
  <c r="G154" i="37"/>
  <c r="K153" i="37"/>
  <c r="G153" i="37"/>
  <c r="K152" i="37"/>
  <c r="G152" i="37"/>
  <c r="K151" i="37"/>
  <c r="G151" i="37"/>
  <c r="K150" i="37"/>
  <c r="G150" i="37"/>
  <c r="I148" i="37"/>
  <c r="K148" i="37" s="1"/>
  <c r="E148" i="37"/>
  <c r="G148" i="37" s="1"/>
  <c r="K147" i="37"/>
  <c r="G147" i="37"/>
  <c r="K146" i="37"/>
  <c r="G146" i="37"/>
  <c r="K145" i="37"/>
  <c r="G145" i="37"/>
  <c r="K144" i="37"/>
  <c r="G144" i="37"/>
  <c r="I142" i="37"/>
  <c r="K142" i="37" s="1"/>
  <c r="E142" i="37"/>
  <c r="G142" i="37" s="1"/>
  <c r="K141" i="37"/>
  <c r="G141" i="37"/>
  <c r="K140" i="37"/>
  <c r="G140" i="37"/>
  <c r="K139" i="37"/>
  <c r="G139" i="37"/>
  <c r="K138" i="37"/>
  <c r="G138" i="37"/>
  <c r="K137" i="37"/>
  <c r="G137" i="37"/>
  <c r="K136" i="37"/>
  <c r="G136" i="37"/>
  <c r="K135" i="37"/>
  <c r="G135" i="37"/>
  <c r="I132" i="37"/>
  <c r="K132" i="37" s="1"/>
  <c r="E132" i="37"/>
  <c r="G132" i="37" s="1"/>
  <c r="K131" i="37"/>
  <c r="G131" i="37"/>
  <c r="K130" i="37"/>
  <c r="G130" i="37"/>
  <c r="K129" i="37"/>
  <c r="G129" i="37"/>
  <c r="K128" i="37"/>
  <c r="G128" i="37"/>
  <c r="K127" i="37"/>
  <c r="G127" i="37"/>
  <c r="K126" i="37"/>
  <c r="G126" i="37"/>
  <c r="K125" i="37"/>
  <c r="G125" i="37"/>
  <c r="I122" i="37"/>
  <c r="K122" i="37" s="1"/>
  <c r="E122" i="37"/>
  <c r="G122" i="37" s="1"/>
  <c r="K121" i="37"/>
  <c r="G121" i="37"/>
  <c r="K120" i="37"/>
  <c r="G120" i="37"/>
  <c r="K119" i="37"/>
  <c r="G119" i="37"/>
  <c r="K118" i="37"/>
  <c r="G118" i="37"/>
  <c r="K117" i="37"/>
  <c r="G117" i="37"/>
  <c r="K116" i="37"/>
  <c r="G116" i="37"/>
  <c r="K115" i="37"/>
  <c r="G115" i="37"/>
  <c r="K114" i="37"/>
  <c r="G114" i="37"/>
  <c r="K113" i="37"/>
  <c r="G113" i="37"/>
  <c r="K112" i="37"/>
  <c r="G112" i="37"/>
  <c r="K111" i="37"/>
  <c r="G111" i="37"/>
  <c r="K110" i="37"/>
  <c r="G110" i="37"/>
  <c r="K109" i="37"/>
  <c r="G109" i="37"/>
  <c r="K108" i="37"/>
  <c r="G108" i="37"/>
  <c r="K107" i="37"/>
  <c r="G107" i="37"/>
  <c r="K106" i="37"/>
  <c r="G106" i="37"/>
  <c r="K105" i="37"/>
  <c r="G105" i="37"/>
  <c r="K104" i="37"/>
  <c r="G104" i="37"/>
  <c r="K103" i="37"/>
  <c r="G103" i="37"/>
  <c r="I101" i="37"/>
  <c r="E101" i="37"/>
  <c r="G54" i="100" s="1"/>
  <c r="I54" i="100" s="1"/>
  <c r="K100" i="37"/>
  <c r="G100" i="37"/>
  <c r="K99" i="37"/>
  <c r="G99" i="37"/>
  <c r="K98" i="37"/>
  <c r="G98" i="37"/>
  <c r="K97" i="37"/>
  <c r="G97" i="37"/>
  <c r="K96" i="37"/>
  <c r="G96" i="37"/>
  <c r="K95" i="37"/>
  <c r="G95" i="37"/>
  <c r="K94" i="37"/>
  <c r="G94" i="37"/>
  <c r="K93" i="37"/>
  <c r="G93" i="37"/>
  <c r="K92" i="37"/>
  <c r="G92" i="37"/>
  <c r="K91" i="37"/>
  <c r="G91" i="37"/>
  <c r="K83" i="37"/>
  <c r="K80" i="37"/>
  <c r="I79" i="37"/>
  <c r="K79" i="37" s="1"/>
  <c r="E79" i="37"/>
  <c r="K78" i="37"/>
  <c r="K77" i="37"/>
  <c r="K76" i="37"/>
  <c r="K75" i="37"/>
  <c r="G75" i="37"/>
  <c r="I73" i="37"/>
  <c r="K73" i="37" s="1"/>
  <c r="E73" i="37"/>
  <c r="K72" i="37"/>
  <c r="G72" i="37"/>
  <c r="K71" i="37"/>
  <c r="K70" i="37"/>
  <c r="K69" i="37"/>
  <c r="K68" i="37"/>
  <c r="G68" i="37"/>
  <c r="K67" i="37"/>
  <c r="K66" i="37"/>
  <c r="K65" i="37"/>
  <c r="G65" i="37"/>
  <c r="I63" i="37"/>
  <c r="K63" i="37" s="1"/>
  <c r="K62" i="37"/>
  <c r="G62" i="37"/>
  <c r="K60" i="37"/>
  <c r="G60" i="37"/>
  <c r="K59" i="37"/>
  <c r="G59" i="37"/>
  <c r="K58" i="37"/>
  <c r="G58" i="37"/>
  <c r="K57" i="37"/>
  <c r="G57" i="37"/>
  <c r="K56" i="37"/>
  <c r="G56" i="37"/>
  <c r="K55" i="37"/>
  <c r="G55" i="37"/>
  <c r="K54" i="37"/>
  <c r="G54" i="37"/>
  <c r="K52" i="37"/>
  <c r="G52" i="37"/>
  <c r="K51" i="37"/>
  <c r="G51" i="37"/>
  <c r="K50" i="37"/>
  <c r="G50" i="37"/>
  <c r="I46" i="37"/>
  <c r="K46" i="37" s="1"/>
  <c r="E46" i="37"/>
  <c r="G46" i="37" s="1"/>
  <c r="K45" i="37"/>
  <c r="G45" i="37"/>
  <c r="K44" i="37"/>
  <c r="G44" i="37"/>
  <c r="K43" i="37"/>
  <c r="G43" i="37"/>
  <c r="K42" i="37"/>
  <c r="G42" i="37"/>
  <c r="K41" i="37"/>
  <c r="G41" i="37"/>
  <c r="K40" i="37"/>
  <c r="G40" i="37"/>
  <c r="I38" i="37"/>
  <c r="K37" i="37"/>
  <c r="G37" i="37"/>
  <c r="K29" i="37"/>
  <c r="G29" i="37"/>
  <c r="K28" i="37"/>
  <c r="G28" i="37"/>
  <c r="K27" i="37"/>
  <c r="G27" i="37"/>
  <c r="K26" i="37"/>
  <c r="G26" i="37"/>
  <c r="K25" i="37"/>
  <c r="G25" i="37"/>
  <c r="A25" i="37"/>
  <c r="K24" i="37"/>
  <c r="G24" i="37"/>
  <c r="A24" i="37"/>
  <c r="K23" i="37"/>
  <c r="G23" i="37"/>
  <c r="A23" i="37"/>
  <c r="K21" i="37"/>
  <c r="G21" i="37"/>
  <c r="A21" i="37"/>
  <c r="K20" i="37"/>
  <c r="G20" i="37"/>
  <c r="A20" i="37"/>
  <c r="K19" i="37"/>
  <c r="G19" i="37"/>
  <c r="A19" i="37"/>
  <c r="K157" i="37" l="1"/>
  <c r="M21" i="151"/>
  <c r="G58" i="100"/>
  <c r="I58" i="100" s="1"/>
  <c r="K185" i="37"/>
  <c r="K186" i="37"/>
  <c r="G187" i="37"/>
  <c r="G186" i="37"/>
  <c r="G185" i="37"/>
  <c r="I47" i="37"/>
  <c r="E81" i="37"/>
  <c r="I81" i="37"/>
  <c r="K81" i="37" s="1"/>
  <c r="E47" i="37"/>
  <c r="E158" i="37"/>
  <c r="G158" i="37" s="1"/>
  <c r="I158" i="37"/>
  <c r="K158" i="37" s="1"/>
  <c r="K187" i="37"/>
  <c r="G101" i="37"/>
  <c r="G63" i="37"/>
  <c r="K101" i="37"/>
  <c r="O2" i="41" l="1"/>
  <c r="E82" i="37"/>
  <c r="G70" i="37" s="1"/>
  <c r="E167" i="37"/>
  <c r="G167" i="37" s="1"/>
  <c r="I167" i="37"/>
  <c r="K167" i="37" s="1"/>
  <c r="I82" i="37"/>
  <c r="G67" i="37" l="1"/>
  <c r="G71" i="37"/>
  <c r="G80" i="37"/>
  <c r="G66" i="37"/>
  <c r="G83" i="37"/>
  <c r="G73" i="37"/>
  <c r="G77" i="37"/>
  <c r="G78" i="37"/>
  <c r="G76" i="37"/>
  <c r="G79" i="37"/>
  <c r="G81" i="37"/>
  <c r="O18" i="41"/>
  <c r="O17" i="41"/>
  <c r="O16" i="41"/>
  <c r="P16" i="41"/>
  <c r="P18" i="41"/>
  <c r="P17" i="41"/>
  <c r="P10" i="41"/>
  <c r="P3" i="41"/>
  <c r="Q18" i="41"/>
  <c r="Q17" i="41"/>
  <c r="Q16" i="41"/>
  <c r="K36" i="37"/>
  <c r="K32" i="37"/>
  <c r="K34" i="37"/>
  <c r="K30" i="37"/>
  <c r="G32" i="37"/>
  <c r="G34" i="37"/>
  <c r="G30" i="37"/>
  <c r="G35" i="37"/>
  <c r="G36" i="37"/>
  <c r="K47" i="37"/>
  <c r="K35" i="37"/>
  <c r="K31" i="37"/>
  <c r="K38" i="37"/>
  <c r="E166" i="37"/>
  <c r="G166" i="37" s="1"/>
  <c r="G31" i="37"/>
  <c r="G38" i="37"/>
  <c r="G47" i="37"/>
  <c r="O10" i="41"/>
  <c r="O3" i="41"/>
  <c r="Q7" i="41"/>
  <c r="P7" i="41"/>
  <c r="O7" i="41"/>
  <c r="Q14" i="41"/>
  <c r="Q13" i="41"/>
  <c r="Q15" i="41"/>
  <c r="Q12" i="41"/>
  <c r="Q11" i="41"/>
  <c r="P15" i="41"/>
  <c r="P11" i="41"/>
  <c r="P12" i="41"/>
  <c r="P14" i="41"/>
  <c r="P13" i="41"/>
  <c r="G69" i="37"/>
  <c r="O12" i="41"/>
  <c r="O15" i="41"/>
  <c r="O11" i="41"/>
  <c r="O13" i="41"/>
  <c r="O14" i="41"/>
  <c r="G82" i="37"/>
  <c r="Q2" i="41"/>
  <c r="P2" i="41"/>
  <c r="P6" i="41"/>
  <c r="P4" i="41"/>
  <c r="P5" i="41"/>
  <c r="O8" i="41"/>
  <c r="O9" i="41"/>
  <c r="Q9" i="41"/>
  <c r="Q8" i="41"/>
  <c r="Q4" i="41"/>
  <c r="Q6" i="41"/>
  <c r="Q5" i="41"/>
  <c r="O4" i="41"/>
  <c r="O5" i="41"/>
  <c r="O6" i="41"/>
  <c r="K82" i="37"/>
  <c r="I166" i="37"/>
  <c r="E168" i="37" l="1"/>
  <c r="I168" i="37"/>
  <c r="K166" i="37"/>
  <c r="E174" i="37"/>
  <c r="G168" i="37"/>
  <c r="I174" i="37" l="1"/>
  <c r="M22" i="151" s="1"/>
  <c r="K168" i="37"/>
  <c r="G174" i="37"/>
  <c r="E176" i="37"/>
  <c r="K174" i="37" l="1"/>
  <c r="I176" i="37"/>
  <c r="K176" i="37" s="1"/>
  <c r="G176" i="37"/>
  <c r="E181" i="37"/>
  <c r="E182" i="37" s="1"/>
  <c r="I175" i="37" l="1"/>
  <c r="G181" i="37"/>
  <c r="I181" i="37" l="1"/>
  <c r="M23" i="151" s="1"/>
  <c r="K175" i="37"/>
  <c r="K181" i="3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<sst xmlns="http://schemas.openxmlformats.org/spreadsheetml/2006/main" count="17400" uniqueCount="3244">
  <si>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</si>
  <si>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</si>
  <si>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</si>
  <si>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</si>
  <si>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</si>
  <si>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</si>
  <si>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</si>
  <si>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</si>
  <si>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</si>
  <si>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Activités de développement de publics 
(incluant la campagne d'abonnement)</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</si>
  <si>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</si>
  <si>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</si>
  <si>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</si>
  <si>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</si>
  <si>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</si>
  <si>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</si>
  <si>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</si>
  <si>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</si>
  <si>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</si>
  <si>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</si>
  <si>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X</t>
  </si>
  <si>
    <t>$</t>
  </si>
  <si>
    <t>%</t>
  </si>
  <si>
    <r>
      <t>REVENUS</t>
    </r>
    <r>
      <rPr>
        <sz val="8"/>
        <rFont val="Arial"/>
        <family val="2"/>
      </rPr>
      <t xml:space="preserve"> (% calculé sur les revenus totaux)</t>
    </r>
  </si>
  <si>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</si>
  <si>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</si>
  <si>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</si>
  <si>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</si>
  <si>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</si>
  <si>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</si>
  <si>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</si>
  <si>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</si>
  <si>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</si>
  <si>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</si>
  <si>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</si>
  <si>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</si>
  <si>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</si>
  <si>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</si>
  <si>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</si>
  <si>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</si>
  <si>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</si>
  <si>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</si>
  <si>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</si>
  <si>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</si>
  <si>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</si>
  <si>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</si>
  <si>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</si>
  <si>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</si>
  <si>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</si>
  <si>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</si>
  <si>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</si>
  <si>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</si>
  <si>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</si>
  <si>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</si>
  <si>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</si>
  <si>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</si>
  <si>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</si>
  <si>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</si>
  <si>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</si>
  <si>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</si>
  <si>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</si>
  <si>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</si>
  <si>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</si>
  <si>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</si>
  <si>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</si>
  <si>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</si>
  <si>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</si>
  <si>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</si>
  <si>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</si>
  <si>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</si>
  <si>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</si>
  <si>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</si>
  <si>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</si>
  <si>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</si>
  <si>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</si>
  <si>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</si>
  <si>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</si>
  <si>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</si>
  <si>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</si>
  <si>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</si>
  <si>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</si>
  <si>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</si>
  <si>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</si>
  <si>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</si>
  <si>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</si>
  <si>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</si>
  <si>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</si>
  <si>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</si>
  <si>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</si>
  <si>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</si>
  <si>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</si>
  <si>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</si>
  <si>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</si>
  <si>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</si>
  <si>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</si>
  <si>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</si>
  <si>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</si>
  <si>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</si>
  <si>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</si>
  <si>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</si>
  <si>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</si>
  <si>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</si>
  <si>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</si>
  <si>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</si>
  <si>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</si>
  <si>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</si>
  <si>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</si>
  <si>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</si>
  <si>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</si>
  <si>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</si>
  <si>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</si>
  <si>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</si>
  <si>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</si>
  <si>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</si>
  <si>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</si>
  <si>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</si>
  <si>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</si>
  <si>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</si>
  <si>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</si>
  <si>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Nature 
de la 
production</t>
  </si>
  <si>
    <t>Nombre de membres ou d'abonnés</t>
  </si>
  <si>
    <t>=</t>
  </si>
  <si>
    <t>De l'extérieur du Québec</t>
  </si>
  <si>
    <t>Individus</t>
  </si>
  <si>
    <t>Organismes</t>
  </si>
  <si>
    <t xml:space="preserve">   Bas-Saint-Laurent</t>
  </si>
  <si>
    <t xml:space="preserve">   Saguenay-Lac-Saint-Jean</t>
  </si>
  <si>
    <t xml:space="preserve">   Capitale-Nationale</t>
  </si>
  <si>
    <t xml:space="preserve">   Mauricie</t>
  </si>
  <si>
    <t xml:space="preserve">   Estrie</t>
  </si>
  <si>
    <t xml:space="preserve">   Montréal</t>
  </si>
  <si>
    <t xml:space="preserve">   Outaouais</t>
  </si>
  <si>
    <t xml:space="preserve">   Abitibi-Témiscamingue</t>
  </si>
  <si>
    <t xml:space="preserve">   Côte-Nord</t>
  </si>
  <si>
    <t xml:space="preserve">   Nord-du-Québec</t>
  </si>
  <si>
    <t xml:space="preserve">   Gaspésie-Îles-de-la-Madeleine</t>
  </si>
  <si>
    <t xml:space="preserve">   Chaudière-Appalaches</t>
  </si>
  <si>
    <t xml:space="preserve">   Laval</t>
  </si>
  <si>
    <t xml:space="preserve">   Lanaudière</t>
  </si>
  <si>
    <t xml:space="preserve">   Laurentides</t>
  </si>
  <si>
    <t xml:space="preserve">   Montérégie</t>
  </si>
  <si>
    <t xml:space="preserve">   Centre-du-Québec</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</si>
  <si>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</si>
  <si>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</si>
  <si>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</si>
  <si>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</si>
  <si>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</si>
  <si>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</si>
  <si>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</si>
  <si>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</si>
  <si>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Musique</t>
  </si>
  <si>
    <t>Nom de l’artiste ou des artistes principaux</t>
  </si>
  <si>
    <t>Nombre de présentations</t>
  </si>
  <si>
    <t>Littérature et conte</t>
  </si>
  <si>
    <t>Métiers d'art</t>
  </si>
  <si>
    <t>Recherche architecturale</t>
  </si>
  <si>
    <t xml:space="preserve">Associations professionnelles d'artistes, </t>
  </si>
  <si>
    <t>regroupements nationaux et organismes de services</t>
  </si>
  <si>
    <t>Arts visuels</t>
  </si>
  <si>
    <t>Pluridisciplinaire</t>
  </si>
  <si>
    <t>Diffuseurs spécialisés et pluridisciplinaires en arts de la scène</t>
  </si>
  <si>
    <t xml:space="preserve"> et en arts multidisciplinaires</t>
  </si>
  <si>
    <t>Frais d'achat de spectacles et remise de billetterie aux producteurs (diffuseurs)</t>
  </si>
  <si>
    <t>Total des fonds de dotation et de réserve</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</si>
  <si>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</si>
  <si>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</si>
  <si>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</si>
  <si>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</si>
  <si>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</si>
  <si>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</si>
  <si>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</si>
  <si>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</si>
  <si>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</si>
  <si>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</si>
  <si>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</si>
  <si>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</si>
  <si>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</si>
  <si>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</si>
  <si>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</si>
  <si>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Nombre de spectacles présentés en codiffusion :</t>
  </si>
  <si>
    <t>Nombre de spectacles achetés à cachet :</t>
  </si>
  <si>
    <t>Nombre de productions ou de coproductions :</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</si>
  <si>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</si>
  <si>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</si>
  <si>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</si>
  <si>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</si>
  <si>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</si>
  <si>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</si>
  <si>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</si>
  <si>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</si>
  <si>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</si>
  <si>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</si>
  <si>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</si>
  <si>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</si>
  <si>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</si>
  <si>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Section 14e : Sommaire des revenus et dépenses</t>
  </si>
  <si>
    <t xml:space="preserve">Mandat 1 :  </t>
  </si>
  <si>
    <t xml:space="preserve">Mandat 2 :  </t>
  </si>
  <si>
    <t>nom organisme</t>
  </si>
  <si>
    <t>type de soutien (mission et PS)</t>
  </si>
  <si>
    <t>NEQ</t>
  </si>
  <si>
    <t xml:space="preserve">Mandat 3 :  </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</si>
  <si>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</si>
  <si>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</si>
  <si>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</si>
  <si>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</si>
  <si>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</si>
  <si>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</si>
  <si>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</si>
  <si>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</si>
  <si>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</si>
  <si>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</si>
  <si>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</si>
  <si>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</si>
  <si>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</si>
  <si>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</si>
  <si>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</si>
  <si>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</si>
  <si>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</si>
  <si>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</si>
  <si>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</si>
  <si>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</si>
  <si>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</si>
  <si>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</si>
  <si>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</si>
  <si>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</si>
  <si>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</si>
  <si>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</si>
  <si>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</si>
  <si>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</si>
  <si>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</si>
  <si>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</si>
  <si>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</si>
  <si>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</si>
  <si>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</si>
  <si>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</si>
  <si>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</si>
  <si>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</si>
  <si>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</si>
  <si>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</si>
  <si>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</si>
  <si>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</si>
  <si>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</si>
  <si>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</si>
  <si>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</si>
  <si>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</si>
  <si>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</si>
  <si>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</si>
  <si>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</si>
  <si>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</si>
  <si>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</si>
  <si>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</si>
  <si>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</si>
  <si>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</si>
  <si>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</si>
  <si>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</si>
  <si>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</si>
  <si>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</si>
  <si>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</si>
  <si>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</si>
  <si>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</si>
  <si>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</si>
  <si>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</si>
  <si>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</si>
  <si>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</si>
  <si>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Nombre de représentations par discipline</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</si>
  <si>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</si>
  <si>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</si>
  <si>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</si>
  <si>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</si>
  <si>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</si>
  <si>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</si>
  <si>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</si>
  <si>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</si>
  <si>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</si>
  <si>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</si>
  <si>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</si>
  <si>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 xml:space="preserve">Actifs NETS totaux à la fin de l'exercice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</si>
  <si>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</si>
  <si>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</si>
  <si>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</si>
  <si>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</si>
  <si>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</si>
  <si>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</si>
  <si>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</si>
  <si>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</si>
  <si>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</si>
  <si>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</si>
  <si>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</si>
  <si>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</si>
  <si>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</si>
  <si>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</si>
  <si>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</si>
  <si>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</si>
  <si>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</si>
  <si>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</si>
  <si>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</si>
  <si>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</si>
  <si>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</si>
  <si>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</si>
  <si>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</si>
  <si>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</si>
  <si>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</si>
  <si>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</si>
  <si>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</si>
  <si>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</si>
  <si>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</si>
  <si>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</si>
  <si>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</si>
  <si>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</si>
  <si>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</si>
  <si>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</si>
  <si>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</si>
  <si>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</si>
  <si>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</si>
  <si>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</si>
  <si>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</si>
  <si>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</si>
  <si>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</si>
  <si>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</si>
  <si>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</si>
  <si>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</si>
  <si>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</si>
  <si>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</si>
  <si>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</si>
  <si>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</si>
  <si>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</si>
  <si>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</si>
  <si>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</si>
  <si>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</si>
  <si>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</si>
  <si>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</si>
  <si>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Relève</t>
  </si>
  <si>
    <t>Retour en haut de la page</t>
  </si>
  <si>
    <t>Nombre de spectacles présentés suite à une résidence :</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</si>
  <si>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</si>
  <si>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</si>
  <si>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</si>
  <si>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</si>
  <si>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</si>
  <si>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</si>
  <si>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Conte/arts de la parole</t>
  </si>
  <si>
    <t>% mandat</t>
  </si>
  <si>
    <t>Total mandats</t>
  </si>
  <si>
    <t>Catégories</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</si>
  <si>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</si>
  <si>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</si>
  <si>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</si>
  <si>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</si>
  <si>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</si>
  <si>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</si>
  <si>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</si>
  <si>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</si>
  <si>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</si>
  <si>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</si>
  <si>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</si>
  <si>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</si>
  <si>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</si>
  <si>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</si>
  <si>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</si>
  <si>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</si>
  <si>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</si>
  <si>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</si>
  <si>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</si>
  <si>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</si>
  <si>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</si>
  <si>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</si>
  <si>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</si>
  <si>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</si>
  <si>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</si>
  <si>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</si>
  <si>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</si>
  <si>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</si>
  <si>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</si>
  <si>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</si>
  <si>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</si>
  <si>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</si>
  <si>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</si>
  <si>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</si>
  <si>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</si>
  <si>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</si>
  <si>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</si>
  <si>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</si>
  <si>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</si>
  <si>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</si>
  <si>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</si>
  <si>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</si>
  <si>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</si>
  <si>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</si>
  <si>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</si>
  <si>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</si>
  <si>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</si>
  <si>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</si>
  <si>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</si>
  <si>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</si>
  <si>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</si>
  <si>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</si>
  <si>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</si>
  <si>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</si>
  <si>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</si>
  <si>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</si>
  <si>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</si>
  <si>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</si>
  <si>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</si>
  <si>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</si>
  <si>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</si>
  <si>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</si>
  <si>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</si>
  <si>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</si>
  <si>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</si>
  <si>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</si>
  <si>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</si>
  <si>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</si>
  <si>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</si>
  <si>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</si>
  <si>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</si>
  <si>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</si>
  <si>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</si>
  <si>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</si>
  <si>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</si>
  <si>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</si>
  <si>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</si>
  <si>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</si>
  <si>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</si>
  <si>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</si>
  <si>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</si>
  <si>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</si>
  <si>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</si>
  <si>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</si>
  <si>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</si>
  <si>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</si>
  <si>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</si>
  <si>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</si>
  <si>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</si>
  <si>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</si>
  <si>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</si>
  <si>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</si>
  <si>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</si>
  <si>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</si>
  <si>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</si>
  <si>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</si>
  <si>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</si>
  <si>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</si>
  <si>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</si>
  <si>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</si>
  <si>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</si>
  <si>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</si>
  <si>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</si>
  <si>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</si>
  <si>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</si>
  <si>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</si>
  <si>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</si>
  <si>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</si>
  <si>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</si>
  <si>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</si>
  <si>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</si>
  <si>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</si>
  <si>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</si>
  <si>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</si>
  <si>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</si>
  <si>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</si>
  <si>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</si>
  <si>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</si>
  <si>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</si>
  <si>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</si>
  <si>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</si>
  <si>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</si>
  <si>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</si>
  <si>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</si>
  <si>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</si>
  <si>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</si>
  <si>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</si>
  <si>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</si>
  <si>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</si>
  <si>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</si>
  <si>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</si>
  <si>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</si>
  <si>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</si>
  <si>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</si>
  <si>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</si>
  <si>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</si>
  <si>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</si>
  <si>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</si>
  <si>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</si>
  <si>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</si>
  <si>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</si>
  <si>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</si>
  <si>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</si>
  <si>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</si>
  <si>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</si>
  <si>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</si>
  <si>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</si>
  <si>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</si>
  <si>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</si>
  <si>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</si>
  <si>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</si>
  <si>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</si>
  <si>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</si>
  <si>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</si>
  <si>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</si>
  <si>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</si>
  <si>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</si>
  <si>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</si>
  <si>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</si>
  <si>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</si>
  <si>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</si>
  <si>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</si>
  <si>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</si>
  <si>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</si>
  <si>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</si>
  <si>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</si>
  <si>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</si>
  <si>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</si>
  <si>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</si>
  <si>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</si>
  <si>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</si>
  <si>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</si>
  <si>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</si>
  <si>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</si>
  <si>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</si>
  <si>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</si>
  <si>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</si>
  <si>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</si>
  <si>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</si>
  <si>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</si>
  <si>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</si>
  <si>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</si>
  <si>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</si>
  <si>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</si>
  <si>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</si>
  <si>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</si>
  <si>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</si>
  <si>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</si>
  <si>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</si>
  <si>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</si>
  <si>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</si>
  <si>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</si>
  <si>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</si>
  <si>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</si>
  <si>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</si>
  <si>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</si>
  <si>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</si>
  <si>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</si>
  <si>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</si>
  <si>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</si>
  <si>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</si>
  <si>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</si>
  <si>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</si>
  <si>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</si>
  <si>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</si>
  <si>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</si>
  <si>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</si>
  <si>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</si>
  <si>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</si>
  <si>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</si>
  <si>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</si>
  <si>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</si>
  <si>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</si>
  <si>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</si>
  <si>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</si>
  <si>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</si>
  <si>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</si>
  <si>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</si>
  <si>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</si>
  <si>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</si>
  <si>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</si>
  <si>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</si>
  <si>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</si>
  <si>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</si>
  <si>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</si>
  <si>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</si>
  <si>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</si>
  <si>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</si>
  <si>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</si>
  <si>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</si>
  <si>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</si>
  <si>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</si>
  <si>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</si>
  <si>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</si>
  <si>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</si>
  <si>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</si>
  <si>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</si>
  <si>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</si>
  <si>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</si>
  <si>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</si>
  <si>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</si>
  <si>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</si>
  <si>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</si>
  <si>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</si>
  <si>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</si>
  <si>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</si>
  <si>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</si>
  <si>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</si>
  <si>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</si>
  <si>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</si>
  <si>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</si>
  <si>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</si>
  <si>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</si>
  <si>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</si>
  <si>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</si>
  <si>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</si>
  <si>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</si>
  <si>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</si>
  <si>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</si>
  <si>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</si>
  <si>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</si>
  <si>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</si>
  <si>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</si>
  <si>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</si>
  <si>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</si>
  <si>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</si>
  <si>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</si>
  <si>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</si>
  <si>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</si>
  <si>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</si>
  <si>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</si>
  <si>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</si>
  <si>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</si>
  <si>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</si>
  <si>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</si>
  <si>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</si>
  <si>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</si>
  <si>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</si>
  <si>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</si>
  <si>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</si>
  <si>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</si>
  <si>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</si>
  <si>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</si>
  <si>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</si>
  <si>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</si>
  <si>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</si>
  <si>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</si>
  <si>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</si>
  <si>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</si>
  <si>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</si>
  <si>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</si>
  <si>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</si>
  <si>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</si>
  <si>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</si>
  <si>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</si>
  <si>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</si>
  <si>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</si>
  <si>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</si>
  <si>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</si>
  <si>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</si>
  <si>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</si>
  <si>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</si>
  <si>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</si>
  <si>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</si>
  <si>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</si>
  <si>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</si>
  <si>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</si>
  <si>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</si>
  <si>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</si>
  <si>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</si>
  <si>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</si>
  <si>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</si>
  <si>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</si>
  <si>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</si>
  <si>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</si>
  <si>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</si>
  <si>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</si>
  <si>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</si>
  <si>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</si>
  <si>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</si>
  <si>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</si>
  <si>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</si>
  <si>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</si>
  <si>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</si>
  <si>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</si>
  <si>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</si>
  <si>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</si>
  <si>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</si>
  <si>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</si>
  <si>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</si>
  <si>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</si>
  <si>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</si>
  <si>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</si>
  <si>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</si>
  <si>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</si>
  <si>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</si>
  <si>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</si>
  <si>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</si>
  <si>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</si>
  <si>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</si>
  <si>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</si>
  <si>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</si>
  <si>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</si>
  <si>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</si>
  <si>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</si>
  <si>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</si>
  <si>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</si>
  <si>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</si>
  <si>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</si>
  <si>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</si>
  <si>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</si>
  <si>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</si>
  <si>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</si>
  <si>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</si>
  <si>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</si>
  <si>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</si>
  <si>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</si>
  <si>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</si>
  <si>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</si>
  <si>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</si>
  <si>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</si>
  <si>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</si>
  <si>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</si>
  <si>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</si>
  <si>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</si>
  <si>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</si>
  <si>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</si>
  <si>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</si>
  <si>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</si>
  <si>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</si>
  <si>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</si>
  <si>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</si>
  <si>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</si>
  <si>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</si>
  <si>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</si>
  <si>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</si>
  <si>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</si>
  <si>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</si>
  <si>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</si>
  <si>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</si>
  <si>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</si>
  <si>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</si>
  <si>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</si>
  <si>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</si>
  <si>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</si>
  <si>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</si>
  <si>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</si>
  <si>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</si>
  <si>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</si>
  <si>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</si>
  <si>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</si>
  <si>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</si>
  <si>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</si>
  <si>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</si>
  <si>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</si>
  <si>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</si>
  <si>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</si>
  <si>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</si>
  <si>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</si>
  <si>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</si>
  <si>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</si>
  <si>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</si>
  <si>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</si>
  <si>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</si>
  <si>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</si>
  <si>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</si>
  <si>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</si>
  <si>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</si>
  <si>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</si>
  <si>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</si>
  <si>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</si>
  <si>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</si>
  <si>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</si>
  <si>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</si>
  <si>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</si>
  <si>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</si>
  <si>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</si>
  <si>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</si>
  <si>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</si>
  <si>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</si>
  <si>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</si>
  <si>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</si>
  <si>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</si>
  <si>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</si>
  <si>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</si>
  <si>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</si>
  <si>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</si>
  <si>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</si>
  <si>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</si>
  <si>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</si>
  <si>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</si>
  <si>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</si>
  <si>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</si>
  <si>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</si>
  <si>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</si>
  <si>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</si>
  <si>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</si>
  <si>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</si>
  <si>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</si>
  <si>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</si>
  <si>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</si>
  <si>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</si>
  <si>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</si>
  <si>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</si>
  <si>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</si>
  <si>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</si>
  <si>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</si>
  <si>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</si>
  <si>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</si>
  <si>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</si>
  <si>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</si>
  <si>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</si>
  <si>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</si>
  <si>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</si>
  <si>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</si>
  <si>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</si>
  <si>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</si>
  <si>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</si>
  <si>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</si>
  <si>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</si>
  <si>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</si>
  <si>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</si>
  <si>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</si>
  <si>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</si>
  <si>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</si>
  <si>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</si>
  <si>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</si>
  <si>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</si>
  <si>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</si>
  <si>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</si>
  <si>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</si>
  <si>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</si>
  <si>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</si>
  <si>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</si>
  <si>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</si>
  <si>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</si>
  <si>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</si>
  <si>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</si>
  <si>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</si>
  <si>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</si>
  <si>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</si>
  <si>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</si>
  <si>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</si>
  <si>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</si>
  <si>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</si>
  <si>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</si>
  <si>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</si>
  <si>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</si>
  <si>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</si>
  <si>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</si>
  <si>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</si>
  <si>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</si>
  <si>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</si>
  <si>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</si>
  <si>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</si>
  <si>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</si>
  <si>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</si>
  <si>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</si>
  <si>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</si>
  <si>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</si>
  <si>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</si>
  <si>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</si>
  <si>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</si>
  <si>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</si>
  <si>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</si>
  <si>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</si>
  <si>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</si>
  <si>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</si>
  <si>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</si>
  <si>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</si>
  <si>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</si>
  <si>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</si>
  <si>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</si>
  <si>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</si>
  <si>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</si>
  <si>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</si>
  <si>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</si>
  <si>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</si>
  <si>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</si>
  <si>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</si>
  <si>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</si>
  <si>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</si>
  <si>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</si>
  <si>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</si>
  <si>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</si>
  <si>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</si>
  <si>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</si>
  <si>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</si>
  <si>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</si>
  <si>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</si>
  <si>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</si>
  <si>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</si>
  <si>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</si>
  <si>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</si>
  <si>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</si>
  <si>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</si>
  <si>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</si>
  <si>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</si>
  <si>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</si>
  <si>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</si>
  <si>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</si>
  <si>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</si>
  <si>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</si>
  <si>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</si>
  <si>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</si>
  <si>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</si>
  <si>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</si>
  <si>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</si>
  <si>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</si>
  <si>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</si>
  <si>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</si>
  <si>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</si>
  <si>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</si>
  <si>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</si>
  <si>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</si>
  <si>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</si>
  <si>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</si>
  <si>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</si>
  <si>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</si>
  <si>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</si>
  <si>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</si>
  <si>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</si>
  <si>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</si>
  <si>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</si>
  <si>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</si>
  <si>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</si>
  <si>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</si>
  <si>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</si>
  <si>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</si>
  <si>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</si>
  <si>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</si>
  <si>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</si>
  <si>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</si>
  <si>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</si>
  <si>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</si>
  <si>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</si>
  <si>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</si>
  <si>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</si>
  <si>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</si>
  <si>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</si>
  <si>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</si>
  <si>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</si>
  <si>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</si>
  <si>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</si>
  <si>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</si>
  <si>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</si>
  <si>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</si>
  <si>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</si>
  <si>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</si>
  <si>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</si>
  <si>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</si>
  <si>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</si>
  <si>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</si>
  <si>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</si>
  <si>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</si>
  <si>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</si>
  <si>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</si>
  <si>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</si>
  <si>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</si>
  <si>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</si>
  <si>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</si>
  <si>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</si>
  <si>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</si>
  <si>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</si>
  <si>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</si>
  <si>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</si>
  <si>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</si>
  <si>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</si>
  <si>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</si>
  <si>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</si>
  <si>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</si>
  <si>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</si>
  <si>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</si>
  <si>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</si>
  <si>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</si>
  <si>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</si>
  <si>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</si>
  <si>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</si>
  <si>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</si>
  <si>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</si>
  <si>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</si>
  <si>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</si>
  <si>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</si>
  <si>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</si>
  <si>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</si>
  <si>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</si>
  <si>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</si>
  <si>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</si>
  <si>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</si>
  <si>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</si>
  <si>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</si>
  <si>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</si>
  <si>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</si>
  <si>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</si>
  <si>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</si>
  <si>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</si>
  <si>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</si>
  <si>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</si>
  <si>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</si>
  <si>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</si>
  <si>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</si>
  <si>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</si>
  <si>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</si>
  <si>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</si>
  <si>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</si>
  <si>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</si>
  <si>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</si>
  <si>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</si>
  <si>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</si>
  <si>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</si>
  <si>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</si>
  <si>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</si>
  <si>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</si>
  <si>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</si>
  <si>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</si>
  <si>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</si>
  <si>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</si>
  <si>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</si>
  <si>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</si>
  <si>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</si>
  <si>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</si>
  <si>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</si>
  <si>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</si>
  <si>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</si>
  <si>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</si>
  <si>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</si>
  <si>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</si>
  <si>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t xml:space="preserve">Type d'activité  </t>
  </si>
  <si>
    <t>Nombre total d'artistes</t>
  </si>
  <si>
    <t>(2)  Le total des revenus de billetterie doit correspondre aux revenus de billetterie présentés dans le sommaire des revenus et dépenses</t>
  </si>
  <si>
    <t>Bassin de membres potentiels que comprend la communauté que vous desservez (indiquez le nombre) :</t>
  </si>
  <si>
    <t>Membres par région (indiquez le nombre)</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</si>
  <si>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</si>
  <si>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</si>
  <si>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</si>
  <si>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</si>
  <si>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</si>
  <si>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</si>
  <si>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</si>
  <si>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</si>
  <si>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</si>
  <si>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</si>
  <si>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</si>
  <si>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</si>
  <si>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</si>
  <si>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</si>
  <si>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</si>
  <si>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</si>
  <si>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</si>
  <si>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</si>
  <si>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</si>
  <si>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</si>
  <si>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</si>
  <si>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</si>
  <si>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</si>
  <si>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</si>
  <si>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</si>
  <si>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</si>
  <si>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</si>
  <si>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</si>
  <si>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</si>
  <si>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</si>
  <si>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</si>
  <si>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</si>
  <si>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</si>
  <si>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</si>
  <si>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</si>
  <si>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</si>
  <si>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</si>
  <si>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</si>
  <si>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</si>
  <si>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</si>
  <si>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</si>
  <si>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</si>
  <si>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</si>
  <si>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</si>
  <si>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</si>
  <si>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</si>
  <si>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</si>
  <si>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</si>
  <si>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</si>
  <si>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 xml:space="preserve">(1) Si vous présentez un plateau double ou une première partie, veuillez inscrire les informations sur une seule ligne. Assurez-vous que le total des revenus de billetterie corresponde aux revenus de billetterie présentés dans le sommaire des revenus et dépenses </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</si>
  <si>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</si>
  <si>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</si>
  <si>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</si>
  <si>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</si>
  <si>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</si>
  <si>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</si>
  <si>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</si>
  <si>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</si>
  <si>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</si>
  <si>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</si>
  <si>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</si>
  <si>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</si>
  <si>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</si>
  <si>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</si>
  <si>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</si>
  <si>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</si>
  <si>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</si>
  <si>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</si>
  <si>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</si>
  <si>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</si>
  <si>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</si>
  <si>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</si>
  <si>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</si>
  <si>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</si>
  <si>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</si>
  <si>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</si>
  <si>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</si>
  <si>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</si>
  <si>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</si>
  <si>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</si>
  <si>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</si>
  <si>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</si>
  <si>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</si>
  <si>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</si>
  <si>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</si>
  <si>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</si>
  <si>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</si>
  <si>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</si>
  <si>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</si>
  <si>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</si>
  <si>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</si>
  <si>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</si>
  <si>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</si>
  <si>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</si>
  <si>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</si>
  <si>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</si>
  <si>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</si>
  <si>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</si>
  <si>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</si>
  <si>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</si>
  <si>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</si>
  <si>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</si>
  <si>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</si>
  <si>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</si>
  <si>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</si>
  <si>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</si>
  <si>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</si>
  <si>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</si>
  <si>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</si>
  <si>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</si>
  <si>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</si>
  <si>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</si>
  <si>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</si>
  <si>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</si>
  <si>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</si>
  <si>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</si>
  <si>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</si>
  <si>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</si>
  <si>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</si>
  <si>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</si>
  <si>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</si>
  <si>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</si>
  <si>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</si>
  <si>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</si>
  <si>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</si>
  <si>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</si>
  <si>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</si>
  <si>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</si>
  <si>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</si>
  <si>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</si>
  <si>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</si>
  <si>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</si>
  <si>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</si>
  <si>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</si>
  <si>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</si>
  <si>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</si>
  <si>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</si>
  <si>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</si>
  <si>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</si>
  <si>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</si>
  <si>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</si>
  <si>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</si>
  <si>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</si>
  <si>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</si>
  <si>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</si>
  <si>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</si>
  <si>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</si>
  <si>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</si>
  <si>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</si>
  <si>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</si>
  <si>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</si>
  <si>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</si>
  <si>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</si>
  <si>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</si>
  <si>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</si>
  <si>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</si>
  <si>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</si>
  <si>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</si>
  <si>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</si>
  <si>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</si>
  <si>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</si>
  <si>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</si>
  <si>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</si>
  <si>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</si>
  <si>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</si>
  <si>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</si>
  <si>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</si>
  <si>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</si>
  <si>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</si>
  <si>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</si>
  <si>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</si>
  <si>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</si>
  <si>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</si>
  <si>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</si>
  <si>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</si>
  <si>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</si>
  <si>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</si>
  <si>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</si>
  <si>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</si>
  <si>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</si>
  <si>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</si>
  <si>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</si>
  <si>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</si>
  <si>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</si>
  <si>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</si>
  <si>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</si>
  <si>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</si>
  <si>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</si>
  <si>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</si>
  <si>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</si>
  <si>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</si>
  <si>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</si>
  <si>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</si>
  <si>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</si>
  <si>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</si>
  <si>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</si>
  <si>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</si>
  <si>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</si>
  <si>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</si>
  <si>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</si>
  <si>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</si>
  <si>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</si>
  <si>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</si>
  <si>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</si>
  <si>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</si>
  <si>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</si>
  <si>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</si>
  <si>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</si>
  <si>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</si>
  <si>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</si>
  <si>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</si>
  <si>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</si>
  <si>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</si>
  <si>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</si>
  <si>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</si>
  <si>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</si>
  <si>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</si>
  <si>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</si>
  <si>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</si>
  <si>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</si>
  <si>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</si>
  <si>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</si>
  <si>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</si>
  <si>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</si>
  <si>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</si>
  <si>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</si>
  <si>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</si>
  <si>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</si>
  <si>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</si>
  <si>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</si>
  <si>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</si>
  <si>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</si>
  <si>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</si>
  <si>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</si>
  <si>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</si>
  <si>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</si>
  <si>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</si>
  <si>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</si>
  <si>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</si>
  <si>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</si>
  <si>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</si>
  <si>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</si>
  <si>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</si>
  <si>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</si>
  <si>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</si>
  <si>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</si>
  <si>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</si>
  <si>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</si>
  <si>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</si>
  <si>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</si>
  <si>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</si>
  <si>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</si>
  <si>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</si>
  <si>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</si>
  <si>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</si>
  <si>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</si>
  <si>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</si>
  <si>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</si>
  <si>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</si>
  <si>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</si>
  <si>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</si>
  <si>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</si>
  <si>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</si>
  <si>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</si>
  <si>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</si>
  <si>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</si>
  <si>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</si>
  <si>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</si>
  <si>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</si>
  <si>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</si>
  <si>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</si>
  <si>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</si>
  <si>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</si>
  <si>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</si>
  <si>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</si>
  <si>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</si>
  <si>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</si>
  <si>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</si>
  <si>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</si>
  <si>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</si>
  <si>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</si>
  <si>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</si>
  <si>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</si>
  <si>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</si>
  <si>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</si>
  <si>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</si>
  <si>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</si>
  <si>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</si>
  <si>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</si>
  <si>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</si>
  <si>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</si>
  <si>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</si>
  <si>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</si>
  <si>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</si>
  <si>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</si>
  <si>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</si>
  <si>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</si>
  <si>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</si>
  <si>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</si>
  <si>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</si>
  <si>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</si>
  <si>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</si>
  <si>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</si>
  <si>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</si>
  <si>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</si>
  <si>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</si>
  <si>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</si>
  <si>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</si>
  <si>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</si>
  <si>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</si>
  <si>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</si>
  <si>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</si>
  <si>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</si>
  <si>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</si>
  <si>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</si>
  <si>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</si>
  <si>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</si>
  <si>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</si>
  <si>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</si>
  <si>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</si>
  <si>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</si>
  <si>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</si>
  <si>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</si>
  <si>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</si>
  <si>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</si>
  <si>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</si>
  <si>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</si>
  <si>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</si>
  <si>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</si>
  <si>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</si>
  <si>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</si>
  <si>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</si>
  <si>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</si>
  <si>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</si>
  <si>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</si>
  <si>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</si>
  <si>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</si>
  <si>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</si>
  <si>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</si>
  <si>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</si>
  <si>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</si>
  <si>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</si>
  <si>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</si>
  <si>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</si>
  <si>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</si>
  <si>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</si>
  <si>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</si>
  <si>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</si>
  <si>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</si>
  <si>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</si>
  <si>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</si>
  <si>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</si>
  <si>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</si>
  <si>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</si>
  <si>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</si>
  <si>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</si>
  <si>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</si>
  <si>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</si>
  <si>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</si>
  <si>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</si>
  <si>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</si>
  <si>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</si>
  <si>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</si>
  <si>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</si>
  <si>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</si>
  <si>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</si>
  <si>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</si>
  <si>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</si>
  <si>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</si>
  <si>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</si>
  <si>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</si>
  <si>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</si>
  <si>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</si>
  <si>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</si>
  <si>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</si>
  <si>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</si>
  <si>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</si>
  <si>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</si>
  <si>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</si>
  <si>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</si>
  <si>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</si>
  <si>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</si>
  <si>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</si>
  <si>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</si>
  <si>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</si>
  <si>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</si>
  <si>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</si>
  <si>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</si>
  <si>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</si>
  <si>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</si>
  <si>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</si>
  <si>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</si>
  <si>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</si>
  <si>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</si>
  <si>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</si>
  <si>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</si>
  <si>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</si>
  <si>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</si>
  <si>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</si>
  <si>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</si>
  <si>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</si>
  <si>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</si>
  <si>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</si>
  <si>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</si>
  <si>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</si>
  <si>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</si>
  <si>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</si>
  <si>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</si>
  <si>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</si>
  <si>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</si>
  <si>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</si>
  <si>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</si>
  <si>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</si>
  <si>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</si>
  <si>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</si>
  <si>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</si>
  <si>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</si>
  <si>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</si>
  <si>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</si>
  <si>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</si>
  <si>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</si>
  <si>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</si>
  <si>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</si>
  <si>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</si>
  <si>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</si>
  <si>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</si>
  <si>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</si>
  <si>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</si>
  <si>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</si>
  <si>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</si>
  <si>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</si>
  <si>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</si>
  <si>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</si>
  <si>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</si>
  <si>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</si>
  <si>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</si>
  <si>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</si>
  <si>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</si>
  <si>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</si>
  <si>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</si>
  <si>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</si>
  <si>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</si>
  <si>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</si>
  <si>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</si>
  <si>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</si>
  <si>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</si>
  <si>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</si>
  <si>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</si>
  <si>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</si>
  <si>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</si>
  <si>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</si>
  <si>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</si>
  <si>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</si>
  <si>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</si>
  <si>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</si>
  <si>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</si>
  <si>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</si>
  <si>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</si>
  <si>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</si>
  <si>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</si>
  <si>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</si>
  <si>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</si>
  <si>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</si>
  <si>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</si>
  <si>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</si>
  <si>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</si>
  <si>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</si>
  <si>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</si>
  <si>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</si>
  <si>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</si>
  <si>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</si>
  <si>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</si>
  <si>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</si>
  <si>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</si>
  <si>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</si>
  <si>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</si>
  <si>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</si>
  <si>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</si>
  <si>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</si>
  <si>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</si>
  <si>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</si>
  <si>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</si>
  <si>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</si>
  <si>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</si>
  <si>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</si>
  <si>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</si>
  <si>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</si>
  <si>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</si>
  <si>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</si>
  <si>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</si>
  <si>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</si>
  <si>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</si>
  <si>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</si>
  <si>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</si>
  <si>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</si>
  <si>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</si>
  <si>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</si>
  <si>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</si>
  <si>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</si>
  <si>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</si>
  <si>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</si>
  <si>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</si>
  <si>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</si>
  <si>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</si>
  <si>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</si>
  <si>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</si>
  <si>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</si>
  <si>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</si>
  <si>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</si>
  <si>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</si>
  <si>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</si>
  <si>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</si>
  <si>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</si>
  <si>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</si>
  <si>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</si>
  <si>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</si>
  <si>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</si>
  <si>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</si>
  <si>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</si>
  <si>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</si>
  <si>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</si>
  <si>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</si>
  <si>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</si>
  <si>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</si>
  <si>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</si>
  <si>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</si>
  <si>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</si>
  <si>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</si>
  <si>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</si>
  <si>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</si>
  <si>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</si>
  <si>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</si>
  <si>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</si>
  <si>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</si>
  <si>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</si>
  <si>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</si>
  <si>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</si>
  <si>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</si>
  <si>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</si>
  <si>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</si>
  <si>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</si>
  <si>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</si>
  <si>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</si>
  <si>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</si>
  <si>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</si>
  <si>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</si>
  <si>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</si>
  <si>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</si>
  <si>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</si>
  <si>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</si>
  <si>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</si>
  <si>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</si>
  <si>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</si>
  <si>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</si>
  <si>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</si>
  <si>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</si>
  <si>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</si>
  <si>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</si>
  <si>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</si>
  <si>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</si>
  <si>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</si>
  <si>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</si>
  <si>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</si>
  <si>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</si>
  <si>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</si>
  <si>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</si>
  <si>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</si>
  <si>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</si>
  <si>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</si>
  <si>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</si>
  <si>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</si>
  <si>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</si>
  <si>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</si>
  <si>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</si>
  <si>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</si>
  <si>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</si>
  <si>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</si>
  <si>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</si>
  <si>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</si>
  <si>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</si>
  <si>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</si>
  <si>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</si>
  <si>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</si>
  <si>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</si>
  <si>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</si>
  <si>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</si>
  <si>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</si>
  <si>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</si>
  <si>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</si>
  <si>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</si>
  <si>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</si>
  <si>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</si>
  <si>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</si>
  <si>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</si>
  <si>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</si>
  <si>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</si>
  <si>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</si>
  <si>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</si>
  <si>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</si>
  <si>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</si>
  <si>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</si>
  <si>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</si>
  <si>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</si>
  <si>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</si>
  <si>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</si>
  <si>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</si>
  <si>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</si>
  <si>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</si>
  <si>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</si>
  <si>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</si>
  <si>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</si>
  <si>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</si>
  <si>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</si>
  <si>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</si>
  <si>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</si>
  <si>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</si>
  <si>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</si>
  <si>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</si>
  <si>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</si>
  <si>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</si>
  <si>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</si>
  <si>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</si>
  <si>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</si>
  <si>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</si>
  <si>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</si>
  <si>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</si>
  <si>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</si>
  <si>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</si>
  <si>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</si>
  <si>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</si>
  <si>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</si>
  <si>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</si>
  <si>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</si>
  <si>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</si>
  <si>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</si>
  <si>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</si>
  <si>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</si>
  <si>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</si>
  <si>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</si>
  <si>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</si>
  <si>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</si>
  <si>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</si>
  <si>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</si>
  <si>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</si>
  <si>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</si>
  <si>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</si>
  <si>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</si>
  <si>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</si>
  <si>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</si>
  <si>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</si>
  <si>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</si>
  <si>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</si>
  <si>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</si>
  <si>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</si>
  <si>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</si>
  <si>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</si>
  <si>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</si>
  <si>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</si>
  <si>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</si>
  <si>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</si>
  <si>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</si>
  <si>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</si>
  <si>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</si>
  <si>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</si>
  <si>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</si>
  <si>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</si>
  <si>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</si>
  <si>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</si>
  <si>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</si>
  <si>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</si>
  <si>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</si>
  <si>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</si>
  <si>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</si>
  <si>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</si>
  <si>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</si>
  <si>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</si>
  <si>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</si>
  <si>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</si>
  <si>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</si>
  <si>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</si>
  <si>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</si>
  <si>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</si>
  <si>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</si>
  <si>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</si>
  <si>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</si>
  <si>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</si>
  <si>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</si>
  <si>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</si>
  <si>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</si>
  <si>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</si>
  <si>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</si>
  <si>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</si>
  <si>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</si>
  <si>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</si>
  <si>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</si>
  <si>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</si>
  <si>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</si>
  <si>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</si>
  <si>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</si>
  <si>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</si>
  <si>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</si>
  <si>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</si>
  <si>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</si>
  <si>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</si>
  <si>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</si>
  <si>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</si>
  <si>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</si>
  <si>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</si>
  <si>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</si>
  <si>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</si>
  <si>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</si>
  <si>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</si>
  <si>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</si>
  <si>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</si>
  <si>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</si>
  <si>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</si>
  <si>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</si>
  <si>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</si>
  <si>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</si>
  <si>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</si>
  <si>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</si>
  <si>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</si>
  <si>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</si>
  <si>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</si>
  <si>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</si>
  <si>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</si>
  <si>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</si>
  <si>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</si>
  <si>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</si>
  <si>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</si>
  <si>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</si>
  <si>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</si>
  <si>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</si>
  <si>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</si>
  <si>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</si>
  <si>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</si>
  <si>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</si>
  <si>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</si>
  <si>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</si>
  <si>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</si>
  <si>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</si>
  <si>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</si>
  <si>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</si>
  <si>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</si>
  <si>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</si>
  <si>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</si>
  <si>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</si>
  <si>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</si>
  <si>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</si>
  <si>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</si>
  <si>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</si>
  <si>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</si>
  <si>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</si>
  <si>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</si>
  <si>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</si>
  <si>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</si>
  <si>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</si>
  <si>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</si>
  <si>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</si>
  <si>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</si>
  <si>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</si>
  <si>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</si>
  <si>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</si>
  <si>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</si>
  <si>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</si>
  <si>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</si>
  <si>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</si>
  <si>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</si>
  <si>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</si>
  <si>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</si>
  <si>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</si>
  <si>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</si>
  <si>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</si>
  <si>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</si>
  <si>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</si>
  <si>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</si>
  <si>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</si>
  <si>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</si>
  <si>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</si>
  <si>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</si>
  <si>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</si>
  <si>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</si>
  <si>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</si>
  <si>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</si>
  <si>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</si>
  <si>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</si>
  <si>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</si>
  <si>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</si>
  <si>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</si>
  <si>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</si>
  <si>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</si>
  <si>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</si>
  <si>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</si>
  <si>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</si>
  <si>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</si>
  <si>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</si>
  <si>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</si>
  <si>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</si>
  <si>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</si>
  <si>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</si>
  <si>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</si>
  <si>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</si>
  <si>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</si>
  <si>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</si>
  <si>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</si>
  <si>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</si>
  <si>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</si>
  <si>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</si>
  <si>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</si>
  <si>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</si>
  <si>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</si>
  <si>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</si>
  <si>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</si>
  <si>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</si>
  <si>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</si>
  <si>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</si>
  <si>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</si>
  <si>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</si>
  <si>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</si>
  <si>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</si>
  <si>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</si>
  <si>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</si>
  <si>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</si>
  <si>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</si>
  <si>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</si>
  <si>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</si>
  <si>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</si>
  <si>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</si>
  <si>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</si>
  <si>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</si>
  <si>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</si>
  <si>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</si>
  <si>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</si>
  <si>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</si>
  <si>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</si>
  <si>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</si>
  <si>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</si>
  <si>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</si>
  <si>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</si>
  <si>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</si>
  <si>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</si>
  <si>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</si>
  <si>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</si>
  <si>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</si>
  <si>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</si>
  <si>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</si>
  <si>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</si>
  <si>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</si>
  <si>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</si>
  <si>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</si>
  <si>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</si>
  <si>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</si>
  <si>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</si>
  <si>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</si>
  <si>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</si>
  <si>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</si>
  <si>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</si>
  <si>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</si>
  <si>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Décrire les activités réalisées et les retombées sur la communauté artistique ou littéraire.</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</si>
  <si>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</si>
  <si>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</si>
  <si>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</si>
  <si>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</si>
  <si>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</si>
  <si>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</si>
  <si>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</si>
  <si>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</si>
  <si>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</si>
  <si>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</si>
  <si>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</si>
  <si>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</si>
  <si>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</si>
  <si>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</si>
  <si>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</si>
  <si>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</si>
  <si>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</si>
  <si>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</si>
  <si>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</si>
  <si>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Section 14e - Sommaire des revenus et dépenses pour Organismes à double ou triple mandat</t>
  </si>
  <si>
    <t>Pour les associations professionnelles, organismes de services, regroupements nationaux et organismes en arts visuels, métiers d'art, 
recherche architecturale, arts numériques et cinéma-vidéo</t>
  </si>
  <si>
    <t>À remplir par les organismes de toutes disciplines à DOUBLE ou TRIPLE mandat sauf périodiques</t>
  </si>
  <si>
    <t>Section 15b - Statistiques d'adhésion et d'abonnements</t>
  </si>
  <si>
    <t>Nombre d'abonnés et cotisation</t>
  </si>
  <si>
    <t>Nombre de membres par région</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</si>
  <si>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</si>
  <si>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</si>
  <si>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</si>
  <si>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</si>
  <si>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</si>
  <si>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</si>
  <si>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</si>
  <si>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</si>
  <si>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</si>
  <si>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</si>
  <si>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</si>
  <si>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</si>
  <si>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</si>
  <si>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</si>
  <si>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</si>
  <si>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</si>
  <si>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</si>
  <si>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</si>
  <si>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</si>
  <si>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</si>
  <si>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</si>
  <si>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</si>
  <si>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</si>
  <si>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</si>
  <si>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</si>
  <si>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</si>
  <si>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</si>
  <si>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</si>
  <si>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</si>
  <si>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</si>
  <si>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</si>
  <si>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</si>
  <si>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</si>
  <si>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</si>
  <si>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</si>
  <si>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</si>
  <si>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</si>
  <si>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</si>
  <si>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</si>
  <si>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</si>
  <si>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</si>
  <si>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</si>
  <si>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</si>
  <si>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</si>
  <si>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</si>
  <si>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</si>
  <si>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</si>
  <si>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</si>
  <si>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</si>
  <si>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</si>
  <si>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</si>
  <si>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</si>
  <si>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</si>
  <si>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</si>
  <si>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</si>
  <si>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</si>
  <si>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</si>
  <si>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</si>
  <si>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</si>
  <si>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</si>
  <si>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</si>
  <si>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</si>
  <si>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</si>
  <si>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</si>
  <si>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</si>
  <si>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</si>
  <si>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</si>
  <si>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</si>
  <si>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</si>
  <si>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</si>
  <si>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</si>
  <si>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</si>
  <si>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</si>
  <si>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</si>
  <si>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</si>
  <si>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</si>
  <si>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</si>
  <si>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</si>
  <si>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</si>
  <si>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</si>
  <si>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</si>
  <si>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</si>
  <si>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</si>
  <si>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</si>
  <si>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</si>
  <si>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</si>
  <si>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</si>
  <si>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</si>
  <si>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</si>
  <si>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</si>
  <si>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</si>
  <si>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</si>
  <si>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</si>
  <si>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</si>
  <si>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</si>
  <si>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</si>
  <si>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</si>
  <si>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</si>
  <si>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</si>
  <si>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</si>
  <si>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</si>
  <si>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</si>
  <si>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</si>
  <si>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</si>
  <si>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</si>
  <si>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</si>
  <si>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</si>
  <si>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</si>
  <si>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</si>
  <si>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</si>
  <si>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</si>
  <si>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</si>
  <si>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</si>
  <si>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</si>
  <si>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</si>
  <si>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</si>
  <si>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</si>
  <si>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</si>
  <si>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</si>
  <si>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</si>
  <si>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</si>
  <si>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</si>
  <si>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</si>
  <si>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</si>
  <si>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</si>
  <si>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</si>
  <si>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</si>
  <si>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</si>
  <si>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</si>
  <si>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</si>
  <si>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</si>
  <si>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</si>
  <si>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</si>
  <si>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</si>
  <si>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</si>
  <si>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</si>
  <si>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</si>
  <si>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</si>
  <si>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</si>
  <si>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</si>
  <si>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</si>
  <si>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</si>
  <si>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</si>
  <si>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</si>
  <si>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</si>
  <si>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</si>
  <si>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</si>
  <si>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</si>
  <si>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</si>
  <si>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</si>
  <si>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</si>
  <si>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</si>
  <si>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</si>
  <si>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</si>
  <si>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</si>
  <si>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</si>
  <si>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</si>
  <si>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</si>
  <si>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</si>
  <si>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</si>
  <si>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</si>
  <si>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</si>
  <si>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</si>
  <si>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</si>
  <si>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</si>
  <si>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</si>
  <si>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</si>
  <si>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</si>
  <si>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</si>
  <si>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</si>
  <si>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</si>
  <si>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</si>
  <si>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</si>
  <si>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</si>
  <si>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</si>
  <si>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</si>
  <si>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</si>
  <si>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</si>
  <si>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</si>
  <si>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</si>
  <si>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</si>
  <si>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</si>
  <si>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</si>
  <si>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</si>
  <si>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</si>
  <si>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</si>
  <si>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</si>
  <si>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</si>
  <si>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</si>
  <si>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</si>
  <si>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</si>
  <si>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</si>
  <si>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</si>
  <si>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</si>
  <si>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</si>
  <si>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</si>
  <si>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</si>
  <si>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</si>
  <si>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</si>
  <si>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</si>
  <si>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</si>
  <si>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</si>
  <si>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</si>
  <si>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</si>
  <si>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</si>
  <si>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</si>
  <si>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</si>
  <si>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</si>
  <si>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</si>
  <si>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</si>
  <si>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</si>
  <si>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</si>
  <si>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</si>
  <si>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</si>
  <si>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</si>
  <si>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</si>
  <si>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</si>
  <si>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</si>
  <si>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</si>
  <si>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</si>
  <si>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</si>
  <si>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</si>
  <si>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</si>
  <si>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</si>
  <si>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</si>
  <si>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</si>
  <si>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</si>
  <si>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</si>
  <si>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</si>
  <si>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</si>
  <si>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</si>
  <si>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</si>
  <si>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</si>
  <si>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</si>
  <si>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</si>
  <si>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</si>
  <si>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</si>
  <si>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</si>
  <si>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</si>
  <si>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</si>
  <si>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</si>
  <si>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</si>
  <si>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</si>
  <si>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</si>
  <si>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</si>
  <si>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</si>
  <si>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</si>
  <si>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</si>
  <si>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</si>
  <si>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</si>
  <si>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</si>
  <si>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</si>
  <si>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</si>
  <si>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</si>
  <si>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</si>
  <si>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</si>
  <si>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</si>
  <si>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</si>
  <si>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</si>
  <si>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</si>
  <si>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</si>
  <si>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</si>
  <si>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</si>
  <si>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</si>
  <si>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</si>
  <si>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</si>
  <si>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</si>
  <si>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</si>
  <si>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</si>
  <si>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</si>
  <si>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</si>
  <si>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</si>
  <si>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</si>
  <si>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</si>
  <si>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</si>
  <si>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</si>
  <si>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</si>
  <si>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</si>
  <si>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</si>
  <si>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</si>
  <si>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</si>
  <si>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</si>
  <si>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</si>
  <si>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</si>
  <si>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</si>
  <si>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</si>
  <si>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</si>
  <si>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</si>
  <si>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</si>
  <si>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</si>
  <si>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</si>
  <si>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</si>
  <si>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</si>
  <si>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</si>
  <si>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</si>
  <si>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</si>
  <si>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</si>
  <si>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</si>
  <si>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</si>
  <si>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</si>
  <si>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</si>
  <si>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</si>
  <si>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</si>
  <si>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</si>
  <si>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</si>
  <si>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</si>
  <si>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</si>
  <si>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</si>
  <si>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</si>
  <si>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</si>
  <si>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</si>
  <si>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</si>
  <si>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</si>
  <si>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</si>
  <si>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</si>
  <si>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</si>
  <si>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</si>
  <si>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</si>
  <si>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</si>
  <si>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</si>
  <si>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</si>
  <si>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</si>
  <si>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</si>
  <si>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</si>
  <si>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</si>
  <si>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</si>
  <si>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</si>
  <si>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</si>
  <si>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</si>
  <si>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</si>
  <si>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</si>
  <si>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</si>
  <si>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</si>
  <si>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</si>
  <si>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</si>
  <si>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</si>
  <si>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</si>
  <si>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</si>
  <si>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</si>
  <si>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</si>
  <si>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</si>
  <si>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</si>
  <si>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</si>
  <si>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</si>
  <si>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</si>
  <si>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</si>
  <si>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</si>
  <si>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</si>
  <si>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</si>
  <si>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</si>
  <si>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</si>
  <si>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</si>
  <si>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</si>
  <si>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</si>
  <si>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</si>
  <si>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</si>
  <si>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</si>
  <si>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</si>
  <si>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</si>
  <si>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</si>
  <si>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</si>
  <si>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</si>
  <si>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</si>
  <si>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</si>
  <si>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</si>
  <si>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</si>
  <si>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</si>
  <si>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</si>
  <si>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</si>
  <si>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</si>
  <si>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</si>
  <si>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</si>
  <si>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</si>
  <si>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</si>
  <si>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</si>
  <si>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</si>
  <si>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</si>
  <si>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</si>
  <si>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</si>
  <si>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</si>
  <si>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</si>
  <si>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</si>
  <si>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</si>
  <si>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</si>
  <si>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</si>
  <si>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</si>
  <si>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</si>
  <si>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</si>
  <si>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</si>
  <si>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</si>
  <si>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</si>
  <si>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</si>
  <si>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</si>
  <si>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</si>
  <si>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</si>
  <si>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</si>
  <si>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</si>
  <si>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</si>
  <si>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</si>
  <si>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</si>
  <si>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</si>
  <si>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</si>
  <si>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</si>
  <si>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</si>
  <si>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</si>
  <si>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</si>
  <si>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</si>
  <si>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</si>
  <si>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</si>
  <si>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</si>
  <si>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</si>
  <si>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</si>
  <si>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</si>
  <si>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</si>
  <si>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</si>
  <si>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</si>
  <si>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</si>
  <si>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</si>
  <si>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</si>
  <si>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</si>
  <si>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</si>
  <si>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</si>
  <si>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</si>
  <si>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</si>
  <si>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</si>
  <si>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</si>
  <si>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</si>
  <si>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</si>
  <si>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</si>
  <si>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</si>
  <si>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</si>
  <si>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</si>
  <si>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</si>
  <si>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</si>
  <si>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</si>
  <si>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</si>
  <si>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</si>
  <si>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</si>
  <si>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</si>
  <si>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</si>
  <si>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</si>
  <si>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</si>
  <si>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</si>
  <si>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</si>
  <si>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</si>
  <si>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</si>
  <si>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</si>
  <si>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</si>
  <si>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</si>
  <si>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</si>
  <si>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</si>
  <si>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</si>
  <si>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</si>
  <si>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</si>
  <si>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</si>
  <si>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</si>
  <si>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</si>
  <si>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</si>
  <si>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</si>
  <si>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</si>
  <si>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</si>
  <si>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</si>
  <si>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</si>
  <si>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</si>
  <si>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</si>
  <si>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</si>
  <si>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</si>
  <si>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</si>
  <si>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</si>
  <si>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</si>
  <si>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</si>
  <si>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</si>
  <si>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</si>
  <si>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</si>
  <si>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</si>
  <si>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</si>
  <si>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</si>
  <si>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</si>
  <si>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</si>
  <si>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</si>
  <si>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</si>
  <si>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</si>
  <si>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</si>
  <si>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</si>
  <si>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</si>
  <si>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</si>
  <si>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</si>
  <si>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</si>
  <si>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</si>
  <si>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</si>
  <si>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</si>
  <si>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</si>
  <si>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</si>
  <si>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</si>
  <si>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</si>
  <si>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</si>
  <si>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</si>
  <si>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</si>
  <si>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</si>
  <si>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</si>
  <si>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</si>
  <si>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</si>
  <si>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</si>
  <si>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</si>
  <si>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</si>
  <si>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</si>
  <si>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</si>
  <si>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</si>
  <si>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</si>
  <si>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</si>
  <si>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</si>
  <si>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</si>
  <si>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</si>
  <si>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</si>
  <si>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</si>
  <si>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</si>
  <si>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</si>
  <si>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</si>
  <si>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</si>
  <si>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</si>
  <si>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</si>
  <si>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</si>
  <si>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</si>
  <si>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</si>
  <si>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</si>
  <si>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</si>
  <si>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</si>
  <si>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</si>
  <si>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</si>
  <si>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</si>
  <si>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</si>
  <si>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</si>
  <si>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</si>
  <si>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</si>
  <si>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</si>
  <si>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</si>
  <si>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</si>
  <si>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</si>
  <si>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</si>
  <si>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</si>
  <si>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</si>
  <si>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</si>
  <si>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</si>
  <si>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</si>
  <si>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</si>
  <si>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</si>
  <si>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</si>
  <si>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</si>
  <si>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</si>
  <si>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</si>
  <si>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</si>
  <si>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</si>
  <si>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</si>
  <si>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</si>
  <si>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</si>
  <si>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</si>
  <si>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</si>
  <si>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</si>
  <si>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</si>
  <si>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</si>
  <si>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</si>
  <si>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</si>
  <si>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</si>
  <si>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</si>
  <si>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</si>
  <si>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</si>
  <si>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</si>
  <si>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</si>
  <si>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</si>
  <si>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</si>
  <si>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</si>
  <si>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</si>
  <si>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</si>
  <si>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</si>
  <si>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</si>
  <si>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</si>
  <si>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</si>
  <si>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</si>
  <si>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</si>
  <si>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</si>
  <si>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</si>
  <si>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</si>
  <si>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</si>
  <si>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</si>
  <si>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</si>
  <si>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</si>
  <si>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</si>
  <si>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</si>
  <si>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</si>
  <si>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</si>
  <si>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</si>
  <si>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</si>
  <si>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</si>
  <si>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</si>
  <si>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</si>
  <si>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</si>
  <si>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</si>
  <si>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</si>
  <si>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</si>
  <si>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</si>
  <si>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</si>
  <si>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</si>
  <si>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</si>
  <si>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</si>
  <si>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</si>
  <si>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</si>
  <si>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</si>
  <si>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</si>
  <si>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</si>
  <si>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</si>
  <si>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</si>
  <si>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</si>
  <si>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</si>
  <si>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</si>
  <si>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</si>
  <si>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</si>
  <si>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</si>
  <si>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</si>
  <si>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</si>
  <si>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</si>
  <si>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</si>
  <si>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</si>
  <si>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</si>
  <si>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</si>
  <si>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</si>
  <si>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</si>
  <si>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</si>
  <si>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</si>
  <si>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</si>
  <si>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</si>
  <si>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</si>
  <si>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</si>
  <si>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</si>
  <si>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</si>
  <si>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</si>
  <si>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</si>
  <si>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</si>
  <si>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</si>
  <si>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</si>
  <si>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</si>
  <si>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</si>
  <si>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</si>
  <si>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</si>
  <si>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</si>
  <si>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</si>
  <si>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</si>
  <si>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</si>
  <si>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</si>
  <si>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</si>
  <si>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</si>
  <si>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</si>
  <si>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</si>
  <si>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</si>
  <si>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</si>
  <si>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</si>
  <si>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</si>
  <si>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</si>
  <si>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</si>
  <si>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</si>
  <si>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</si>
  <si>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</si>
  <si>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</si>
  <si>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</si>
  <si>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</si>
  <si>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</si>
  <si>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</si>
  <si>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</si>
  <si>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</si>
  <si>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</si>
  <si>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</si>
  <si>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</si>
  <si>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</si>
  <si>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</si>
  <si>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</si>
  <si>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</si>
  <si>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</si>
  <si>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</si>
  <si>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</si>
  <si>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</si>
  <si>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</si>
  <si>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</si>
  <si>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</si>
  <si>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</si>
  <si>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</si>
  <si>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</si>
  <si>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</si>
  <si>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</si>
  <si>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</si>
  <si>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</si>
  <si>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</si>
  <si>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</si>
  <si>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</si>
  <si>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</si>
  <si>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</si>
  <si>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</si>
  <si>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</si>
  <si>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</si>
  <si>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</si>
  <si>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</si>
  <si>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</si>
  <si>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</si>
  <si>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</si>
  <si>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</si>
  <si>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</si>
  <si>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</si>
  <si>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</si>
  <si>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</si>
  <si>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</si>
  <si>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</si>
  <si>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</si>
  <si>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</si>
  <si>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</si>
  <si>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</si>
  <si>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</si>
  <si>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</si>
  <si>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</si>
  <si>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</si>
  <si>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</si>
  <si>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</si>
  <si>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</si>
  <si>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</si>
  <si>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</si>
  <si>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</si>
  <si>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</si>
  <si>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</si>
  <si>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</si>
  <si>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</si>
  <si>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</si>
  <si>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</si>
  <si>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</si>
  <si>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</si>
  <si>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</si>
  <si>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</si>
  <si>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</si>
  <si>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</si>
  <si>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</si>
  <si>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</si>
  <si>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</si>
  <si>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</si>
  <si>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</si>
  <si>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</si>
  <si>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</si>
  <si>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</si>
  <si>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</si>
  <si>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</si>
  <si>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</si>
  <si>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</si>
  <si>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</si>
  <si>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</si>
  <si>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</si>
  <si>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</si>
  <si>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</si>
  <si>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</si>
  <si>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</si>
  <si>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</si>
  <si>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</si>
  <si>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</si>
  <si>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</si>
  <si>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</si>
  <si>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</si>
  <si>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</si>
  <si>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</si>
  <si>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</si>
  <si>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</si>
  <si>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</si>
  <si>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</si>
  <si>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</si>
  <si>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</si>
  <si>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</si>
  <si>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</si>
  <si>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</si>
  <si>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</si>
  <si>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</si>
  <si>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</si>
  <si>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</si>
  <si>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</si>
  <si>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</si>
  <si>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</si>
  <si>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</si>
  <si>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</si>
  <si>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</si>
  <si>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</si>
  <si>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</si>
  <si>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</si>
  <si>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</si>
  <si>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</si>
  <si>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</si>
  <si>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</si>
  <si>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</si>
  <si>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</si>
  <si>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</si>
  <si>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</si>
  <si>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</si>
  <si>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</si>
  <si>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</si>
  <si>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</si>
  <si>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</si>
  <si>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</si>
  <si>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</si>
  <si>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</si>
  <si>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</si>
  <si>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</si>
  <si>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</si>
  <si>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</si>
  <si>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</si>
  <si>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</si>
  <si>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</si>
  <si>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</si>
  <si>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</si>
  <si>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</si>
  <si>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</si>
  <si>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</si>
  <si>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</si>
  <si>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</si>
  <si>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</si>
  <si>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</si>
  <si>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</si>
  <si>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</si>
  <si>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</si>
  <si>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</si>
  <si>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</si>
  <si>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</si>
  <si>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</si>
  <si>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</si>
  <si>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</si>
  <si>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</si>
  <si>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</si>
  <si>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</si>
  <si>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</si>
  <si>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</si>
  <si>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</si>
  <si>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</si>
  <si>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</si>
  <si>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</si>
  <si>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</si>
  <si>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</si>
  <si>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</si>
  <si>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</si>
  <si>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</si>
  <si>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</si>
  <si>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</si>
  <si>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</si>
  <si>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</si>
  <si>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</si>
  <si>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</si>
  <si>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</si>
  <si>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</si>
  <si>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</si>
  <si>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</si>
  <si>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</si>
  <si>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</si>
  <si>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</si>
  <si>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</si>
  <si>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</si>
  <si>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</si>
  <si>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</si>
  <si>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</si>
  <si>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</si>
  <si>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</si>
  <si>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</si>
  <si>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</si>
  <si>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</si>
  <si>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</si>
  <si>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</si>
  <si>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</si>
  <si>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</si>
  <si>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</si>
  <si>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</si>
  <si>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</si>
  <si>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</si>
  <si>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</si>
  <si>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</si>
  <si>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</si>
  <si>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</si>
  <si>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</si>
  <si>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</si>
  <si>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</si>
  <si>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</si>
  <si>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</si>
  <si>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</si>
  <si>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</si>
  <si>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</si>
  <si>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</si>
  <si>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</si>
  <si>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</si>
  <si>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</si>
  <si>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</si>
  <si>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</si>
  <si>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</si>
  <si>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</si>
  <si>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</si>
  <si>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</si>
  <si>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</si>
  <si>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</si>
  <si>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</si>
  <si>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</si>
  <si>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</si>
  <si>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</si>
  <si>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</si>
  <si>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</si>
  <si>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</si>
  <si>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</si>
  <si>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</si>
  <si>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</si>
  <si>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</si>
  <si>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</si>
  <si>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</si>
  <si>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</si>
  <si>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</si>
  <si>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</si>
  <si>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</si>
  <si>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</si>
  <si>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</si>
  <si>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</si>
  <si>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</si>
  <si>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</si>
  <si>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</si>
  <si>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</si>
  <si>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</si>
  <si>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</si>
  <si>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</si>
  <si>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</si>
  <si>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</si>
  <si>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</si>
  <si>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</si>
  <si>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</si>
  <si>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</si>
  <si>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</si>
  <si>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</si>
  <si>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</si>
  <si>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</si>
  <si>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</si>
  <si>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</si>
  <si>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</si>
  <si>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</si>
  <si>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</si>
  <si>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</si>
  <si>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</si>
  <si>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</si>
  <si>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</si>
  <si>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</si>
  <si>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</si>
  <si>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</si>
  <si>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</si>
  <si>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</si>
  <si>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</si>
  <si>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</si>
  <si>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</si>
  <si>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</si>
  <si>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</si>
  <si>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</si>
  <si>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</si>
  <si>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</si>
  <si>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</si>
  <si>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</si>
  <si>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</si>
  <si>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</si>
  <si>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</si>
  <si>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</si>
  <si>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</si>
  <si>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</si>
  <si>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</si>
  <si>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</si>
  <si>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</si>
  <si>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</si>
  <si>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</si>
  <si>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</si>
  <si>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</si>
  <si>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</si>
  <si>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</si>
  <si>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</si>
  <si>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</si>
  <si>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</si>
  <si>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</si>
  <si>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</si>
  <si>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</si>
  <si>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</si>
  <si>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</si>
  <si>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</si>
  <si>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</si>
  <si>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</si>
  <si>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</si>
  <si>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</si>
  <si>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</si>
  <si>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</si>
  <si>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</si>
  <si>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</si>
  <si>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</si>
  <si>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Section 10a - Bilan de diffusion</t>
  </si>
  <si>
    <t>*Obligatoire</t>
  </si>
  <si>
    <t>Personnel artistique ou de production</t>
  </si>
  <si>
    <t>Section10a - Plan de diffusion</t>
  </si>
  <si>
    <t>Préscolaire et primaire</t>
  </si>
  <si>
    <t>Familiale</t>
  </si>
  <si>
    <t>Adulte</t>
  </si>
  <si>
    <t>Total selon les filtres appliqués :</t>
  </si>
  <si>
    <t xml:space="preserve">Nombre de représentations offertes en location* : </t>
  </si>
  <si>
    <t>Total *</t>
  </si>
  <si>
    <t>Total :</t>
  </si>
  <si>
    <t>Activité avant la représentation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</si>
  <si>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</si>
  <si>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</si>
  <si>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</si>
  <si>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</si>
  <si>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</si>
  <si>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</si>
  <si>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t>Activité après la représentation</t>
  </si>
  <si>
    <t>Activités avant et après la représentation</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</si>
  <si>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</si>
  <si>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</si>
  <si>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</si>
  <si>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</si>
  <si>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</si>
  <si>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</si>
  <si>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</si>
  <si>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</si>
  <si>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</si>
  <si>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</si>
  <si>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</si>
  <si>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</si>
  <si>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</si>
  <si>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</si>
  <si>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</si>
  <si>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</si>
  <si>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</si>
  <si>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</si>
  <si>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</si>
  <si>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</si>
  <si>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</si>
  <si>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</si>
  <si>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</si>
  <si>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</si>
  <si>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</si>
  <si>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</si>
  <si>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</si>
  <si>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</si>
  <si>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</si>
  <si>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</si>
  <si>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</si>
  <si>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</si>
  <si>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</si>
  <si>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</si>
  <si>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</si>
  <si>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</si>
  <si>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</si>
  <si>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</si>
  <si>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</si>
  <si>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</si>
  <si>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</si>
  <si>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</si>
  <si>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</si>
  <si>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</si>
  <si>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</si>
  <si>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</si>
  <si>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</si>
  <si>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</si>
  <si>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</si>
  <si>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</si>
  <si>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</si>
  <si>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</si>
  <si>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</si>
  <si>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</si>
  <si>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</si>
  <si>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</si>
  <si>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</si>
  <si>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</si>
  <si>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</si>
  <si>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</si>
  <si>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</si>
  <si>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</si>
  <si>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</si>
  <si>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</si>
  <si>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</si>
  <si>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</si>
  <si>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</si>
  <si>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</si>
  <si>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</si>
  <si>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</si>
  <si>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</si>
  <si>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</si>
  <si>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</si>
  <si>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</si>
  <si>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</si>
  <si>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</si>
  <si>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 xml:space="preserve">
</t>
  </si>
  <si>
    <t>Source : Lexique du CALQ</t>
  </si>
  <si>
    <t>Affaires mondiales Canada</t>
  </si>
  <si>
    <r>
      <t>*</t>
    </r>
    <r>
      <rPr>
        <b/>
        <sz val="8"/>
        <rFont val="Arial"/>
        <family val="2"/>
      </rPr>
      <t>Location</t>
    </r>
    <r>
      <rPr>
        <sz val="8"/>
        <rFont val="Arial"/>
        <family val="2"/>
      </rPr>
      <t xml:space="preserve"> : Indiquer ici la location de la salle, incluant les services afférents, à un artiste pour la présentation d'un spectacle et non la location corporative ou à des organismes communautaires.</t>
    </r>
  </si>
  <si>
    <t>Projets spéciaux s'il y a lieu</t>
  </si>
  <si>
    <t>Si votre situation financière affiche un surplus accumulé (Fonds d'administration générale ou Actifs nets non affectés) supérieur à 35 % de vos revenus, précisez vos intentions ou vos objectifs à cet égard.</t>
  </si>
  <si>
    <t>Si votre situation financière affiche un déficit accumulé (Fonds d'administration générale ou Actifs nets non affectés)  supérieur à 10 % de vos revenus, énumérez les mesures correctrices et les actions entreprises pour rectifier la situation.</t>
  </si>
  <si>
    <t>Je, soussigné(e),</t>
  </si>
  <si>
    <t>Nombre de représentations par clientèle</t>
  </si>
  <si>
    <t>Nom des artistes, écrivain(e)s, conteur(se)s  principaux(ales)</t>
  </si>
  <si>
    <t>Provenance des artistes, écrivain(e)s, conteur(se)s principaux(ales)</t>
  </si>
  <si>
    <t>Noms des artistes et/ou des intervenant(e)s</t>
  </si>
  <si>
    <t>Montant de la cotisation ou tarif</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</si>
  <si>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</si>
  <si>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</si>
  <si>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</si>
  <si>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</si>
  <si>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</si>
  <si>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</si>
  <si>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</si>
  <si>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</si>
  <si>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</si>
  <si>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</si>
  <si>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Programme d'activités</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</si>
  <si>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</si>
  <si>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</si>
  <si>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</si>
  <si>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</si>
  <si>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</si>
  <si>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</si>
  <si>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</si>
  <si>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</si>
  <si>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</si>
  <si>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</si>
  <si>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</si>
  <si>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</si>
  <si>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</si>
  <si>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</si>
  <si>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</si>
  <si>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</si>
  <si>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</si>
  <si>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</si>
  <si>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</si>
  <si>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</si>
  <si>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</si>
  <si>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</si>
  <si>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</si>
  <si>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</si>
  <si>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</si>
  <si>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</si>
  <si>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</si>
  <si>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</si>
  <si>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</si>
  <si>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Nombre de visiteurs 
ou de participants</t>
  </si>
  <si>
    <t>Bilan et programme d'activités</t>
  </si>
  <si>
    <t>Veuillez indiquer les grandes lignes de votre programme d'activités.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</si>
  <si>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</si>
  <si>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</si>
  <si>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</si>
  <si>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</si>
  <si>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</si>
  <si>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t>
  </si>
  <si>
    <t>Nombre de représentations par mode d'accueil</t>
  </si>
  <si>
    <t>Section 10a - Diffuseurs spécialisés et pluridisciplinaires en arts de la scène et en arts multidisciplinaires</t>
  </si>
  <si>
    <t xml:space="preserve">Dernier exercice terminé </t>
  </si>
  <si>
    <t>(année-mois-jour)</t>
  </si>
  <si>
    <t>SECTION DU CALQ</t>
  </si>
  <si>
    <t>Profil</t>
  </si>
  <si>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</si>
  <si>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</si>
  <si>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</si>
  <si>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</si>
  <si>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</si>
  <si>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</si>
  <si>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</si>
  <si>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Veuillez indiquer la composition de votre CA à la fin de l'exercice de l'an 1 du cycle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</si>
  <si>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</si>
  <si>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</si>
  <si>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</si>
  <si>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</si>
  <si>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</si>
  <si>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</si>
  <si>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</si>
  <si>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Lecture publique</t>
  </si>
  <si>
    <t>Formation / Classe de maître</t>
  </si>
  <si>
    <t>Type d'activité</t>
  </si>
  <si>
    <t>Nom des artistes ou des intervenants</t>
  </si>
  <si>
    <t>Nombre de spectateurs ou de participants</t>
  </si>
  <si>
    <t>Ces frais incluent-il la part des coproducteurs ?</t>
  </si>
  <si>
    <t>Indiquez 0 si non applicable</t>
  </si>
  <si>
    <t>Inscrire sur une même ligne, le nom de l'artiste ou de l'organisme invité et le nom de l'artiste en plateau double ou en 1ère partie s'il y a lieu</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</si>
  <si>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</si>
  <si>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</si>
  <si>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</si>
  <si>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</si>
  <si>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</si>
  <si>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</si>
  <si>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</si>
  <si>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</si>
  <si>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Nombre d'activités de médiation ou de développement de public qui ne sont pas en lien avec une représentation spécifique :</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</si>
  <si>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</si>
  <si>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</si>
  <si>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</si>
  <si>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</si>
  <si>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</si>
  <si>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</si>
  <si>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</si>
  <si>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</si>
  <si>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</si>
  <si>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</si>
  <si>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</si>
  <si>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</si>
  <si>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</si>
  <si>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r>
      <t xml:space="preserve">Inscrire la province ou le pays d'origine de l'artiste principal invité
</t>
    </r>
    <r>
      <rPr>
        <b/>
        <u/>
        <sz val="9"/>
        <color rgb="FFFF0000"/>
        <rFont val="Arial"/>
        <family val="2"/>
      </rPr>
      <t>(seulement les productions étrangères)</t>
    </r>
  </si>
  <si>
    <r>
      <t xml:space="preserve">Discipline
</t>
    </r>
    <r>
      <rPr>
        <sz val="9"/>
        <rFont val="Arial"/>
        <family val="2"/>
      </rPr>
      <t>(théâtre, danse, cirque, musique, chanson, etc.)</t>
    </r>
  </si>
  <si>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</si>
  <si>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</si>
  <si>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</si>
  <si>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</si>
  <si>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</si>
  <si>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r>
      <rPr>
        <b/>
        <u/>
        <sz val="9"/>
        <rFont val="Arial"/>
        <family val="2"/>
      </rPr>
      <t xml:space="preserve">Plateau double ou première partie
</t>
    </r>
    <r>
      <rPr>
        <u/>
        <sz val="9"/>
        <rFont val="Arial"/>
        <family val="2"/>
      </rPr>
      <t>(Note 1)</t>
    </r>
  </si>
  <si>
    <r>
      <t xml:space="preserve">Lieu de diffusion
</t>
    </r>
    <r>
      <rPr>
        <sz val="9"/>
        <rFont val="Arial"/>
        <family val="2"/>
      </rPr>
      <t>(Si le spectacle a été présenté seulement en ligne, indiquer webdiffusion)</t>
    </r>
  </si>
  <si>
    <r>
      <t xml:space="preserve">Nombre de représen-
tations </t>
    </r>
    <r>
      <rPr>
        <b/>
        <sz val="9"/>
        <color rgb="FFFF0000"/>
        <rFont val="Arial"/>
        <family val="2"/>
      </rPr>
      <t>(valeurs numériques seulement)</t>
    </r>
  </si>
  <si>
    <r>
      <rPr>
        <b/>
        <u/>
        <sz val="9"/>
        <color theme="10"/>
        <rFont val="Arial"/>
        <family val="2"/>
      </rPr>
      <t>Revenus de billetterie</t>
    </r>
    <r>
      <rPr>
        <u/>
        <sz val="9"/>
        <color theme="10"/>
        <rFont val="Arial"/>
        <family val="2"/>
      </rPr>
      <t xml:space="preserve"> (avant cachets ou remise)
(Note 2)</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</si>
  <si>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</si>
  <si>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</si>
  <si>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</si>
  <si>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</si>
  <si>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</si>
  <si>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</si>
  <si>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</si>
  <si>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</si>
  <si>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</si>
  <si>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</si>
  <si>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</si>
  <si>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</si>
  <si>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</si>
  <si>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</si>
  <si>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</si>
  <si>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</si>
  <si>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</si>
  <si>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</si>
  <si>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</si>
  <si>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</si>
  <si>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</si>
  <si>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</si>
  <si>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</si>
  <si>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</si>
  <si>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</si>
  <si>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</si>
  <si>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</si>
  <si>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</si>
  <si>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</si>
  <si>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</si>
  <si>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</si>
  <si>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</si>
  <si>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</si>
  <si>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</si>
  <si>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r>
      <t xml:space="preserve">Mode d'accueil </t>
    </r>
    <r>
      <rPr>
        <sz val="9"/>
        <rFont val="Arial"/>
        <family val="2"/>
      </rPr>
      <t>(achat, codiffusion, résidence, production ou coproduction)</t>
    </r>
    <r>
      <rPr>
        <b/>
        <sz val="9"/>
        <rFont val="Arial"/>
        <family val="2"/>
      </rPr>
      <t xml:space="preserve">
</t>
    </r>
    <r>
      <rPr>
        <b/>
        <sz val="9"/>
        <color rgb="FFFF0000"/>
        <rFont val="Arial"/>
        <family val="2"/>
      </rPr>
      <t>Exclure les locations. Indiquer leur nombre dans la cellule D8</t>
    </r>
  </si>
  <si>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</si>
  <si>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</si>
  <si>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</si>
  <si>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</si>
  <si>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</si>
  <si>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</si>
  <si>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</si>
  <si>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</si>
  <si>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</si>
  <si>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</si>
  <si>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</si>
  <si>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</si>
  <si>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</si>
  <si>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</si>
  <si>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</si>
  <si>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</si>
  <si>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</si>
  <si>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</si>
  <si>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</si>
  <si>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</si>
  <si>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</si>
  <si>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</si>
  <si>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</si>
  <si>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</si>
  <si>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</si>
  <si>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</si>
  <si>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</si>
  <si>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</si>
  <si>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</si>
  <si>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</si>
  <si>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Budget 14a</t>
  </si>
  <si>
    <t>Onglet : Coûts de création et production</t>
  </si>
  <si>
    <t>Onglet : Bilan Médiation 9b</t>
  </si>
  <si>
    <t>Onglet : Bilan de diffusion 9a</t>
  </si>
  <si>
    <t>Onglet : Budget 14a</t>
  </si>
  <si>
    <t>Onglet : Bilan diffusion 10a</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</si>
  <si>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</si>
  <si>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</si>
  <si>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</si>
  <si>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</si>
  <si>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</si>
  <si>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</si>
  <si>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</si>
  <si>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</si>
  <si>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</si>
  <si>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</si>
  <si>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</si>
  <si>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</si>
  <si>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</si>
  <si>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</si>
  <si>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</si>
  <si>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</si>
  <si>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</si>
  <si>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</si>
  <si>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</si>
  <si>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</si>
  <si>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</si>
  <si>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</si>
  <si>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</si>
  <si>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</si>
  <si>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</si>
  <si>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</si>
  <si>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</si>
  <si>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</si>
  <si>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</si>
  <si>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</si>
  <si>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</si>
  <si>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</si>
  <si>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</si>
  <si>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</si>
  <si>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</si>
  <si>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</si>
  <si>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</si>
  <si>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</si>
  <si>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</si>
  <si>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</si>
  <si>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</si>
  <si>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</si>
  <si>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</si>
  <si>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</si>
  <si>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</si>
  <si>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</si>
  <si>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</si>
  <si>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</si>
  <si>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</si>
  <si>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</si>
  <si>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</si>
  <si>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</si>
  <si>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</si>
  <si>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</si>
  <si>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</si>
  <si>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</si>
  <si>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</si>
  <si>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</si>
  <si>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</si>
  <si>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</si>
  <si>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</si>
  <si>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Choisir</t>
  </si>
  <si>
    <t>Type de médiation</t>
  </si>
  <si>
    <t>Double mandat - Diffuseurs et organismes de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</si>
</sst>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 #,##0_)_ ;\ * \(#,##0\)_ ;* &quot;-&quot;_)_ ;_ @_ "/>
    <numFmt numFmtId="167" formatCode="_ * #,##0.00_)&quot; $&quot;_ ;_ * \(#,##0.00\)&quot; $&quot;_ ;_ * &quot;-&quot;??_)&quot; $&quot;_ ;_ @_ "/>
    <numFmt numFmtId="168" formatCode="_ * #,##0_)\ &quot;$&quot;_ ;_ * \(#,##0\)\ &quot;$&quot;_ ;_ * &quot;-&quot;??_)\ &quot;$&quot;_ ;_ @_ "/>
    <numFmt numFmtId="169" formatCode="_ * #,##0.00_)\ [$$-C0C]_ ;_ * \(#,##0.00\)\ [$$-C0C]_ ;_ * &quot;-&quot;??_)\ [$$-C0C]_ ;_ @_ "/>
    <numFmt numFmtId="170" formatCode="#,##0\ _$"/>
    <numFmt numFmtId="171" formatCode="_(&quot;$&quot;* #,##0.00_);_(&quot;$&quot;* \(#,##0.00\);_(&quot;$&quot;* &quot;-&quot;??_);_(@_)"/>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sz val="9"/>
      <color indexed="18"/>
      <name val="Arial"/>
      <family val="2"/>
    </font>
    <font>
      <b/>
      <sz val="8"/>
      <color indexed="18"/>
      <name val="Arial"/>
      <family val="2"/>
    </font>
    <font>
      <sz val="10"/>
      <name val="Geneva"/>
    </font>
    <font>
      <sz val="11"/>
      <name val="Arial"/>
      <family val="2"/>
    </font>
    <font>
      <b/>
      <sz val="11"/>
      <name val="Arial"/>
      <family val="2"/>
    </font>
    <font>
      <sz val="7"/>
      <name val="Arial"/>
      <family val="2"/>
    </font>
    <font>
      <sz val="9"/>
      <name val="Arial"/>
      <family val="2"/>
    </font>
    <font>
      <b/>
      <i/>
      <sz val="9"/>
      <name val="Arial"/>
      <family val="2"/>
    </font>
    <font>
      <sz val="9"/>
      <color indexed="18"/>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9"/>
      <color rgb="FF00206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sz val="11"/>
      <name val="Calibri"/>
      <family val="2"/>
    </font>
    <font>
      <u/>
      <sz val="8"/>
      <color theme="10"/>
      <name val="Calibri"/>
      <family val="2"/>
      <scheme val="minor"/>
    </font>
    <font>
      <b/>
      <u/>
      <sz val="8"/>
      <name val="Arial"/>
      <family val="2"/>
    </font>
    <font>
      <i/>
      <sz val="10"/>
      <color rgb="FF000000"/>
      <name val="Arial"/>
      <family val="2"/>
    </font>
    <font>
      <b/>
      <sz val="11"/>
      <color theme="1"/>
      <name val="Arial"/>
      <family val="2"/>
    </font>
    <font>
      <u/>
      <sz val="9"/>
      <color theme="10"/>
      <name val="Calibri"/>
      <family val="2"/>
      <scheme val="minor"/>
    </font>
    <font>
      <b/>
      <sz val="10"/>
      <color rgb="FF002060"/>
      <name val="Arial"/>
      <family val="2"/>
    </font>
    <font>
      <u/>
      <sz val="11"/>
      <color rgb="FF002060"/>
      <name val="Calibri"/>
      <family val="2"/>
      <scheme val="minor"/>
    </font>
    <font>
      <u/>
      <sz val="10"/>
      <color theme="10"/>
      <name val="Calibri"/>
      <family val="2"/>
      <scheme val="minor"/>
    </font>
    <font>
      <sz val="6"/>
      <name val="Arial"/>
      <family val="2"/>
    </font>
    <font>
      <b/>
      <sz val="16"/>
      <color theme="1"/>
      <name val="Calibri"/>
      <family val="2"/>
      <scheme val="minor"/>
    </font>
    <font>
      <sz val="8"/>
      <color rgb="FF002060"/>
      <name val="Arial"/>
      <family val="2"/>
    </font>
    <font>
      <b/>
      <sz val="8"/>
      <color rgb="FF002060"/>
      <name val="Arial"/>
      <family val="2"/>
    </font>
    <font>
      <b/>
      <sz val="11"/>
      <color rgb="FF002060"/>
      <name val="Arial"/>
      <family val="2"/>
    </font>
    <font>
      <sz val="10"/>
      <color theme="0"/>
      <name val="Arial"/>
      <family val="2"/>
    </font>
    <font>
      <sz val="8"/>
      <color theme="0"/>
      <name val="Arial"/>
      <family val="2"/>
    </font>
    <font>
      <b/>
      <sz val="12"/>
      <color rgb="FFFF000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2"/>
      <color theme="0"/>
      <name val="Calibri"/>
      <family val="2"/>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b/>
      <sz val="11"/>
      <color indexed="18"/>
      <name val="Arial"/>
      <family val="2"/>
    </font>
    <font>
      <sz val="11"/>
      <color rgb="FF00206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sz val="9"/>
      <color theme="0"/>
      <name val="Arial"/>
      <family val="2"/>
    </font>
    <font>
      <b/>
      <sz val="10"/>
      <color theme="9" tint="-0.249977111117893"/>
      <name val="Arial"/>
      <family val="2"/>
    </font>
    <font>
      <b/>
      <sz val="9"/>
      <color theme="9" tint="-0.249977111117893"/>
      <name val="Arial"/>
      <family val="2"/>
    </font>
    <font>
      <sz val="14"/>
      <color theme="0"/>
      <name val="Arial"/>
      <family val="2"/>
    </font>
    <font>
      <sz val="14"/>
      <name val="Arial"/>
      <family val="2"/>
    </font>
    <font>
      <b/>
      <sz val="16"/>
      <color rgb="FFFF0000"/>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b/>
      <u/>
      <sz val="9"/>
      <color rgb="FFFF0000"/>
      <name val="Arial"/>
      <family val="2"/>
    </font>
    <font>
      <b/>
      <u/>
      <sz val="9"/>
      <name val="Arial"/>
      <family val="2"/>
    </font>
    <font>
      <u/>
      <sz val="9"/>
      <name val="Arial"/>
      <family val="2"/>
    </font>
    <font>
      <u/>
      <sz val="9"/>
      <color theme="10"/>
      <name val="Arial"/>
      <family val="2"/>
    </font>
    <font>
      <b/>
      <u/>
      <sz val="9"/>
      <color theme="1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s>
  <fills count="23">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89">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dotted">
        <color auto="1"/>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s>
  <cellStyleXfs count="146">
    <xf numFmtId="0" fontId="0" fillId="0" borderId="0">
      <alignment horizontal="center" vertical="center"/>
    </xf>
    <xf numFmtId="49" fontId="15" fillId="0" borderId="0">
      <alignment horizontal="left" vertical="top"/>
    </xf>
    <xf numFmtId="49" fontId="37" fillId="0" borderId="0">
      <alignment horizontal="left" vertical="top"/>
    </xf>
    <xf numFmtId="164"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165"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0" fontId="17" fillId="0" borderId="0">
      <alignment horizontal="center" vertical="center"/>
    </xf>
    <xf numFmtId="0" fontId="11" fillId="0" borderId="0"/>
    <xf numFmtId="0" fontId="11" fillId="0" borderId="0"/>
    <xf numFmtId="0" fontId="10" fillId="0" borderId="0"/>
    <xf numFmtId="0" fontId="11" fillId="0" borderId="0"/>
    <xf numFmtId="0" fontId="10" fillId="0" borderId="0"/>
    <xf numFmtId="49" fontId="11" fillId="0" borderId="0">
      <alignment horizontal="left" vertical="top" wrapText="1"/>
    </xf>
    <xf numFmtId="49" fontId="38" fillId="0" borderId="0">
      <alignment horizontal="left" vertical="top" wrapText="1"/>
    </xf>
    <xf numFmtId="49" fontId="11" fillId="0" borderId="0">
      <alignment horizontal="left" vertical="top" wrapText="1"/>
    </xf>
    <xf numFmtId="49" fontId="38"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1" fontId="14" fillId="0" borderId="0">
      <alignment horizontal="left" wrapText="1"/>
    </xf>
    <xf numFmtId="49" fontId="13" fillId="0" borderId="0">
      <alignment horizontal="left" vertical="top" wrapText="1"/>
    </xf>
    <xf numFmtId="1" fontId="12" fillId="0" borderId="0">
      <alignment horizontal="left"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30" fillId="0" borderId="0" applyFont="0" applyFill="0" applyBorder="0" applyAlignment="0" applyProtection="0"/>
    <xf numFmtId="44" fontId="10" fillId="0" borderId="0" applyFont="0" applyFill="0" applyBorder="0" applyAlignment="0" applyProtection="0"/>
    <xf numFmtId="0" fontId="11" fillId="0" borderId="0"/>
    <xf numFmtId="0" fontId="44"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59" fillId="0" borderId="0" applyNumberFormat="0" applyFill="0" applyBorder="0" applyAlignment="0" applyProtection="0"/>
    <xf numFmtId="44" fontId="7" fillId="0" borderId="0" applyFont="0" applyFill="0" applyBorder="0" applyAlignment="0" applyProtection="0"/>
    <xf numFmtId="43" fontId="69"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18" fillId="0" borderId="0"/>
    <xf numFmtId="171" fontId="10" fillId="0" borderId="0" applyFont="0" applyFill="0" applyBorder="0" applyAlignment="0" applyProtection="0"/>
    <xf numFmtId="171"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566">
    <xf numFmtId="0" fontId="0" fillId="0" borderId="0" xfId="0">
      <alignment horizontal="center" vertical="center"/>
    </xf>
    <xf numFmtId="0" fontId="16" fillId="0" borderId="0" xfId="24" applyNumberFormat="1" applyFont="1" applyAlignment="1">
      <alignment horizontal="right"/>
    </xf>
    <xf numFmtId="0" fontId="16" fillId="0" borderId="0" xfId="24" applyNumberFormat="1" applyFont="1" applyAlignment="1">
      <alignment horizontal="left"/>
    </xf>
    <xf numFmtId="0" fontId="16" fillId="0" borderId="0" xfId="24" applyNumberFormat="1" applyFont="1" applyAlignment="1">
      <alignment horizontal="right" wrapText="1"/>
    </xf>
    <xf numFmtId="0" fontId="16" fillId="0" borderId="0" xfId="24" applyNumberFormat="1" applyFont="1" applyAlignment="1">
      <alignment horizontal="left" wrapText="1"/>
    </xf>
    <xf numFmtId="0" fontId="16" fillId="0" borderId="0" xfId="17" applyNumberFormat="1" applyFont="1" applyAlignment="1">
      <alignment horizontal="left"/>
    </xf>
    <xf numFmtId="0" fontId="19" fillId="0" borderId="0" xfId="0" applyFont="1">
      <alignment horizontal="center" vertical="center"/>
    </xf>
    <xf numFmtId="0" fontId="20" fillId="0" borderId="0" xfId="0" applyFont="1">
      <alignment horizontal="center" vertical="center"/>
    </xf>
    <xf numFmtId="0" fontId="21" fillId="0" borderId="0" xfId="10" applyFont="1" applyAlignment="1">
      <alignment horizontal="left"/>
    </xf>
    <xf numFmtId="0" fontId="11" fillId="0" borderId="0" xfId="0" applyFont="1">
      <alignment horizontal="center" vertical="center"/>
    </xf>
    <xf numFmtId="0" fontId="20" fillId="0" borderId="0" xfId="0" applyFont="1" applyAlignment="1">
      <alignment horizontal="right"/>
    </xf>
    <xf numFmtId="0" fontId="11" fillId="0" borderId="0" xfId="0" applyFont="1" applyAlignment="1"/>
    <xf numFmtId="0" fontId="16" fillId="0" borderId="0" xfId="7" applyNumberFormat="1" applyFont="1" applyBorder="1" applyAlignment="1" applyProtection="1"/>
    <xf numFmtId="0" fontId="16" fillId="0" borderId="0" xfId="1" applyNumberFormat="1" applyFont="1" applyAlignment="1">
      <alignment horizontal="left"/>
    </xf>
    <xf numFmtId="0" fontId="16" fillId="0" borderId="0" xfId="17" applyNumberFormat="1" applyFont="1" applyAlignment="1">
      <alignment horizontal="left" wrapText="1"/>
    </xf>
    <xf numFmtId="42" fontId="16" fillId="0" borderId="0" xfId="7" applyFont="1" applyBorder="1" applyAlignment="1" applyProtection="1">
      <alignment vertical="top"/>
    </xf>
    <xf numFmtId="0" fontId="16" fillId="0" borderId="0" xfId="10" applyFont="1" applyAlignment="1">
      <alignment horizontal="left"/>
    </xf>
    <xf numFmtId="9" fontId="27" fillId="0" borderId="0" xfId="20" applyFont="1" applyBorder="1" applyAlignment="1"/>
    <xf numFmtId="0" fontId="0" fillId="0" borderId="13" xfId="0" applyBorder="1">
      <alignment horizontal="center" vertical="center"/>
    </xf>
    <xf numFmtId="9" fontId="27" fillId="0" borderId="10" xfId="20" applyFont="1" applyBorder="1" applyAlignment="1">
      <alignment horizontal="center" vertical="center" wrapText="1"/>
    </xf>
    <xf numFmtId="9" fontId="27" fillId="0" borderId="0" xfId="20" applyFont="1" applyFill="1" applyBorder="1" applyAlignment="1"/>
    <xf numFmtId="49" fontId="28" fillId="0" borderId="0" xfId="1" applyFont="1" applyAlignment="1">
      <alignment horizontal="left"/>
    </xf>
    <xf numFmtId="0" fontId="29" fillId="0" borderId="0" xfId="24" applyNumberFormat="1" applyFont="1" applyAlignment="1">
      <alignment horizontal="left"/>
    </xf>
    <xf numFmtId="0" fontId="19" fillId="0" borderId="0" xfId="10" quotePrefix="1" applyFont="1" applyAlignment="1">
      <alignment horizontal="left"/>
    </xf>
    <xf numFmtId="0" fontId="19" fillId="0" borderId="0" xfId="10" applyFont="1" applyAlignment="1">
      <alignment horizontal="left"/>
    </xf>
    <xf numFmtId="0" fontId="19" fillId="0" borderId="0" xfId="10" quotePrefix="1" applyFont="1" applyAlignment="1">
      <alignment horizontal="left" wrapText="1"/>
    </xf>
    <xf numFmtId="0" fontId="16" fillId="0" borderId="0" xfId="0" applyFont="1" applyAlignment="1">
      <alignment horizontal="right"/>
    </xf>
    <xf numFmtId="0" fontId="0" fillId="0" borderId="0" xfId="0" applyAlignment="1">
      <alignment vertical="center"/>
    </xf>
    <xf numFmtId="0" fontId="11" fillId="0" borderId="0" xfId="17" applyNumberFormat="1" applyAlignment="1">
      <alignment horizontal="left"/>
    </xf>
    <xf numFmtId="0" fontId="31" fillId="0" borderId="0" xfId="14" applyFont="1"/>
    <xf numFmtId="0" fontId="33" fillId="0" borderId="0" xfId="0" applyFont="1">
      <alignment horizontal="center" vertical="center"/>
    </xf>
    <xf numFmtId="49" fontId="11" fillId="0" borderId="0" xfId="19" applyAlignment="1">
      <alignment horizontal="left"/>
    </xf>
    <xf numFmtId="0" fontId="10" fillId="0" borderId="0" xfId="0" applyFont="1">
      <alignment horizontal="center" vertical="center"/>
    </xf>
    <xf numFmtId="0" fontId="11" fillId="0" borderId="0" xfId="10" applyAlignment="1">
      <alignment horizontal="left" wrapText="1"/>
    </xf>
    <xf numFmtId="0" fontId="11" fillId="0" borderId="0" xfId="17" applyNumberFormat="1" applyAlignment="1">
      <alignment horizontal="left" wrapText="1"/>
    </xf>
    <xf numFmtId="0" fontId="11" fillId="0" borderId="0" xfId="17" applyNumberFormat="1" applyAlignment="1">
      <alignment horizontal="left" wrapText="1" indent="1"/>
    </xf>
    <xf numFmtId="0" fontId="11" fillId="0" borderId="0" xfId="10" applyAlignment="1">
      <alignment horizontal="left" wrapText="1" indent="1"/>
    </xf>
    <xf numFmtId="49" fontId="11" fillId="0" borderId="0" xfId="19" applyAlignment="1">
      <alignment horizontal="left" wrapText="1"/>
    </xf>
    <xf numFmtId="9" fontId="28" fillId="0" borderId="0" xfId="20" applyFont="1" applyBorder="1" applyAlignment="1">
      <alignment horizontal="right" vertical="top"/>
    </xf>
    <xf numFmtId="0" fontId="21" fillId="0" borderId="0" xfId="10" applyFont="1" applyAlignment="1">
      <alignment horizontal="left" vertical="top"/>
    </xf>
    <xf numFmtId="0" fontId="28" fillId="0" borderId="0" xfId="1" applyNumberFormat="1" applyFont="1" applyAlignment="1">
      <alignment horizontal="left"/>
    </xf>
    <xf numFmtId="0" fontId="11" fillId="0" borderId="0" xfId="10" applyAlignment="1">
      <alignment horizontal="left"/>
    </xf>
    <xf numFmtId="0" fontId="11" fillId="0" borderId="0" xfId="19" applyNumberFormat="1" applyAlignment="1">
      <alignment horizontal="left" wrapText="1"/>
    </xf>
    <xf numFmtId="49" fontId="11" fillId="0" borderId="13" xfId="19" applyBorder="1" applyAlignment="1">
      <alignment horizontal="left"/>
    </xf>
    <xf numFmtId="3" fontId="0" fillId="0" borderId="0" xfId="0" applyNumberFormat="1">
      <alignment horizontal="center" vertical="center"/>
    </xf>
    <xf numFmtId="3" fontId="11" fillId="0" borderId="0" xfId="0" applyNumberFormat="1" applyFont="1">
      <alignment horizontal="center" vertical="center"/>
    </xf>
    <xf numFmtId="49" fontId="11" fillId="0" borderId="0" xfId="15" applyAlignment="1">
      <alignment horizontal="left"/>
    </xf>
    <xf numFmtId="49" fontId="11" fillId="0" borderId="0" xfId="15" applyAlignment="1">
      <alignment horizontal="left" wrapText="1"/>
    </xf>
    <xf numFmtId="0" fontId="11" fillId="0" borderId="0" xfId="17" applyNumberFormat="1" applyAlignment="1">
      <alignment horizontal="left" indent="1"/>
    </xf>
    <xf numFmtId="0" fontId="11" fillId="0" borderId="0" xfId="10" applyAlignment="1">
      <alignment horizontal="left" indent="1"/>
    </xf>
    <xf numFmtId="9" fontId="33" fillId="0" borderId="0" xfId="0" applyNumberFormat="1" applyFont="1">
      <alignment horizontal="center" vertical="center"/>
    </xf>
    <xf numFmtId="49" fontId="16" fillId="0" borderId="0" xfId="15" applyFont="1" applyAlignment="1">
      <alignment horizontal="center" vertical="center" wrapText="1"/>
    </xf>
    <xf numFmtId="0" fontId="0" fillId="0" borderId="11" xfId="0" applyBorder="1">
      <alignment horizontal="center" vertical="center"/>
    </xf>
    <xf numFmtId="0" fontId="0" fillId="0" borderId="6" xfId="0" applyBorder="1">
      <alignment horizontal="center" vertical="center"/>
    </xf>
    <xf numFmtId="0" fontId="11" fillId="0" borderId="0" xfId="10" applyAlignment="1">
      <alignment horizontal="right" wrapText="1"/>
    </xf>
    <xf numFmtId="0" fontId="11" fillId="0" borderId="0" xfId="0" applyFont="1" applyAlignment="1">
      <alignment horizontal="center" vertical="center" wrapText="1"/>
    </xf>
    <xf numFmtId="0" fontId="10" fillId="0" borderId="0" xfId="14"/>
    <xf numFmtId="0" fontId="19" fillId="0" borderId="0" xfId="8" applyNumberFormat="1" applyFont="1" applyBorder="1" applyAlignment="1"/>
    <xf numFmtId="37" fontId="19" fillId="0" borderId="0" xfId="8" applyNumberFormat="1" applyFont="1" applyBorder="1" applyAlignment="1"/>
    <xf numFmtId="0" fontId="19" fillId="0" borderId="0" xfId="11" applyFont="1" applyAlignment="1">
      <alignment wrapText="1"/>
    </xf>
    <xf numFmtId="37" fontId="19" fillId="0" borderId="0" xfId="11" applyNumberFormat="1" applyFont="1" applyAlignment="1">
      <alignment wrapText="1"/>
    </xf>
    <xf numFmtId="42" fontId="19" fillId="0" borderId="0" xfId="6" applyNumberFormat="1" applyFont="1" applyAlignment="1">
      <alignment wrapText="1"/>
    </xf>
    <xf numFmtId="166" fontId="19" fillId="0" borderId="0" xfId="11" applyNumberFormat="1" applyFont="1" applyAlignment="1">
      <alignment wrapText="1"/>
    </xf>
    <xf numFmtId="37" fontId="19" fillId="0" borderId="0" xfId="8" applyNumberFormat="1" applyFont="1" applyAlignment="1">
      <alignment wrapText="1"/>
    </xf>
    <xf numFmtId="0" fontId="19" fillId="0" borderId="0" xfId="3" applyNumberFormat="1" applyFont="1" applyBorder="1"/>
    <xf numFmtId="0" fontId="11" fillId="0" borderId="0" xfId="11" applyAlignment="1">
      <alignment wrapText="1"/>
    </xf>
    <xf numFmtId="42" fontId="11" fillId="0" borderId="0" xfId="6" applyNumberFormat="1" applyFont="1" applyAlignment="1">
      <alignment wrapText="1"/>
    </xf>
    <xf numFmtId="164" fontId="19" fillId="0" borderId="0" xfId="3" applyFont="1" applyBorder="1"/>
    <xf numFmtId="9" fontId="26" fillId="0" borderId="0" xfId="20" applyFont="1" applyFill="1" applyBorder="1"/>
    <xf numFmtId="0" fontId="11" fillId="0" borderId="0" xfId="0" applyFont="1" applyAlignment="1">
      <alignment horizontal="left" vertical="center"/>
    </xf>
    <xf numFmtId="0" fontId="32" fillId="0" borderId="0" xfId="14" applyFont="1"/>
    <xf numFmtId="0" fontId="32" fillId="0" borderId="0" xfId="14" applyFont="1" applyAlignment="1">
      <alignment horizontal="left"/>
    </xf>
    <xf numFmtId="0" fontId="29" fillId="0" borderId="0" xfId="0" applyFont="1" applyAlignment="1">
      <alignment horizontal="left"/>
    </xf>
    <xf numFmtId="0" fontId="11" fillId="0" borderId="0" xfId="27" applyFont="1">
      <alignment horizontal="center" vertical="center"/>
    </xf>
    <xf numFmtId="0" fontId="10" fillId="0" borderId="0" xfId="27" applyAlignment="1">
      <alignment horizontal="center" vertical="top"/>
    </xf>
    <xf numFmtId="0" fontId="10" fillId="0" borderId="0" xfId="27">
      <alignment horizontal="center" vertical="center"/>
    </xf>
    <xf numFmtId="0" fontId="11" fillId="0" borderId="0" xfId="27" applyFont="1" applyAlignment="1"/>
    <xf numFmtId="0" fontId="11" fillId="0" borderId="0" xfId="27" applyFont="1" applyAlignment="1">
      <alignment horizontal="center"/>
    </xf>
    <xf numFmtId="0" fontId="11" fillId="0" borderId="11" xfId="27" applyFont="1" applyBorder="1" applyAlignment="1">
      <alignment horizontal="center"/>
    </xf>
    <xf numFmtId="0" fontId="11" fillId="0" borderId="6" xfId="27" applyFont="1" applyBorder="1" applyAlignment="1">
      <alignment horizontal="center"/>
    </xf>
    <xf numFmtId="49" fontId="11" fillId="0" borderId="0" xfId="30" applyFont="1" applyAlignment="1">
      <alignment horizontal="left"/>
    </xf>
    <xf numFmtId="37" fontId="11" fillId="0" borderId="2" xfId="27" applyNumberFormat="1" applyFont="1" applyBorder="1" applyAlignment="1"/>
    <xf numFmtId="37" fontId="11" fillId="0" borderId="1" xfId="27" applyNumberFormat="1" applyFont="1" applyBorder="1" applyAlignment="1"/>
    <xf numFmtId="49" fontId="11" fillId="0" borderId="0" xfId="30" applyFont="1" applyAlignment="1">
      <alignment horizontal="right"/>
    </xf>
    <xf numFmtId="49" fontId="16" fillId="0" borderId="0" xfId="30" applyFont="1" applyAlignment="1">
      <alignment horizontal="left"/>
    </xf>
    <xf numFmtId="0" fontId="16" fillId="0" borderId="0" xfId="30" applyNumberFormat="1" applyFont="1" applyAlignment="1">
      <alignment horizontal="left"/>
    </xf>
    <xf numFmtId="0" fontId="11" fillId="0" borderId="0" xfId="30" applyNumberFormat="1" applyFont="1" applyAlignment="1">
      <alignment horizontal="left"/>
    </xf>
    <xf numFmtId="0" fontId="11" fillId="0" borderId="0" xfId="30" applyNumberFormat="1" applyFont="1" applyAlignment="1">
      <alignment horizontal="left" wrapText="1"/>
    </xf>
    <xf numFmtId="49" fontId="16" fillId="0" borderId="0" xfId="30" applyFont="1" applyAlignment="1">
      <alignment horizontal="right"/>
    </xf>
    <xf numFmtId="0" fontId="11" fillId="0" borderId="0" xfId="27" applyFont="1" applyAlignment="1">
      <alignment horizontal="left" wrapText="1"/>
    </xf>
    <xf numFmtId="0" fontId="19" fillId="0" borderId="0" xfId="27" applyFont="1">
      <alignment horizontal="center" vertical="center"/>
    </xf>
    <xf numFmtId="0" fontId="16" fillId="0" borderId="0" xfId="27" applyFont="1" applyAlignment="1">
      <alignment horizontal="left" vertical="center"/>
    </xf>
    <xf numFmtId="0" fontId="16" fillId="0" borderId="0" xfId="27" applyFont="1">
      <alignment horizontal="center" vertical="center"/>
    </xf>
    <xf numFmtId="37" fontId="16" fillId="0" borderId="6" xfId="27" applyNumberFormat="1" applyFont="1" applyBorder="1" applyAlignment="1"/>
    <xf numFmtId="49" fontId="11" fillId="0" borderId="0" xfId="31" applyFont="1" applyAlignment="1"/>
    <xf numFmtId="49" fontId="11" fillId="0" borderId="0" xfId="31" applyFont="1" applyAlignment="1">
      <alignment wrapText="1"/>
    </xf>
    <xf numFmtId="49" fontId="16" fillId="0" borderId="0" xfId="31" applyFont="1" applyAlignment="1"/>
    <xf numFmtId="49" fontId="16" fillId="0" borderId="0" xfId="31" applyFont="1" applyAlignment="1">
      <alignment wrapText="1"/>
    </xf>
    <xf numFmtId="0" fontId="16" fillId="0" borderId="0" xfId="27" applyFont="1" applyAlignment="1"/>
    <xf numFmtId="49" fontId="16" fillId="0" borderId="0" xfId="31" applyFont="1" applyAlignment="1">
      <alignment horizontal="left" wrapText="1"/>
    </xf>
    <xf numFmtId="49" fontId="11" fillId="0" borderId="19" xfId="31" applyFont="1" applyBorder="1" applyAlignment="1"/>
    <xf numFmtId="49" fontId="16" fillId="0" borderId="15" xfId="31" applyFont="1" applyBorder="1" applyAlignment="1">
      <alignment wrapText="1"/>
    </xf>
    <xf numFmtId="0" fontId="11" fillId="0" borderId="15" xfId="27" applyFont="1" applyBorder="1">
      <alignment horizontal="center" vertical="center"/>
    </xf>
    <xf numFmtId="0" fontId="11" fillId="0" borderId="15" xfId="27" applyFont="1" applyBorder="1" applyAlignment="1"/>
    <xf numFmtId="49" fontId="11" fillId="0" borderId="13" xfId="31" applyFont="1" applyBorder="1" applyAlignment="1"/>
    <xf numFmtId="49" fontId="11" fillId="0" borderId="0" xfId="31" applyFont="1" applyAlignment="1">
      <alignment horizontal="right"/>
    </xf>
    <xf numFmtId="49" fontId="16" fillId="0" borderId="11" xfId="31" applyFont="1" applyBorder="1" applyAlignment="1"/>
    <xf numFmtId="49" fontId="16" fillId="0" borderId="6" xfId="31" applyFont="1" applyBorder="1" applyAlignment="1">
      <alignment wrapText="1"/>
    </xf>
    <xf numFmtId="0" fontId="11" fillId="0" borderId="6" xfId="27" applyFont="1" applyBorder="1">
      <alignment horizontal="center" vertical="center"/>
    </xf>
    <xf numFmtId="0" fontId="11" fillId="0" borderId="6" xfId="27" applyFont="1" applyBorder="1" applyAlignment="1"/>
    <xf numFmtId="49" fontId="11" fillId="0" borderId="15" xfId="31" applyFont="1" applyBorder="1" applyAlignment="1">
      <alignment wrapText="1"/>
    </xf>
    <xf numFmtId="49" fontId="16" fillId="0" borderId="13" xfId="31" applyFont="1" applyBorder="1" applyAlignment="1"/>
    <xf numFmtId="0" fontId="11" fillId="0" borderId="13" xfId="27" applyFont="1" applyBorder="1" applyAlignment="1">
      <alignment horizontal="left"/>
    </xf>
    <xf numFmtId="0" fontId="16" fillId="0" borderId="0" xfId="31" applyNumberFormat="1" applyFont="1" applyAlignment="1">
      <alignment wrapText="1"/>
    </xf>
    <xf numFmtId="37" fontId="19" fillId="0" borderId="0" xfId="27" applyNumberFormat="1" applyFont="1" applyAlignment="1">
      <alignment vertical="top" wrapText="1"/>
    </xf>
    <xf numFmtId="0" fontId="0" fillId="0" borderId="14" xfId="0" applyBorder="1">
      <alignment horizontal="center" vertical="center"/>
    </xf>
    <xf numFmtId="0" fontId="10" fillId="0" borderId="0" xfId="27" applyAlignment="1"/>
    <xf numFmtId="0" fontId="16" fillId="0" borderId="0" xfId="27" applyFont="1" applyAlignment="1">
      <alignment horizontal="left"/>
    </xf>
    <xf numFmtId="0" fontId="11" fillId="0" borderId="21" xfId="27" applyFont="1" applyBorder="1">
      <alignment horizontal="center" vertical="center"/>
    </xf>
    <xf numFmtId="0" fontId="16" fillId="0" borderId="21" xfId="24" applyNumberFormat="1" applyFont="1" applyBorder="1" applyAlignment="1">
      <alignment horizontal="left"/>
    </xf>
    <xf numFmtId="0" fontId="16" fillId="0" borderId="21" xfId="24" applyNumberFormat="1" applyFont="1" applyBorder="1" applyAlignment="1">
      <alignment horizontal="left" wrapText="1"/>
    </xf>
    <xf numFmtId="0" fontId="20" fillId="0" borderId="0" xfId="27" applyFont="1">
      <alignment horizontal="center" vertical="center"/>
    </xf>
    <xf numFmtId="0" fontId="16" fillId="0" borderId="0" xfId="27" applyFont="1" applyAlignment="1">
      <alignment horizontal="left" wrapText="1"/>
    </xf>
    <xf numFmtId="0" fontId="10" fillId="0" borderId="0" xfId="27" applyAlignment="1">
      <alignment horizontal="center"/>
    </xf>
    <xf numFmtId="0" fontId="10" fillId="0" borderId="0" xfId="35"/>
    <xf numFmtId="0" fontId="12" fillId="0" borderId="0" xfId="35" applyFont="1"/>
    <xf numFmtId="0" fontId="12" fillId="0" borderId="0" xfId="35" applyFont="1" applyAlignment="1">
      <alignment horizontal="left"/>
    </xf>
    <xf numFmtId="0" fontId="10" fillId="0" borderId="0" xfId="14" applyAlignment="1">
      <alignment horizontal="left" indent="2"/>
    </xf>
    <xf numFmtId="0" fontId="11" fillId="0" borderId="0" xfId="18" applyNumberFormat="1" applyFont="1" applyAlignment="1">
      <alignment horizontal="left" indent="1"/>
    </xf>
    <xf numFmtId="0" fontId="11" fillId="0" borderId="0" xfId="27" applyFont="1" applyAlignment="1">
      <alignment horizontal="left" vertical="center"/>
    </xf>
    <xf numFmtId="0" fontId="11" fillId="0" borderId="0" xfId="27" applyFont="1" applyAlignment="1">
      <alignment vertical="top"/>
    </xf>
    <xf numFmtId="0" fontId="11" fillId="0" borderId="0" xfId="27" applyFont="1" applyAlignment="1">
      <alignment horizontal="center" vertical="center" wrapText="1"/>
    </xf>
    <xf numFmtId="37" fontId="16" fillId="0" borderId="0" xfId="27" applyNumberFormat="1" applyFont="1" applyAlignment="1">
      <alignment horizontal="center"/>
    </xf>
    <xf numFmtId="0" fontId="11" fillId="0" borderId="0" xfId="30" applyNumberFormat="1" applyFont="1" applyAlignment="1">
      <alignment horizontal="left" indent="2"/>
    </xf>
    <xf numFmtId="0" fontId="28" fillId="3" borderId="6" xfId="1" applyNumberFormat="1" applyFont="1" applyFill="1" applyBorder="1" applyAlignment="1"/>
    <xf numFmtId="0" fontId="28" fillId="3" borderId="6" xfId="1" applyNumberFormat="1" applyFont="1" applyFill="1" applyBorder="1" applyAlignment="1">
      <alignment horizontal="left" vertical="center"/>
    </xf>
    <xf numFmtId="37" fontId="11" fillId="0" borderId="0" xfId="0" applyNumberFormat="1" applyFont="1">
      <alignment horizontal="center" vertical="center"/>
    </xf>
    <xf numFmtId="0" fontId="15" fillId="0" borderId="0" xfId="14" applyFont="1" applyAlignment="1">
      <alignment horizontal="left" vertical="top" wrapText="1"/>
    </xf>
    <xf numFmtId="0" fontId="53" fillId="0" borderId="0" xfId="35" applyFont="1"/>
    <xf numFmtId="0" fontId="15" fillId="0" borderId="0" xfId="12" applyFont="1" applyAlignment="1">
      <alignment horizontal="right" vertical="top" wrapText="1" indent="1"/>
    </xf>
    <xf numFmtId="0" fontId="15" fillId="0" borderId="0" xfId="33" applyFont="1" applyAlignment="1">
      <alignment horizontal="left" vertical="top" wrapText="1"/>
    </xf>
    <xf numFmtId="0" fontId="43" fillId="0" borderId="0" xfId="14" applyFont="1"/>
    <xf numFmtId="0" fontId="52" fillId="0" borderId="0" xfId="35" applyFont="1" applyAlignment="1">
      <alignment vertical="center" wrapText="1"/>
    </xf>
    <xf numFmtId="0" fontId="54" fillId="0" borderId="15" xfId="35" applyFont="1" applyBorder="1" applyAlignment="1">
      <alignment vertical="center" wrapText="1"/>
    </xf>
    <xf numFmtId="0" fontId="54" fillId="0" borderId="0" xfId="35" applyFont="1" applyAlignment="1">
      <alignment vertical="center" wrapText="1"/>
    </xf>
    <xf numFmtId="0" fontId="32" fillId="0" borderId="0" xfId="14" applyFont="1" applyAlignment="1">
      <alignment horizontal="left" wrapText="1"/>
    </xf>
    <xf numFmtId="0" fontId="32" fillId="5" borderId="6" xfId="14" applyFont="1" applyFill="1" applyBorder="1" applyAlignment="1">
      <alignment vertical="center"/>
    </xf>
    <xf numFmtId="0" fontId="31" fillId="0" borderId="0" xfId="14" applyFont="1" applyAlignment="1">
      <alignment horizontal="left"/>
    </xf>
    <xf numFmtId="0" fontId="32" fillId="0" borderId="0" xfId="14" applyFont="1" applyAlignment="1">
      <alignment vertical="center"/>
    </xf>
    <xf numFmtId="0" fontId="13" fillId="7" borderId="0" xfId="35" applyFont="1" applyFill="1" applyAlignment="1">
      <alignment vertical="center"/>
    </xf>
    <xf numFmtId="0" fontId="10" fillId="7" borderId="0" xfId="14" applyFill="1" applyAlignment="1">
      <alignment horizontal="left" indent="2"/>
    </xf>
    <xf numFmtId="0" fontId="10" fillId="7" borderId="0" xfId="14" applyFill="1"/>
    <xf numFmtId="0" fontId="31" fillId="7" borderId="0" xfId="14" applyFont="1" applyFill="1"/>
    <xf numFmtId="0" fontId="59" fillId="0" borderId="0" xfId="64"/>
    <xf numFmtId="0" fontId="59" fillId="0" borderId="0" xfId="64" applyAlignment="1">
      <alignment horizontal="left" indent="1"/>
    </xf>
    <xf numFmtId="0" fontId="59" fillId="0" borderId="0" xfId="64" applyAlignment="1">
      <alignment horizontal="left" vertical="center" indent="1"/>
    </xf>
    <xf numFmtId="0" fontId="60" fillId="0" borderId="0" xfId="64" applyFont="1" applyAlignment="1">
      <alignment horizontal="left" vertical="center" indent="1"/>
    </xf>
    <xf numFmtId="0" fontId="31" fillId="0" borderId="0" xfId="14" applyFont="1" applyProtection="1">
      <protection hidden="1"/>
    </xf>
    <xf numFmtId="0" fontId="31" fillId="0" borderId="0" xfId="14" applyFont="1" applyAlignment="1" applyProtection="1">
      <alignment vertical="top"/>
      <protection hidden="1"/>
    </xf>
    <xf numFmtId="37" fontId="11" fillId="0" borderId="0" xfId="5" applyNumberFormat="1" applyFont="1" applyFill="1" applyBorder="1"/>
    <xf numFmtId="9" fontId="23" fillId="0" borderId="1" xfId="20" applyFont="1" applyBorder="1" applyAlignment="1"/>
    <xf numFmtId="9" fontId="23" fillId="0" borderId="2" xfId="20" applyFont="1" applyBorder="1" applyAlignment="1"/>
    <xf numFmtId="9" fontId="23" fillId="0" borderId="1" xfId="20" applyFont="1" applyFill="1" applyBorder="1" applyAlignment="1"/>
    <xf numFmtId="9" fontId="23" fillId="0" borderId="0" xfId="20" applyFont="1" applyBorder="1" applyAlignment="1"/>
    <xf numFmtId="9" fontId="23" fillId="0" borderId="2" xfId="20" applyFont="1" applyFill="1" applyBorder="1" applyAlignment="1"/>
    <xf numFmtId="9" fontId="23" fillId="0" borderId="5" xfId="20" applyFont="1" applyBorder="1" applyAlignment="1"/>
    <xf numFmtId="9" fontId="23" fillId="0" borderId="4" xfId="20" applyFont="1" applyBorder="1" applyAlignment="1"/>
    <xf numFmtId="37" fontId="11" fillId="7" borderId="4" xfId="27" applyNumberFormat="1" applyFont="1" applyFill="1" applyBorder="1" applyAlignment="1"/>
    <xf numFmtId="9" fontId="23" fillId="0" borderId="16" xfId="20" applyFont="1" applyBorder="1" applyAlignment="1"/>
    <xf numFmtId="9" fontId="23" fillId="0" borderId="21" xfId="20" applyFont="1" applyBorder="1" applyAlignment="1"/>
    <xf numFmtId="9" fontId="40" fillId="0" borderId="0" xfId="20" applyFont="1" applyBorder="1" applyAlignment="1"/>
    <xf numFmtId="9" fontId="25" fillId="0" borderId="0" xfId="20" applyFont="1" applyBorder="1" applyAlignment="1"/>
    <xf numFmtId="9" fontId="23" fillId="0" borderId="6" xfId="20" applyFont="1" applyBorder="1" applyAlignment="1"/>
    <xf numFmtId="9" fontId="23" fillId="0" borderId="15" xfId="20" applyFont="1" applyBorder="1" applyAlignment="1"/>
    <xf numFmtId="49" fontId="20" fillId="0" borderId="14" xfId="15" applyFont="1" applyBorder="1" applyAlignment="1">
      <alignment horizontal="center" vertical="center" wrapText="1"/>
    </xf>
    <xf numFmtId="0" fontId="19" fillId="0" borderId="13" xfId="8" applyNumberFormat="1" applyFont="1" applyBorder="1" applyAlignment="1"/>
    <xf numFmtId="0" fontId="19" fillId="0" borderId="14" xfId="8" applyNumberFormat="1" applyFont="1" applyBorder="1" applyAlignment="1"/>
    <xf numFmtId="37" fontId="19" fillId="0" borderId="0" xfId="8" applyNumberFormat="1" applyFont="1" applyBorder="1" applyAlignment="1">
      <alignment wrapText="1"/>
    </xf>
    <xf numFmtId="0" fontId="20" fillId="0" borderId="13" xfId="8" applyNumberFormat="1" applyFont="1" applyBorder="1" applyAlignment="1"/>
    <xf numFmtId="37" fontId="19" fillId="0" borderId="14" xfId="11" applyNumberFormat="1" applyFont="1" applyBorder="1" applyAlignment="1">
      <alignment wrapText="1"/>
    </xf>
    <xf numFmtId="49" fontId="16" fillId="0" borderId="14" xfId="15" applyFont="1" applyBorder="1" applyAlignment="1">
      <alignment horizontal="center" vertical="center" wrapText="1"/>
    </xf>
    <xf numFmtId="0" fontId="34" fillId="0" borderId="13" xfId="0" applyFont="1" applyBorder="1" applyAlignment="1">
      <alignment horizontal="left" vertical="center"/>
    </xf>
    <xf numFmtId="0" fontId="19" fillId="0" borderId="13" xfId="0" applyFont="1" applyBorder="1">
      <alignment horizontal="center" vertical="center"/>
    </xf>
    <xf numFmtId="49" fontId="28" fillId="0" borderId="0" xfId="1" applyFont="1" applyAlignment="1">
      <alignment horizontal="center"/>
    </xf>
    <xf numFmtId="0" fontId="10" fillId="0" borderId="0" xfId="0" applyFont="1" applyProtection="1">
      <alignment horizontal="center" vertical="center"/>
      <protection hidden="1"/>
    </xf>
    <xf numFmtId="49" fontId="20" fillId="0" borderId="13" xfId="15" applyFont="1" applyBorder="1" applyAlignment="1">
      <alignment horizontal="center" vertical="center" wrapText="1"/>
    </xf>
    <xf numFmtId="49" fontId="20" fillId="0" borderId="0" xfId="15" applyFont="1" applyAlignment="1">
      <alignment horizontal="left" vertical="center" wrapText="1"/>
    </xf>
    <xf numFmtId="49" fontId="20" fillId="0" borderId="0" xfId="15" applyFont="1" applyAlignment="1">
      <alignment horizontal="center" vertical="center" wrapText="1"/>
    </xf>
    <xf numFmtId="49" fontId="20" fillId="0" borderId="0" xfId="15" quotePrefix="1" applyFont="1" applyAlignment="1">
      <alignment horizontal="left" vertical="center" wrapText="1"/>
    </xf>
    <xf numFmtId="37" fontId="19" fillId="0" borderId="13" xfId="11" applyNumberFormat="1" applyFont="1" applyBorder="1" applyAlignment="1">
      <alignment wrapText="1"/>
    </xf>
    <xf numFmtId="0" fontId="19" fillId="0" borderId="0" xfId="11" applyFont="1" applyAlignment="1">
      <alignment vertical="center" wrapText="1"/>
    </xf>
    <xf numFmtId="49" fontId="16" fillId="0" borderId="13" xfId="15" applyFont="1" applyBorder="1" applyAlignment="1">
      <alignment horizontal="center" vertical="center" wrapText="1"/>
    </xf>
    <xf numFmtId="0" fontId="11" fillId="0" borderId="0" xfId="11" applyAlignment="1">
      <alignment vertical="center" wrapText="1"/>
    </xf>
    <xf numFmtId="0" fontId="0" fillId="0" borderId="10" xfId="0" applyBorder="1">
      <alignment horizontal="center" vertical="center"/>
    </xf>
    <xf numFmtId="0" fontId="20" fillId="0" borderId="13" xfId="11" applyFont="1" applyBorder="1" applyAlignment="1">
      <alignment wrapText="1"/>
    </xf>
    <xf numFmtId="0" fontId="20" fillId="0" borderId="0" xfId="11" applyFont="1" applyAlignment="1">
      <alignment wrapText="1"/>
    </xf>
    <xf numFmtId="42" fontId="20" fillId="0" borderId="5" xfId="7" applyFont="1" applyBorder="1" applyAlignment="1" applyProtection="1"/>
    <xf numFmtId="42" fontId="20" fillId="0" borderId="0" xfId="6" applyNumberFormat="1" applyFont="1" applyAlignment="1">
      <alignment wrapText="1"/>
    </xf>
    <xf numFmtId="166" fontId="20" fillId="0" borderId="0" xfId="4" applyNumberFormat="1" applyFont="1" applyBorder="1"/>
    <xf numFmtId="166" fontId="20" fillId="0" borderId="14" xfId="4" applyNumberFormat="1" applyFont="1" applyFill="1" applyBorder="1"/>
    <xf numFmtId="0" fontId="10" fillId="0" borderId="0" xfId="35" applyAlignment="1">
      <alignment vertical="center"/>
    </xf>
    <xf numFmtId="0" fontId="10" fillId="0" borderId="0" xfId="27" applyAlignment="1">
      <alignment horizontal="center" vertical="center" wrapText="1"/>
    </xf>
    <xf numFmtId="0" fontId="10" fillId="0" borderId="0" xfId="14" applyAlignment="1">
      <alignment horizontal="left"/>
    </xf>
    <xf numFmtId="0" fontId="10" fillId="0" borderId="0" xfId="14" applyAlignment="1" applyProtection="1">
      <alignment horizontal="left"/>
      <protection locked="0"/>
    </xf>
    <xf numFmtId="0" fontId="77" fillId="0" borderId="0" xfId="64" applyFont="1"/>
    <xf numFmtId="0" fontId="12" fillId="0" borderId="0" xfId="27" applyFont="1">
      <alignment horizontal="center" vertical="center"/>
    </xf>
    <xf numFmtId="0" fontId="20" fillId="0" borderId="0" xfId="27" applyFont="1" applyAlignment="1">
      <alignment horizontal="center"/>
    </xf>
    <xf numFmtId="44" fontId="11" fillId="0" borderId="0" xfId="4" applyFont="1" applyAlignment="1">
      <alignment horizontal="center" vertical="center"/>
    </xf>
    <xf numFmtId="0" fontId="36" fillId="0" borderId="0" xfId="0" applyFont="1" applyAlignment="1">
      <alignment vertical="top" wrapText="1"/>
    </xf>
    <xf numFmtId="0" fontId="59" fillId="6" borderId="0" xfId="64" applyFill="1" applyAlignment="1">
      <alignment vertical="top"/>
    </xf>
    <xf numFmtId="0" fontId="79" fillId="0" borderId="0" xfId="27" applyFont="1">
      <alignment horizontal="center" vertical="center"/>
    </xf>
    <xf numFmtId="37" fontId="11" fillId="10" borderId="3" xfId="27" applyNumberFormat="1" applyFont="1" applyFill="1" applyBorder="1" applyAlignment="1"/>
    <xf numFmtId="9" fontId="16" fillId="7" borderId="4" xfId="10" applyNumberFormat="1" applyFont="1" applyFill="1" applyBorder="1" applyAlignment="1">
      <alignment horizontal="center" wrapText="1"/>
    </xf>
    <xf numFmtId="0" fontId="16" fillId="0" borderId="0" xfId="10" applyFont="1" applyAlignment="1">
      <alignment horizontal="right" wrapText="1"/>
    </xf>
    <xf numFmtId="0" fontId="16" fillId="6" borderId="0" xfId="10" applyFont="1" applyFill="1" applyAlignment="1">
      <alignment horizontal="right"/>
    </xf>
    <xf numFmtId="1" fontId="12" fillId="0" borderId="13" xfId="25" applyBorder="1" applyAlignment="1">
      <alignment horizontal="left"/>
    </xf>
    <xf numFmtId="49" fontId="12" fillId="0" borderId="13" xfId="15" applyFont="1" applyBorder="1" applyAlignment="1">
      <alignment horizontal="left" vertical="center" wrapText="1"/>
    </xf>
    <xf numFmtId="0" fontId="19" fillId="0" borderId="0" xfId="27" applyFont="1" applyAlignment="1">
      <alignment horizontal="left" vertical="top" wrapText="1"/>
    </xf>
    <xf numFmtId="0" fontId="11" fillId="0" borderId="0" xfId="0" applyFont="1" applyAlignment="1">
      <alignment vertical="center"/>
    </xf>
    <xf numFmtId="0" fontId="10" fillId="0" borderId="0" xfId="33">
      <alignment horizontal="center" vertical="center"/>
    </xf>
    <xf numFmtId="0" fontId="75" fillId="0" borderId="0" xfId="64" applyFont="1" applyFill="1" applyAlignment="1" applyProtection="1">
      <alignment horizontal="left" vertical="center"/>
    </xf>
    <xf numFmtId="0" fontId="19" fillId="0" borderId="0" xfId="13" applyFont="1" applyAlignment="1">
      <alignment horizontal="left" wrapText="1"/>
    </xf>
    <xf numFmtId="0" fontId="71" fillId="0" borderId="0" xfId="64" applyFont="1" applyAlignment="1" applyProtection="1">
      <alignment horizontal="left" vertical="top"/>
    </xf>
    <xf numFmtId="0" fontId="19" fillId="0" borderId="0" xfId="35" applyFont="1" applyAlignment="1">
      <alignment vertical="center"/>
    </xf>
    <xf numFmtId="0" fontId="19" fillId="0" borderId="0" xfId="33" applyFont="1" applyAlignment="1">
      <alignment horizontal="center"/>
    </xf>
    <xf numFmtId="0" fontId="59" fillId="0" borderId="0" xfId="64" applyFill="1" applyAlignment="1" applyProtection="1">
      <alignment horizontal="left" vertical="center"/>
    </xf>
    <xf numFmtId="0" fontId="19" fillId="0" borderId="0" xfId="33" applyFont="1">
      <alignment horizontal="center" vertical="center"/>
    </xf>
    <xf numFmtId="0" fontId="19" fillId="0" borderId="0" xfId="33" applyFont="1" applyAlignment="1">
      <alignment horizontal="center" vertical="center" wrapText="1"/>
    </xf>
    <xf numFmtId="0" fontId="19" fillId="0" borderId="0" xfId="0" applyFont="1" applyProtection="1">
      <alignment horizontal="center" vertical="center"/>
      <protection locked="0"/>
    </xf>
    <xf numFmtId="44" fontId="19" fillId="0" borderId="0" xfId="4" applyFont="1" applyFill="1" applyBorder="1" applyProtection="1">
      <protection locked="0"/>
    </xf>
    <xf numFmtId="44" fontId="19" fillId="0" borderId="2" xfId="4" applyFont="1" applyBorder="1" applyProtection="1">
      <protection locked="0"/>
    </xf>
    <xf numFmtId="44" fontId="19" fillId="0" borderId="1" xfId="4" applyFont="1" applyBorder="1" applyProtection="1">
      <protection locked="0"/>
    </xf>
    <xf numFmtId="0" fontId="11" fillId="0" borderId="0" xfId="0" applyFont="1" applyAlignment="1">
      <alignment horizontal="center"/>
    </xf>
    <xf numFmtId="9" fontId="27" fillId="0" borderId="0" xfId="20" applyFont="1" applyBorder="1" applyAlignment="1" applyProtection="1">
      <alignment horizontal="center" vertical="center" wrapText="1"/>
    </xf>
    <xf numFmtId="9" fontId="26" fillId="0" borderId="0" xfId="20" applyFont="1" applyFill="1" applyBorder="1" applyProtection="1"/>
    <xf numFmtId="9" fontId="27" fillId="0" borderId="0" xfId="20" applyFont="1" applyBorder="1" applyAlignment="1" applyProtection="1"/>
    <xf numFmtId="9" fontId="27" fillId="0" borderId="0" xfId="20" applyFont="1" applyFill="1" applyBorder="1" applyAlignment="1" applyProtection="1"/>
    <xf numFmtId="0" fontId="11" fillId="0" borderId="0" xfId="27" applyFont="1" applyProtection="1">
      <alignment horizontal="center" vertical="center"/>
      <protection locked="0"/>
    </xf>
    <xf numFmtId="37" fontId="11" fillId="0" borderId="2" xfId="27" applyNumberFormat="1" applyFont="1" applyBorder="1" applyAlignment="1" applyProtection="1">
      <protection locked="0"/>
    </xf>
    <xf numFmtId="37" fontId="11" fillId="0" borderId="1" xfId="27" applyNumberFormat="1" applyFont="1" applyBorder="1" applyAlignment="1" applyProtection="1">
      <protection locked="0"/>
    </xf>
    <xf numFmtId="37" fontId="11" fillId="0" borderId="5" xfId="27" applyNumberFormat="1" applyFont="1" applyBorder="1" applyAlignment="1" applyProtection="1">
      <protection locked="0"/>
    </xf>
    <xf numFmtId="37" fontId="11" fillId="0" borderId="0" xfId="27" applyNumberFormat="1" applyFont="1" applyAlignment="1" applyProtection="1">
      <protection locked="0"/>
    </xf>
    <xf numFmtId="37" fontId="11" fillId="0" borderId="4" xfId="27" applyNumberFormat="1" applyFont="1" applyBorder="1" applyAlignment="1" applyProtection="1">
      <protection locked="0"/>
    </xf>
    <xf numFmtId="37" fontId="11" fillId="0" borderId="16" xfId="27" applyNumberFormat="1" applyFont="1" applyBorder="1" applyAlignment="1" applyProtection="1">
      <protection locked="0"/>
    </xf>
    <xf numFmtId="0" fontId="10" fillId="0" borderId="0" xfId="27" applyProtection="1">
      <alignment horizontal="center" vertical="center"/>
      <protection locked="0"/>
    </xf>
    <xf numFmtId="37" fontId="11" fillId="0" borderId="21" xfId="27" applyNumberFormat="1" applyFont="1" applyBorder="1" applyAlignment="1" applyProtection="1">
      <protection locked="0"/>
    </xf>
    <xf numFmtId="37" fontId="18" fillId="0" borderId="0" xfId="27" applyNumberFormat="1" applyFont="1" applyAlignment="1" applyProtection="1">
      <protection locked="0"/>
    </xf>
    <xf numFmtId="37" fontId="16" fillId="0" borderId="0" xfId="27" applyNumberFormat="1" applyFont="1" applyAlignment="1" applyProtection="1">
      <protection locked="0"/>
    </xf>
    <xf numFmtId="37" fontId="11" fillId="0" borderId="15" xfId="27" applyNumberFormat="1" applyFont="1" applyBorder="1" applyAlignment="1" applyProtection="1">
      <protection locked="0"/>
    </xf>
    <xf numFmtId="37" fontId="11" fillId="0" borderId="6" xfId="27" applyNumberFormat="1" applyFont="1" applyBorder="1" applyAlignment="1" applyProtection="1">
      <protection locked="0"/>
    </xf>
    <xf numFmtId="9" fontId="23" fillId="10" borderId="3" xfId="20" applyFont="1" applyFill="1" applyBorder="1" applyAlignment="1" applyProtection="1"/>
    <xf numFmtId="9" fontId="23" fillId="7" borderId="4" xfId="20" applyFont="1" applyFill="1" applyBorder="1" applyAlignment="1" applyProtection="1"/>
    <xf numFmtId="9" fontId="23" fillId="0" borderId="2" xfId="20" applyFont="1" applyBorder="1" applyAlignment="1" applyProtection="1"/>
    <xf numFmtId="9" fontId="23" fillId="0" borderId="1" xfId="20" applyFont="1" applyBorder="1" applyAlignment="1" applyProtection="1"/>
    <xf numFmtId="9" fontId="25" fillId="0" borderId="3" xfId="20" applyFont="1" applyBorder="1" applyAlignment="1" applyProtection="1"/>
    <xf numFmtId="9" fontId="25" fillId="7" borderId="4" xfId="20" applyFont="1" applyFill="1" applyBorder="1" applyAlignment="1" applyProtection="1"/>
    <xf numFmtId="0" fontId="19" fillId="0" borderId="0" xfId="8" applyNumberFormat="1" applyFont="1" applyBorder="1" applyAlignment="1" applyProtection="1">
      <protection locked="0"/>
    </xf>
    <xf numFmtId="0" fontId="19" fillId="0" borderId="30" xfId="0" applyFont="1" applyBorder="1" applyAlignment="1" applyProtection="1">
      <alignment horizontal="left" vertical="center"/>
      <protection locked="0"/>
    </xf>
    <xf numFmtId="0" fontId="19" fillId="0" borderId="2" xfId="0" applyFont="1" applyBorder="1" applyAlignment="1" applyProtection="1">
      <alignment horizontal="left" vertical="center"/>
      <protection locked="0"/>
    </xf>
    <xf numFmtId="166" fontId="19" fillId="0" borderId="30" xfId="4" applyNumberFormat="1" applyFont="1" applyBorder="1" applyProtection="1">
      <protection locked="0"/>
    </xf>
    <xf numFmtId="0" fontId="19" fillId="0" borderId="0" xfId="11" applyFont="1" applyAlignment="1" applyProtection="1">
      <alignment wrapText="1"/>
      <protection locked="0"/>
    </xf>
    <xf numFmtId="0" fontId="20" fillId="0" borderId="13" xfId="0" applyFont="1" applyBorder="1" applyAlignment="1" applyProtection="1">
      <alignment horizontal="left" vertical="center"/>
      <protection locked="0"/>
    </xf>
    <xf numFmtId="166" fontId="19" fillId="0" borderId="13" xfId="4" applyNumberFormat="1" applyFont="1" applyBorder="1" applyProtection="1">
      <protection locked="0"/>
    </xf>
    <xf numFmtId="166" fontId="19" fillId="0" borderId="0" xfId="4" applyNumberFormat="1" applyFont="1" applyBorder="1" applyProtection="1">
      <protection locked="0"/>
    </xf>
    <xf numFmtId="166" fontId="19" fillId="0" borderId="2" xfId="4" applyNumberFormat="1" applyFont="1" applyFill="1" applyBorder="1" applyProtection="1">
      <protection locked="0"/>
    </xf>
    <xf numFmtId="166" fontId="19" fillId="0" borderId="14" xfId="4" applyNumberFormat="1" applyFont="1" applyFill="1" applyBorder="1" applyProtection="1">
      <protection locked="0"/>
    </xf>
    <xf numFmtId="42" fontId="19" fillId="0" borderId="0" xfId="6" applyNumberFormat="1" applyFont="1" applyAlignment="1" applyProtection="1">
      <alignment wrapText="1"/>
      <protection locked="0"/>
    </xf>
    <xf numFmtId="166" fontId="19" fillId="0" borderId="32" xfId="4" applyNumberFormat="1" applyFont="1" applyBorder="1" applyProtection="1">
      <protection locked="0"/>
    </xf>
    <xf numFmtId="166" fontId="19" fillId="0" borderId="1" xfId="4" applyNumberFormat="1" applyFont="1" applyFill="1" applyBorder="1" applyProtection="1">
      <protection locked="0"/>
    </xf>
    <xf numFmtId="44" fontId="19" fillId="0" borderId="31" xfId="4" applyFont="1" applyBorder="1" applyAlignment="1" applyProtection="1"/>
    <xf numFmtId="0" fontId="11" fillId="0" borderId="0" xfId="27" applyFont="1" applyAlignment="1" applyProtection="1">
      <alignment horizontal="center" vertical="center" wrapText="1"/>
      <protection locked="0"/>
    </xf>
    <xf numFmtId="0" fontId="11" fillId="0" borderId="15" xfId="27" applyFont="1" applyBorder="1" applyAlignment="1" applyProtection="1">
      <alignment horizontal="center" vertical="center" wrapText="1"/>
      <protection locked="0"/>
    </xf>
    <xf numFmtId="49" fontId="28" fillId="10" borderId="6" xfId="1" applyFont="1" applyFill="1" applyBorder="1" applyAlignment="1" applyProtection="1">
      <alignment horizontal="left" indent="1"/>
      <protection locked="0"/>
    </xf>
    <xf numFmtId="9" fontId="28" fillId="8" borderId="6" xfId="20" applyFont="1" applyFill="1" applyBorder="1" applyAlignment="1" applyProtection="1">
      <alignment horizontal="center"/>
      <protection locked="0"/>
    </xf>
    <xf numFmtId="37" fontId="16" fillId="7" borderId="4" xfId="27" applyNumberFormat="1" applyFont="1" applyFill="1" applyBorder="1" applyAlignment="1"/>
    <xf numFmtId="37" fontId="16" fillId="0" borderId="3" xfId="27" applyNumberFormat="1" applyFont="1" applyBorder="1" applyAlignment="1"/>
    <xf numFmtId="9" fontId="23" fillId="0" borderId="0" xfId="20" applyFont="1" applyBorder="1" applyAlignment="1" applyProtection="1">
      <alignment horizontal="center" vertical="center" wrapText="1"/>
    </xf>
    <xf numFmtId="37" fontId="11" fillId="0" borderId="0" xfId="27" applyNumberFormat="1" applyFont="1" applyAlignment="1"/>
    <xf numFmtId="9" fontId="23" fillId="0" borderId="0" xfId="20" applyFont="1" applyBorder="1" applyAlignment="1" applyProtection="1"/>
    <xf numFmtId="49" fontId="16" fillId="0" borderId="0" xfId="31" applyFont="1" applyAlignment="1">
      <alignment horizontal="left"/>
    </xf>
    <xf numFmtId="37" fontId="16" fillId="0" borderId="4" xfId="27" applyNumberFormat="1" applyFont="1" applyBorder="1" applyAlignment="1"/>
    <xf numFmtId="9" fontId="25" fillId="0" borderId="0" xfId="20" applyFont="1" applyFill="1" applyBorder="1" applyAlignment="1"/>
    <xf numFmtId="37" fontId="18" fillId="0" borderId="0" xfId="27" applyNumberFormat="1" applyFont="1" applyAlignment="1"/>
    <xf numFmtId="9" fontId="23" fillId="0" borderId="0" xfId="20" applyFont="1" applyFill="1" applyBorder="1" applyAlignment="1" applyProtection="1"/>
    <xf numFmtId="0" fontId="23" fillId="0" borderId="0" xfId="27" applyFont="1">
      <alignment horizontal="center" vertical="center"/>
    </xf>
    <xf numFmtId="0" fontId="32" fillId="5" borderId="6" xfId="14" applyFont="1" applyFill="1" applyBorder="1" applyAlignment="1" applyProtection="1">
      <alignment vertical="center"/>
      <protection hidden="1"/>
    </xf>
    <xf numFmtId="0" fontId="10" fillId="0" borderId="0" xfId="33" applyAlignment="1" applyProtection="1">
      <protection hidden="1"/>
    </xf>
    <xf numFmtId="0" fontId="10" fillId="0" borderId="0" xfId="33" applyProtection="1">
      <alignment horizontal="center" vertical="center"/>
      <protection hidden="1"/>
    </xf>
    <xf numFmtId="0" fontId="21" fillId="0" borderId="0" xfId="33" applyFont="1" applyAlignment="1" applyProtection="1">
      <alignment horizontal="left"/>
      <protection hidden="1"/>
    </xf>
    <xf numFmtId="0" fontId="10" fillId="0" borderId="0" xfId="33" applyAlignment="1" applyProtection="1">
      <alignment horizontal="left" vertical="center"/>
      <protection hidden="1"/>
    </xf>
    <xf numFmtId="49" fontId="28" fillId="0" borderId="0" xfId="1" applyFont="1" applyAlignment="1" applyProtection="1">
      <alignment horizontal="right"/>
      <protection hidden="1"/>
    </xf>
    <xf numFmtId="0" fontId="20" fillId="0" borderId="0" xfId="33" applyFont="1" applyAlignment="1" applyProtection="1">
      <alignment horizontal="right"/>
      <protection hidden="1"/>
    </xf>
    <xf numFmtId="49" fontId="28" fillId="0" borderId="0" xfId="1" applyFont="1" applyAlignment="1" applyProtection="1">
      <alignment horizontal="left" indent="1"/>
      <protection hidden="1"/>
    </xf>
    <xf numFmtId="49" fontId="16" fillId="7" borderId="8" xfId="1" applyFont="1" applyFill="1" applyBorder="1" applyAlignment="1" applyProtection="1">
      <protection hidden="1"/>
    </xf>
    <xf numFmtId="3" fontId="28" fillId="7" borderId="12" xfId="1" applyNumberFormat="1" applyFont="1" applyFill="1" applyBorder="1" applyAlignment="1" applyProtection="1">
      <alignment horizontal="center" vertical="center"/>
      <protection hidden="1"/>
    </xf>
    <xf numFmtId="3" fontId="28" fillId="7" borderId="4" xfId="1" applyNumberFormat="1" applyFont="1" applyFill="1" applyBorder="1" applyAlignment="1" applyProtection="1">
      <alignment horizontal="center" vertical="center"/>
      <protection hidden="1"/>
    </xf>
    <xf numFmtId="3" fontId="28" fillId="7" borderId="8" xfId="1" applyNumberFormat="1" applyFont="1" applyFill="1" applyBorder="1" applyAlignment="1" applyProtection="1">
      <alignment horizontal="center" vertical="center"/>
      <protection hidden="1"/>
    </xf>
    <xf numFmtId="0" fontId="16" fillId="0" borderId="0" xfId="1" applyNumberFormat="1" applyFont="1" applyAlignment="1" applyProtection="1">
      <alignment horizontal="center"/>
      <protection hidden="1"/>
    </xf>
    <xf numFmtId="0" fontId="11" fillId="0" borderId="36" xfId="10" applyBorder="1" applyAlignment="1" applyProtection="1">
      <alignment horizontal="left" wrapText="1"/>
      <protection locked="0"/>
    </xf>
    <xf numFmtId="14" fontId="10" fillId="0" borderId="0" xfId="35" applyNumberFormat="1"/>
    <xf numFmtId="0" fontId="13" fillId="0" borderId="0" xfId="35" applyFont="1" applyAlignment="1">
      <alignment vertical="center"/>
    </xf>
    <xf numFmtId="0" fontId="10" fillId="0" borderId="0" xfId="33" applyAlignment="1">
      <alignment horizontal="left" vertical="center"/>
    </xf>
    <xf numFmtId="0" fontId="42" fillId="0" borderId="0" xfId="33" applyFont="1" applyAlignment="1">
      <alignment horizontal="left" vertical="top" wrapText="1"/>
    </xf>
    <xf numFmtId="0" fontId="42" fillId="0" borderId="0" xfId="33" applyFont="1" applyAlignment="1">
      <alignment vertical="top" wrapText="1"/>
    </xf>
    <xf numFmtId="0" fontId="10" fillId="0" borderId="0" xfId="33" applyProtection="1">
      <alignment horizontal="center" vertical="center"/>
      <protection locked="0"/>
    </xf>
    <xf numFmtId="0" fontId="10" fillId="0" borderId="0" xfId="33" applyAlignment="1" applyProtection="1">
      <alignment horizontal="left"/>
      <protection locked="0"/>
    </xf>
    <xf numFmtId="0" fontId="10" fillId="0" borderId="0" xfId="14" applyAlignment="1" applyProtection="1">
      <alignment wrapText="1"/>
      <protection locked="0"/>
    </xf>
    <xf numFmtId="0" fontId="10" fillId="6" borderId="0" xfId="33" applyFill="1" applyAlignment="1" applyProtection="1">
      <alignment vertical="center" wrapText="1"/>
      <protection locked="0"/>
    </xf>
    <xf numFmtId="0" fontId="12" fillId="6" borderId="0" xfId="33" applyFont="1" applyFill="1" applyAlignment="1" applyProtection="1">
      <alignment horizontal="right" wrapText="1"/>
      <protection locked="0"/>
    </xf>
    <xf numFmtId="0" fontId="41" fillId="6" borderId="0" xfId="33" applyFont="1" applyFill="1" applyAlignment="1" applyProtection="1">
      <alignment vertical="top" wrapText="1"/>
      <protection locked="0"/>
    </xf>
    <xf numFmtId="0" fontId="11" fillId="0" borderId="0" xfId="14" applyFont="1" applyProtection="1">
      <protection locked="0"/>
    </xf>
    <xf numFmtId="0" fontId="90" fillId="0" borderId="0" xfId="27" applyFont="1" applyAlignment="1">
      <alignment vertical="top"/>
    </xf>
    <xf numFmtId="0" fontId="91" fillId="0" borderId="0" xfId="27" applyFont="1">
      <alignment horizontal="center" vertical="center"/>
    </xf>
    <xf numFmtId="0" fontId="32" fillId="3" borderId="6" xfId="14" applyFont="1" applyFill="1" applyBorder="1"/>
    <xf numFmtId="0" fontId="21" fillId="0" borderId="0" xfId="27" applyFont="1" applyAlignment="1">
      <alignment vertical="top"/>
    </xf>
    <xf numFmtId="0" fontId="92" fillId="0" borderId="0" xfId="27" applyFont="1" applyAlignment="1">
      <alignment vertical="top"/>
    </xf>
    <xf numFmtId="0" fontId="32" fillId="0" borderId="6" xfId="14" applyFont="1" applyBorder="1"/>
    <xf numFmtId="0" fontId="16" fillId="0" borderId="0" xfId="14" applyFont="1" applyAlignment="1">
      <alignment horizontal="left" vertical="center"/>
    </xf>
    <xf numFmtId="0" fontId="16" fillId="0" borderId="0" xfId="14" applyFont="1" applyAlignment="1">
      <alignment horizontal="left"/>
    </xf>
    <xf numFmtId="0" fontId="49" fillId="0" borderId="0" xfId="14" applyFont="1" applyAlignment="1">
      <alignment horizontal="left" vertical="center"/>
    </xf>
    <xf numFmtId="0" fontId="49" fillId="0" borderId="0" xfId="14" applyFont="1" applyAlignment="1" applyProtection="1">
      <alignment horizontal="center" vertical="center"/>
      <protection locked="0"/>
    </xf>
    <xf numFmtId="0" fontId="49" fillId="0" borderId="0" xfId="14" applyFont="1" applyAlignment="1">
      <alignment horizontal="left"/>
    </xf>
    <xf numFmtId="0" fontId="11" fillId="0" borderId="37" xfId="27" applyFont="1" applyBorder="1" applyAlignment="1" applyProtection="1">
      <alignment horizontal="center" vertical="center" wrapText="1"/>
      <protection locked="0"/>
    </xf>
    <xf numFmtId="0" fontId="11" fillId="0" borderId="38" xfId="27" applyFont="1" applyBorder="1" applyAlignment="1" applyProtection="1">
      <alignment horizontal="center" vertical="center" wrapText="1"/>
      <protection locked="0"/>
    </xf>
    <xf numFmtId="0" fontId="11" fillId="0" borderId="39" xfId="27" applyFont="1" applyBorder="1" applyAlignment="1" applyProtection="1">
      <alignment horizontal="center" vertical="center" wrapText="1"/>
      <protection locked="0"/>
    </xf>
    <xf numFmtId="0" fontId="11" fillId="0" borderId="40" xfId="27" applyFont="1" applyBorder="1" applyProtection="1">
      <alignment horizontal="center" vertical="center"/>
      <protection locked="0"/>
    </xf>
    <xf numFmtId="0" fontId="11" fillId="0" borderId="6" xfId="27" applyFont="1" applyBorder="1" applyAlignment="1" applyProtection="1">
      <alignment horizontal="left" vertical="center" wrapText="1"/>
      <protection locked="0"/>
    </xf>
    <xf numFmtId="0" fontId="11" fillId="0" borderId="6" xfId="27" applyFont="1" applyBorder="1" applyAlignment="1" applyProtection="1">
      <alignment horizontal="center" vertical="center" wrapText="1"/>
      <protection locked="0"/>
    </xf>
    <xf numFmtId="0" fontId="11" fillId="0" borderId="41" xfId="27" applyFont="1" applyBorder="1" applyAlignment="1" applyProtection="1">
      <alignment horizontal="center" vertical="center" wrapText="1"/>
      <protection locked="0"/>
    </xf>
    <xf numFmtId="0" fontId="11" fillId="0" borderId="4" xfId="27" applyFont="1" applyBorder="1" applyAlignment="1" applyProtection="1">
      <alignment horizontal="left" vertical="center" wrapText="1"/>
      <protection locked="0"/>
    </xf>
    <xf numFmtId="0" fontId="11" fillId="0" borderId="4" xfId="27" applyFont="1" applyBorder="1" applyAlignment="1" applyProtection="1">
      <alignment horizontal="center" vertical="center" wrapText="1"/>
      <protection locked="0"/>
    </xf>
    <xf numFmtId="0" fontId="11" fillId="0" borderId="42" xfId="27" applyFont="1" applyBorder="1" applyProtection="1">
      <alignment horizontal="center" vertical="center"/>
      <protection locked="0"/>
    </xf>
    <xf numFmtId="0" fontId="11" fillId="0" borderId="43" xfId="27" applyFont="1" applyBorder="1" applyAlignment="1" applyProtection="1">
      <alignment horizontal="left" vertical="center" wrapText="1"/>
      <protection locked="0"/>
    </xf>
    <xf numFmtId="0" fontId="11" fillId="0" borderId="18" xfId="27" applyFont="1" applyBorder="1" applyAlignment="1" applyProtection="1">
      <alignment horizontal="center" vertical="center" wrapText="1"/>
      <protection locked="0"/>
    </xf>
    <xf numFmtId="0" fontId="11" fillId="0" borderId="43" xfId="27" applyFont="1" applyBorder="1" applyAlignment="1" applyProtection="1">
      <alignment horizontal="center" vertical="center" wrapText="1"/>
      <protection locked="0"/>
    </xf>
    <xf numFmtId="0" fontId="11" fillId="0" borderId="44" xfId="27" applyFont="1" applyBorder="1">
      <alignment horizontal="center" vertical="center"/>
    </xf>
    <xf numFmtId="0" fontId="11" fillId="0" borderId="29" xfId="27" applyFont="1" applyBorder="1">
      <alignment horizontal="center" vertical="center"/>
    </xf>
    <xf numFmtId="0" fontId="11" fillId="0" borderId="45" xfId="27" applyFont="1" applyBorder="1">
      <alignment horizontal="center" vertical="center"/>
    </xf>
    <xf numFmtId="0" fontId="11" fillId="0" borderId="18" xfId="27" applyFont="1" applyBorder="1" applyProtection="1">
      <alignment horizontal="center" vertical="center"/>
      <protection locked="0"/>
    </xf>
    <xf numFmtId="0" fontId="11" fillId="0" borderId="0" xfId="27" applyFont="1" applyAlignment="1" applyProtection="1">
      <alignment horizontal="left" vertical="center"/>
      <protection locked="0"/>
    </xf>
    <xf numFmtId="0" fontId="50" fillId="0" borderId="0" xfId="27" applyFont="1" applyAlignment="1">
      <alignment horizontal="left" vertical="center"/>
    </xf>
    <xf numFmtId="0" fontId="11" fillId="0" borderId="0" xfId="33" applyFont="1">
      <alignment horizontal="center" vertical="center"/>
    </xf>
    <xf numFmtId="0" fontId="16" fillId="0" borderId="0" xfId="27" applyFont="1" applyAlignment="1">
      <alignment horizontal="left" vertical="top" wrapText="1"/>
    </xf>
    <xf numFmtId="0" fontId="11" fillId="0" borderId="0" xfId="27" applyFont="1" applyAlignment="1">
      <alignment horizontal="center" vertical="top"/>
    </xf>
    <xf numFmtId="0" fontId="55" fillId="0" borderId="0" xfId="27" applyFont="1" applyAlignment="1">
      <alignment horizontal="right"/>
    </xf>
    <xf numFmtId="0" fontId="16" fillId="0" borderId="0" xfId="33" applyFont="1" applyAlignment="1">
      <alignment horizontal="justify" vertical="center"/>
    </xf>
    <xf numFmtId="49" fontId="19" fillId="0" borderId="0" xfId="33" applyNumberFormat="1" applyFont="1" applyAlignment="1">
      <alignment vertical="top"/>
    </xf>
    <xf numFmtId="0" fontId="74" fillId="0" borderId="0" xfId="35" applyFont="1" applyAlignment="1">
      <alignment vertical="center"/>
    </xf>
    <xf numFmtId="0" fontId="12" fillId="0" borderId="0" xfId="62" applyFont="1" applyAlignment="1">
      <alignment vertical="center"/>
    </xf>
    <xf numFmtId="0" fontId="96" fillId="0" borderId="0" xfId="62" applyFont="1" applyAlignment="1">
      <alignment vertical="center"/>
    </xf>
    <xf numFmtId="0" fontId="12" fillId="0" borderId="0" xfId="62" applyFont="1" applyAlignment="1">
      <alignment horizontal="right" vertical="center"/>
    </xf>
    <xf numFmtId="0" fontId="10" fillId="0" borderId="0" xfId="62" applyFont="1"/>
    <xf numFmtId="0" fontId="52" fillId="0" borderId="0" xfId="62" applyFont="1"/>
    <xf numFmtId="0" fontId="97" fillId="0" borderId="0" xfId="62" applyFont="1" applyAlignment="1">
      <alignment wrapText="1"/>
    </xf>
    <xf numFmtId="0" fontId="97" fillId="0" borderId="0" xfId="62" applyFont="1"/>
    <xf numFmtId="0" fontId="19" fillId="0" borderId="0" xfId="62" applyFont="1"/>
    <xf numFmtId="0" fontId="98" fillId="0" borderId="0" xfId="62" applyFont="1"/>
    <xf numFmtId="0" fontId="32" fillId="0" borderId="0" xfId="62" applyFont="1" applyAlignment="1">
      <alignment vertical="center" wrapText="1"/>
    </xf>
    <xf numFmtId="0" fontId="20" fillId="0" borderId="0" xfId="62" applyFont="1" applyAlignment="1">
      <alignment vertical="center"/>
    </xf>
    <xf numFmtId="0" fontId="16" fillId="0" borderId="0" xfId="62" applyFont="1" applyAlignment="1">
      <alignment vertical="center"/>
    </xf>
    <xf numFmtId="0" fontId="11" fillId="0" borderId="0" xfId="62" applyFont="1" applyAlignment="1">
      <alignment horizontal="center" vertical="center"/>
    </xf>
    <xf numFmtId="0" fontId="20" fillId="0" borderId="0" xfId="62" applyFont="1" applyAlignment="1">
      <alignment horizontal="center" vertical="center" wrapText="1"/>
    </xf>
    <xf numFmtId="0" fontId="98" fillId="0" borderId="0" xfId="62" applyFont="1" applyAlignment="1">
      <alignment wrapText="1"/>
    </xf>
    <xf numFmtId="0" fontId="19" fillId="0" borderId="0" xfId="62" applyFont="1" applyAlignment="1">
      <alignment vertical="center" wrapText="1"/>
    </xf>
    <xf numFmtId="0" fontId="19" fillId="0" borderId="0" xfId="62" applyFont="1" applyAlignment="1">
      <alignment vertical="center"/>
    </xf>
    <xf numFmtId="0" fontId="16" fillId="0" borderId="18" xfId="62" applyFont="1" applyBorder="1" applyAlignment="1">
      <alignment horizontal="right" vertical="center" wrapText="1"/>
    </xf>
    <xf numFmtId="0" fontId="16" fillId="0" borderId="18" xfId="62" applyFont="1" applyBorder="1" applyAlignment="1">
      <alignment horizontal="center" vertical="center"/>
    </xf>
    <xf numFmtId="0" fontId="16" fillId="0" borderId="0" xfId="62" applyFont="1" applyAlignment="1">
      <alignment horizontal="right" vertical="center" wrapText="1"/>
    </xf>
    <xf numFmtId="0" fontId="11" fillId="0" borderId="0" xfId="62" applyFont="1"/>
    <xf numFmtId="0" fontId="8" fillId="0" borderId="0" xfId="62"/>
    <xf numFmtId="0" fontId="98" fillId="7" borderId="20" xfId="62" applyFont="1" applyFill="1" applyBorder="1"/>
    <xf numFmtId="0" fontId="20" fillId="0" borderId="0" xfId="62" applyFont="1" applyAlignment="1">
      <alignment horizontal="center" vertical="center"/>
    </xf>
    <xf numFmtId="0" fontId="11" fillId="0" borderId="0" xfId="62" applyFont="1" applyAlignment="1">
      <alignment vertical="center" wrapText="1"/>
    </xf>
    <xf numFmtId="0" fontId="11" fillId="0" borderId="0" xfId="62" applyFont="1" applyAlignment="1">
      <alignment vertical="center"/>
    </xf>
    <xf numFmtId="0" fontId="39" fillId="0" borderId="18" xfId="62" applyFont="1" applyBorder="1" applyAlignment="1">
      <alignment horizontal="center" vertical="center" wrapText="1"/>
    </xf>
    <xf numFmtId="0" fontId="39" fillId="7" borderId="20" xfId="62" applyFont="1" applyFill="1" applyBorder="1" applyAlignment="1">
      <alignment horizontal="center" vertical="center" wrapText="1"/>
    </xf>
    <xf numFmtId="0" fontId="16" fillId="0" borderId="0" xfId="62" applyFont="1" applyAlignment="1">
      <alignment vertical="center" wrapText="1"/>
    </xf>
    <xf numFmtId="0" fontId="19" fillId="0" borderId="0" xfId="62" applyFont="1" applyAlignment="1">
      <alignment wrapText="1"/>
    </xf>
    <xf numFmtId="0" fontId="20" fillId="0" borderId="0" xfId="62" applyFont="1" applyAlignment="1">
      <alignment horizontal="right" vertical="center" wrapText="1"/>
    </xf>
    <xf numFmtId="0" fontId="20" fillId="0" borderId="0" xfId="62" applyFont="1" applyAlignment="1">
      <alignment vertical="center" wrapText="1"/>
    </xf>
    <xf numFmtId="0" fontId="19" fillId="0" borderId="0" xfId="62" applyFont="1" applyAlignment="1">
      <alignment horizontal="center" vertical="center"/>
    </xf>
    <xf numFmtId="0" fontId="16" fillId="0" borderId="0" xfId="62" applyFont="1" applyAlignment="1">
      <alignment horizontal="center" vertical="center"/>
    </xf>
    <xf numFmtId="0" fontId="19" fillId="0" borderId="0" xfId="62" applyFont="1" applyAlignment="1">
      <alignment horizontal="left" vertical="top" wrapText="1"/>
    </xf>
    <xf numFmtId="0" fontId="20" fillId="0" borderId="0" xfId="62" applyFont="1" applyAlignment="1">
      <alignment horizontal="left" vertical="top" wrapText="1"/>
    </xf>
    <xf numFmtId="0" fontId="12" fillId="0" borderId="0" xfId="62" applyFont="1" applyAlignment="1">
      <alignment horizontal="left" wrapText="1"/>
    </xf>
    <xf numFmtId="0" fontId="10" fillId="0" borderId="0" xfId="62" applyFont="1" applyAlignment="1">
      <alignment horizontal="left" vertical="top" wrapText="1"/>
    </xf>
    <xf numFmtId="0" fontId="10" fillId="0" borderId="0" xfId="62" applyFont="1" applyAlignment="1">
      <alignment vertical="top" wrapText="1"/>
    </xf>
    <xf numFmtId="0" fontId="10" fillId="0" borderId="0" xfId="62" applyFont="1" applyAlignment="1">
      <alignment horizontal="left" wrapText="1"/>
    </xf>
    <xf numFmtId="0" fontId="64" fillId="14" borderId="0" xfId="10" applyFont="1" applyFill="1" applyAlignment="1">
      <alignment horizontal="left" vertical="top"/>
    </xf>
    <xf numFmtId="0" fontId="45" fillId="14" borderId="0" xfId="62" applyFont="1" applyFill="1" applyAlignment="1">
      <alignment vertical="center"/>
    </xf>
    <xf numFmtId="0" fontId="64" fillId="14" borderId="0" xfId="27" applyFont="1" applyFill="1" applyAlignment="1">
      <alignment vertical="top"/>
    </xf>
    <xf numFmtId="0" fontId="68" fillId="14" borderId="0" xfId="27" applyFont="1" applyFill="1" applyAlignment="1">
      <alignment vertical="top"/>
    </xf>
    <xf numFmtId="0" fontId="32" fillId="13" borderId="6" xfId="14" applyFont="1" applyFill="1" applyBorder="1" applyAlignment="1" applyProtection="1">
      <alignment vertical="center"/>
      <protection locked="0"/>
    </xf>
    <xf numFmtId="0" fontId="74" fillId="0" borderId="0" xfId="35" applyFont="1"/>
    <xf numFmtId="0" fontId="10" fillId="0" borderId="0" xfId="35" applyAlignment="1">
      <alignment wrapText="1"/>
    </xf>
    <xf numFmtId="0" fontId="41" fillId="0" borderId="0" xfId="35" applyFont="1"/>
    <xf numFmtId="0" fontId="31" fillId="0" borderId="0" xfId="35" applyFont="1" applyAlignment="1">
      <alignment horizontal="left" indent="1"/>
    </xf>
    <xf numFmtId="0" fontId="19" fillId="0" borderId="0" xfId="35" applyFont="1" applyAlignment="1">
      <alignment horizontal="left" indent="3"/>
    </xf>
    <xf numFmtId="0" fontId="31" fillId="0" borderId="0" xfId="35" applyFont="1"/>
    <xf numFmtId="0" fontId="31" fillId="13" borderId="6" xfId="14" applyFont="1" applyFill="1" applyBorder="1" applyAlignment="1" applyProtection="1">
      <alignment horizontal="center" vertical="center"/>
      <protection locked="0"/>
    </xf>
    <xf numFmtId="0" fontId="66" fillId="0" borderId="0" xfId="35" applyFont="1" applyAlignment="1">
      <alignment horizontal="left"/>
    </xf>
    <xf numFmtId="0" fontId="64" fillId="14" borderId="0" xfId="0" applyFont="1" applyFill="1" applyAlignment="1" applyProtection="1">
      <alignment vertical="center"/>
      <protection hidden="1"/>
    </xf>
    <xf numFmtId="9" fontId="27" fillId="0" borderId="0" xfId="20" applyFont="1" applyFill="1" applyBorder="1" applyAlignment="1" applyProtection="1">
      <alignment horizontal="center" vertical="center" wrapText="1"/>
    </xf>
    <xf numFmtId="0" fontId="88" fillId="0" borderId="0" xfId="35" applyFont="1" applyAlignment="1">
      <alignment vertical="center"/>
    </xf>
    <xf numFmtId="0" fontId="43" fillId="0" borderId="0" xfId="35" applyFont="1" applyAlignment="1">
      <alignment vertical="center"/>
    </xf>
    <xf numFmtId="0" fontId="43" fillId="0" borderId="0" xfId="14" applyFont="1" applyAlignment="1">
      <alignment horizontal="left" indent="2"/>
    </xf>
    <xf numFmtId="0" fontId="10" fillId="0" borderId="0" xfId="35" applyAlignment="1">
      <alignment horizontal="left" vertical="center" indent="2"/>
    </xf>
    <xf numFmtId="0" fontId="43" fillId="0" borderId="6" xfId="14" applyFont="1" applyBorder="1" applyAlignment="1">
      <alignment horizontal="left" indent="2"/>
    </xf>
    <xf numFmtId="0" fontId="10" fillId="0" borderId="6" xfId="14" applyBorder="1" applyAlignment="1">
      <alignment horizontal="left" indent="2"/>
    </xf>
    <xf numFmtId="0" fontId="31" fillId="0" borderId="6" xfId="14" applyFont="1" applyBorder="1"/>
    <xf numFmtId="0" fontId="13" fillId="0" borderId="6" xfId="35" applyFont="1" applyBorder="1" applyAlignment="1">
      <alignment vertical="center"/>
    </xf>
    <xf numFmtId="0" fontId="43" fillId="0" borderId="6" xfId="35" applyFont="1" applyBorder="1" applyAlignment="1">
      <alignment vertical="center"/>
    </xf>
    <xf numFmtId="0" fontId="64" fillId="14" borderId="0" xfId="10" applyFont="1" applyFill="1" applyAlignment="1">
      <alignment vertical="top"/>
    </xf>
    <xf numFmtId="0" fontId="11" fillId="6" borderId="0" xfId="27" applyFont="1" applyFill="1" applyAlignment="1">
      <alignment horizontal="center"/>
    </xf>
    <xf numFmtId="0" fontId="84" fillId="14" borderId="0" xfId="0" applyFont="1" applyFill="1">
      <alignment horizontal="center" vertical="center"/>
    </xf>
    <xf numFmtId="14" fontId="12" fillId="8" borderId="6" xfId="14" applyNumberFormat="1" applyFont="1" applyFill="1" applyBorder="1" applyAlignment="1" applyProtection="1">
      <alignment horizontal="center" vertical="center"/>
      <protection locked="0"/>
    </xf>
    <xf numFmtId="49" fontId="28" fillId="0" borderId="0" xfId="1" applyFont="1" applyAlignment="1">
      <alignment horizontal="left" indent="1"/>
    </xf>
    <xf numFmtId="0" fontId="32" fillId="0" borderId="0" xfId="14" applyFont="1" applyAlignment="1">
      <alignment horizontal="left" vertical="center"/>
    </xf>
    <xf numFmtId="0" fontId="11" fillId="0" borderId="0" xfId="27" applyFont="1" applyAlignment="1">
      <alignment horizontal="left" vertical="center" wrapText="1" indent="3"/>
    </xf>
    <xf numFmtId="0" fontId="11" fillId="0" borderId="0" xfId="27" applyFont="1" applyAlignment="1">
      <alignment horizontal="justify" vertical="center"/>
    </xf>
    <xf numFmtId="0" fontId="50" fillId="0" borderId="0" xfId="27" applyFont="1" applyAlignment="1">
      <alignment horizontal="left" vertical="center" indent="2"/>
    </xf>
    <xf numFmtId="0" fontId="11" fillId="0" borderId="0" xfId="27" applyFont="1" applyAlignment="1" applyProtection="1">
      <alignment vertical="top" wrapText="1"/>
      <protection locked="0"/>
    </xf>
    <xf numFmtId="0" fontId="31" fillId="0" borderId="0" xfId="14" applyFont="1" applyAlignment="1">
      <alignment vertical="center"/>
    </xf>
    <xf numFmtId="0" fontId="106" fillId="14" borderId="0" xfId="35" applyFont="1" applyFill="1" applyAlignment="1">
      <alignment vertical="center"/>
    </xf>
    <xf numFmtId="0" fontId="84" fillId="14" borderId="0" xfId="35" applyFont="1" applyFill="1"/>
    <xf numFmtId="0" fontId="84" fillId="14" borderId="0" xfId="14" applyFont="1" applyFill="1" applyAlignment="1">
      <alignment horizontal="left" indent="2"/>
    </xf>
    <xf numFmtId="0" fontId="84" fillId="14" borderId="0" xfId="14" applyFont="1" applyFill="1"/>
    <xf numFmtId="0" fontId="109" fillId="14" borderId="0" xfId="14" applyFont="1" applyFill="1" applyAlignment="1">
      <alignment vertical="center"/>
    </xf>
    <xf numFmtId="0" fontId="105" fillId="14" borderId="0" xfId="35" applyFont="1" applyFill="1" applyAlignment="1">
      <alignment vertical="center"/>
    </xf>
    <xf numFmtId="0" fontId="46" fillId="14" borderId="0" xfId="14" applyFont="1" applyFill="1"/>
    <xf numFmtId="0" fontId="84" fillId="14" borderId="0" xfId="14" applyFont="1" applyFill="1" applyAlignment="1">
      <alignment horizontal="left" vertical="center"/>
    </xf>
    <xf numFmtId="0" fontId="46" fillId="14" borderId="0" xfId="14" applyFont="1" applyFill="1" applyAlignment="1">
      <alignment vertical="center"/>
    </xf>
    <xf numFmtId="0" fontId="106" fillId="14" borderId="0" xfId="14" applyFont="1" applyFill="1" applyAlignment="1">
      <alignment vertical="center"/>
    </xf>
    <xf numFmtId="0" fontId="32" fillId="0" borderId="40" xfId="27" applyFont="1" applyBorder="1" applyAlignment="1">
      <alignment horizontal="left" vertical="center"/>
    </xf>
    <xf numFmtId="0" fontId="11" fillId="0" borderId="41" xfId="27" applyFont="1" applyBorder="1">
      <alignment horizontal="center" vertical="center"/>
    </xf>
    <xf numFmtId="0" fontId="13" fillId="0" borderId="0" xfId="62" applyFont="1" applyAlignment="1">
      <alignment vertical="center" wrapText="1"/>
    </xf>
    <xf numFmtId="0" fontId="11" fillId="7" borderId="0" xfId="62" applyFont="1" applyFill="1"/>
    <xf numFmtId="0" fontId="19" fillId="0" borderId="0" xfId="62" applyFont="1" applyAlignment="1">
      <alignment horizontal="right" vertical="center"/>
    </xf>
    <xf numFmtId="0" fontId="32" fillId="0" borderId="0" xfId="24" applyNumberFormat="1" applyFont="1" applyAlignment="1">
      <alignment horizontal="left"/>
    </xf>
    <xf numFmtId="0" fontId="32" fillId="0" borderId="0" xfId="35" applyFont="1"/>
    <xf numFmtId="0" fontId="31" fillId="0" borderId="0" xfId="35" applyFont="1" applyAlignment="1">
      <alignment vertical="center"/>
    </xf>
    <xf numFmtId="0" fontId="112" fillId="0" borderId="0" xfId="64" applyFont="1" applyProtection="1">
      <protection locked="0"/>
    </xf>
    <xf numFmtId="0" fontId="68" fillId="0" borderId="0" xfId="14" applyFont="1" applyAlignment="1">
      <alignment vertical="center" wrapText="1"/>
    </xf>
    <xf numFmtId="0" fontId="104" fillId="0" borderId="0" xfId="64" applyFont="1"/>
    <xf numFmtId="0" fontId="115" fillId="7" borderId="0" xfId="14" applyFont="1" applyFill="1"/>
    <xf numFmtId="0" fontId="115" fillId="7" borderId="0" xfId="14" applyFont="1" applyFill="1" applyAlignment="1">
      <alignment horizontal="left" indent="2"/>
    </xf>
    <xf numFmtId="0" fontId="88" fillId="7" borderId="0" xfId="35" applyFont="1" applyFill="1" applyAlignment="1">
      <alignment vertical="center"/>
    </xf>
    <xf numFmtId="0" fontId="115" fillId="0" borderId="0" xfId="14" applyFont="1" applyAlignment="1">
      <alignment horizontal="left" indent="2"/>
    </xf>
    <xf numFmtId="0" fontId="115" fillId="0" borderId="0" xfId="14" applyFont="1"/>
    <xf numFmtId="0" fontId="19" fillId="0" borderId="29" xfId="62" applyFont="1" applyBorder="1"/>
    <xf numFmtId="0" fontId="13" fillId="0" borderId="40" xfId="62" applyFont="1" applyBorder="1"/>
    <xf numFmtId="0" fontId="12" fillId="0" borderId="15" xfId="62" applyFont="1" applyBorder="1" applyAlignment="1">
      <alignment horizontal="centerContinuous" vertical="center" wrapText="1"/>
    </xf>
    <xf numFmtId="0" fontId="19" fillId="0" borderId="15" xfId="62" applyFont="1" applyBorder="1" applyAlignment="1">
      <alignment horizontal="centerContinuous" vertical="center" wrapText="1"/>
    </xf>
    <xf numFmtId="0" fontId="19" fillId="0" borderId="22" xfId="62" applyFont="1" applyBorder="1"/>
    <xf numFmtId="0" fontId="10" fillId="0" borderId="40" xfId="62" applyFont="1" applyBorder="1" applyAlignment="1">
      <alignment horizontal="right" indent="2"/>
    </xf>
    <xf numFmtId="0" fontId="12" fillId="0" borderId="6" xfId="62" applyFont="1" applyBorder="1" applyAlignment="1" applyProtection="1">
      <alignment vertical="center"/>
      <protection locked="0"/>
    </xf>
    <xf numFmtId="0" fontId="12" fillId="0" borderId="4" xfId="62" applyFont="1" applyBorder="1" applyAlignment="1" applyProtection="1">
      <alignment horizontal="center" vertical="center"/>
      <protection locked="0"/>
    </xf>
    <xf numFmtId="37" fontId="106" fillId="14" borderId="0" xfId="0" applyNumberFormat="1" applyFont="1" applyFill="1" applyAlignment="1">
      <alignment horizontal="left" vertical="top"/>
    </xf>
    <xf numFmtId="0" fontId="3" fillId="0" borderId="0" xfId="85" applyAlignment="1">
      <alignment vertical="top"/>
    </xf>
    <xf numFmtId="0" fontId="52" fillId="0" borderId="0" xfId="85" applyFont="1" applyAlignment="1">
      <alignment vertical="top"/>
    </xf>
    <xf numFmtId="0" fontId="57" fillId="0" borderId="0" xfId="85" applyFont="1" applyAlignment="1">
      <alignment horizontal="left"/>
    </xf>
    <xf numFmtId="0" fontId="52" fillId="0" borderId="0" xfId="85" applyFont="1"/>
    <xf numFmtId="0" fontId="57" fillId="0" borderId="0" xfId="85" applyFont="1" applyAlignment="1">
      <alignment horizontal="right"/>
    </xf>
    <xf numFmtId="0" fontId="52" fillId="0" borderId="0" xfId="85" applyFont="1" applyAlignment="1">
      <alignment horizontal="left"/>
    </xf>
    <xf numFmtId="0" fontId="10" fillId="6" borderId="0" xfId="85" applyFont="1" applyFill="1" applyAlignment="1">
      <alignment vertical="top" wrapText="1"/>
    </xf>
    <xf numFmtId="0" fontId="15" fillId="6" borderId="0" xfId="85" applyFont="1" applyFill="1" applyAlignment="1">
      <alignment wrapText="1"/>
    </xf>
    <xf numFmtId="0" fontId="56" fillId="0" borderId="0" xfId="85" applyFont="1" applyAlignment="1">
      <alignment wrapText="1"/>
    </xf>
    <xf numFmtId="0" fontId="57" fillId="0" borderId="0" xfId="85" applyFont="1"/>
    <xf numFmtId="0" fontId="56" fillId="0" borderId="0" xfId="85" applyFont="1" applyAlignment="1">
      <alignment vertical="top" wrapText="1"/>
    </xf>
    <xf numFmtId="0" fontId="57" fillId="0" borderId="0" xfId="85" applyFont="1" applyAlignment="1">
      <alignment vertical="top"/>
    </xf>
    <xf numFmtId="0" fontId="10" fillId="6" borderId="0" xfId="85" applyFont="1" applyFill="1" applyAlignment="1">
      <alignment vertical="top"/>
    </xf>
    <xf numFmtId="0" fontId="52" fillId="0" borderId="0" xfId="85" applyFont="1" applyAlignment="1">
      <alignment horizontal="left" wrapText="1"/>
    </xf>
    <xf numFmtId="0" fontId="52" fillId="0" borderId="0" xfId="85" applyFont="1" applyAlignment="1">
      <alignment vertical="top" wrapText="1"/>
    </xf>
    <xf numFmtId="0" fontId="52" fillId="6" borderId="0" xfId="85" applyFont="1" applyFill="1" applyAlignment="1">
      <alignment vertical="top" wrapText="1"/>
    </xf>
    <xf numFmtId="0" fontId="3" fillId="6" borderId="0" xfId="85" applyFill="1" applyAlignment="1">
      <alignment vertical="top" wrapText="1"/>
    </xf>
    <xf numFmtId="0" fontId="3" fillId="6" borderId="0" xfId="85" applyFill="1" applyAlignment="1">
      <alignment vertical="top"/>
    </xf>
    <xf numFmtId="0" fontId="3" fillId="0" borderId="0" xfId="85"/>
    <xf numFmtId="0" fontId="52" fillId="0" borderId="0" xfId="85" applyFont="1" applyAlignment="1">
      <alignment wrapText="1"/>
    </xf>
    <xf numFmtId="0" fontId="3" fillId="0" borderId="0" xfId="85" applyAlignment="1">
      <alignment vertical="top" wrapText="1"/>
    </xf>
    <xf numFmtId="0" fontId="105" fillId="14" borderId="0" xfId="33" applyFont="1" applyFill="1" applyAlignment="1">
      <alignment vertical="top" wrapText="1"/>
    </xf>
    <xf numFmtId="0" fontId="19" fillId="0" borderId="0" xfId="27" applyFont="1" applyAlignment="1" applyProtection="1">
      <alignment horizontal="left" vertical="center"/>
      <protection locked="0"/>
    </xf>
    <xf numFmtId="0" fontId="10" fillId="0" borderId="0" xfId="27" applyAlignment="1" applyProtection="1">
      <alignment horizontal="left" vertical="center"/>
      <protection locked="0"/>
    </xf>
    <xf numFmtId="0" fontId="16" fillId="0" borderId="0" xfId="27" applyFont="1" applyAlignment="1" applyProtection="1">
      <alignment horizontal="left" vertical="center"/>
      <protection locked="0"/>
    </xf>
    <xf numFmtId="9" fontId="27" fillId="0" borderId="0" xfId="20" applyFont="1" applyFill="1" applyBorder="1" applyAlignment="1">
      <alignment horizontal="center" vertical="center" wrapText="1"/>
    </xf>
    <xf numFmtId="0" fontId="10" fillId="0" borderId="0" xfId="27" applyAlignment="1">
      <alignment vertical="center"/>
    </xf>
    <xf numFmtId="0" fontId="82" fillId="0" borderId="0" xfId="27" applyFont="1" applyAlignment="1">
      <alignment vertical="center" wrapText="1"/>
    </xf>
    <xf numFmtId="9" fontId="23" fillId="0" borderId="0" xfId="20" applyFont="1" applyFill="1" applyBorder="1" applyAlignment="1"/>
    <xf numFmtId="9" fontId="23" fillId="0" borderId="0" xfId="20" applyFont="1" applyFill="1" applyBorder="1" applyAlignment="1" applyProtection="1">
      <alignment horizontal="center" vertical="center" wrapText="1"/>
    </xf>
    <xf numFmtId="9" fontId="25" fillId="0" borderId="0" xfId="20" applyFont="1" applyFill="1" applyBorder="1" applyAlignment="1" applyProtection="1"/>
    <xf numFmtId="9" fontId="40" fillId="0" borderId="0" xfId="20" applyFont="1" applyFill="1" applyBorder="1" applyAlignment="1"/>
    <xf numFmtId="9" fontId="16" fillId="0" borderId="0" xfId="10" applyNumberFormat="1" applyFont="1" applyAlignment="1">
      <alignment horizontal="center" wrapText="1"/>
    </xf>
    <xf numFmtId="0" fontId="81" fillId="0" borderId="0" xfId="27" applyFont="1" applyAlignment="1">
      <alignment vertical="center" wrapText="1"/>
    </xf>
    <xf numFmtId="0" fontId="76" fillId="0" borderId="0" xfId="27" applyFont="1" applyAlignment="1">
      <alignment vertical="top" wrapText="1"/>
    </xf>
    <xf numFmtId="0" fontId="10" fillId="0" borderId="0" xfId="27" applyAlignment="1">
      <alignment horizontal="left" vertical="top"/>
    </xf>
    <xf numFmtId="0" fontId="10" fillId="0" borderId="0" xfId="27" applyAlignment="1">
      <alignment horizontal="left" vertical="center"/>
    </xf>
    <xf numFmtId="0" fontId="11" fillId="0" borderId="0" xfId="27" applyFont="1" applyAlignment="1">
      <alignment horizontal="left"/>
    </xf>
    <xf numFmtId="0" fontId="83" fillId="0" borderId="0" xfId="27" applyFont="1" applyAlignment="1">
      <alignment vertical="center" wrapText="1"/>
    </xf>
    <xf numFmtId="14" fontId="29" fillId="8" borderId="6" xfId="24" applyNumberFormat="1" applyFont="1" applyFill="1" applyBorder="1" applyAlignment="1">
      <alignment horizontal="left"/>
    </xf>
    <xf numFmtId="37" fontId="16" fillId="0" borderId="0" xfId="27" applyNumberFormat="1" applyFont="1" applyAlignment="1"/>
    <xf numFmtId="0" fontId="11" fillId="0" borderId="0" xfId="27" applyFont="1" applyAlignment="1" applyProtection="1">
      <alignment horizontal="left"/>
      <protection locked="0"/>
    </xf>
    <xf numFmtId="0" fontId="64" fillId="14" borderId="0" xfId="10" applyFont="1" applyFill="1" applyAlignment="1">
      <alignment horizontal="left" vertical="center"/>
    </xf>
    <xf numFmtId="0" fontId="12" fillId="0" borderId="10" xfId="3" applyNumberFormat="1" applyFont="1" applyBorder="1" applyProtection="1">
      <protection locked="0"/>
    </xf>
    <xf numFmtId="0" fontId="47" fillId="7" borderId="8" xfId="8" applyNumberFormat="1" applyFont="1" applyFill="1" applyBorder="1" applyAlignment="1">
      <alignment horizontal="centerContinuous" vertical="center" wrapText="1"/>
    </xf>
    <xf numFmtId="0" fontId="110" fillId="7" borderId="12" xfId="27" applyFont="1" applyFill="1" applyBorder="1" applyAlignment="1">
      <alignment horizontal="centerContinuous" vertical="center" wrapText="1"/>
    </xf>
    <xf numFmtId="0" fontId="111" fillId="7" borderId="4" xfId="27" applyFont="1" applyFill="1" applyBorder="1" applyAlignment="1">
      <alignment horizontal="centerContinuous" vertical="center" wrapText="1"/>
    </xf>
    <xf numFmtId="0" fontId="111" fillId="7" borderId="8" xfId="27" applyFont="1" applyFill="1" applyBorder="1" applyAlignment="1">
      <alignment horizontal="centerContinuous" vertical="center" wrapText="1"/>
    </xf>
    <xf numFmtId="0" fontId="47" fillId="7" borderId="12" xfId="8" applyNumberFormat="1" applyFont="1" applyFill="1" applyBorder="1" applyAlignment="1">
      <alignment horizontal="centerContinuous" vertical="center" wrapText="1"/>
    </xf>
    <xf numFmtId="166" fontId="19" fillId="0" borderId="0" xfId="4" applyNumberFormat="1" applyFont="1" applyFill="1" applyBorder="1" applyProtection="1">
      <protection locked="0"/>
    </xf>
    <xf numFmtId="166" fontId="20" fillId="0" borderId="0" xfId="4" applyNumberFormat="1" applyFont="1" applyFill="1" applyBorder="1"/>
    <xf numFmtId="166" fontId="19" fillId="0" borderId="0" xfId="4" applyNumberFormat="1" applyFont="1" applyFill="1" applyBorder="1"/>
    <xf numFmtId="44" fontId="19" fillId="0" borderId="0" xfId="4" applyFont="1" applyFill="1" applyBorder="1" applyAlignment="1" applyProtection="1"/>
    <xf numFmtId="42" fontId="20" fillId="0" borderId="0" xfId="7" applyFont="1" applyFill="1" applyBorder="1" applyAlignment="1" applyProtection="1"/>
    <xf numFmtId="44" fontId="20" fillId="0" borderId="0" xfId="4" applyFont="1" applyFill="1" applyBorder="1" applyAlignment="1" applyProtection="1"/>
    <xf numFmtId="0" fontId="19" fillId="0" borderId="0" xfId="8" applyNumberFormat="1" applyFont="1" applyFill="1" applyBorder="1" applyAlignment="1"/>
    <xf numFmtId="0" fontId="19" fillId="0" borderId="0" xfId="3" applyNumberFormat="1" applyFont="1" applyFill="1" applyBorder="1" applyProtection="1">
      <protection locked="0"/>
    </xf>
    <xf numFmtId="42" fontId="19" fillId="0" borderId="0" xfId="6" applyNumberFormat="1" applyFont="1" applyFill="1" applyBorder="1" applyAlignment="1">
      <alignment wrapText="1"/>
    </xf>
    <xf numFmtId="0" fontId="47" fillId="0" borderId="0" xfId="8" applyNumberFormat="1" applyFont="1" applyFill="1" applyBorder="1" applyAlignment="1">
      <alignment vertical="center" wrapText="1"/>
    </xf>
    <xf numFmtId="0" fontId="11" fillId="0" borderId="0" xfId="27" applyFont="1" applyAlignment="1">
      <alignment vertical="center"/>
    </xf>
    <xf numFmtId="0" fontId="49" fillId="0" borderId="0" xfId="8" applyNumberFormat="1" applyFont="1" applyFill="1" applyBorder="1" applyAlignment="1">
      <alignment vertical="center"/>
    </xf>
    <xf numFmtId="0" fontId="31" fillId="0" borderId="0" xfId="14" applyFont="1" applyAlignment="1">
      <alignment horizontal="left" indent="2"/>
    </xf>
    <xf numFmtId="0" fontId="32" fillId="0" borderId="0" xfId="35" applyFont="1" applyAlignment="1">
      <alignment vertical="center"/>
    </xf>
    <xf numFmtId="0" fontId="12" fillId="0" borderId="0" xfId="33" quotePrefix="1" applyFont="1" applyAlignment="1">
      <alignment horizontal="left" vertical="center"/>
    </xf>
    <xf numFmtId="0" fontId="94" fillId="0" borderId="0" xfId="27" applyFont="1">
      <alignment horizontal="center" vertical="center"/>
    </xf>
    <xf numFmtId="0" fontId="11" fillId="0" borderId="0" xfId="27" applyFont="1" applyAlignment="1">
      <alignment horizontal="right" vertical="center"/>
    </xf>
    <xf numFmtId="0" fontId="93" fillId="0" borderId="0" xfId="27" applyFont="1" applyAlignment="1">
      <alignment horizontal="left" vertical="center"/>
    </xf>
    <xf numFmtId="0" fontId="11" fillId="0" borderId="40" xfId="27" applyFont="1" applyBorder="1">
      <alignment horizontal="center" vertical="center"/>
    </xf>
    <xf numFmtId="0" fontId="11" fillId="0" borderId="21" xfId="27" applyFont="1" applyBorder="1" applyProtection="1">
      <alignment horizontal="center" vertical="center"/>
      <protection locked="0"/>
    </xf>
    <xf numFmtId="0" fontId="11" fillId="0" borderId="0" xfId="27" applyFont="1" applyAlignment="1">
      <alignment horizontal="right"/>
    </xf>
    <xf numFmtId="49" fontId="10" fillId="0" borderId="0" xfId="27" applyNumberFormat="1">
      <alignment horizontal="center" vertical="center"/>
    </xf>
    <xf numFmtId="0" fontId="109" fillId="14" borderId="0" xfId="33" applyFont="1" applyFill="1">
      <alignment horizontal="center" vertical="center"/>
    </xf>
    <xf numFmtId="14" fontId="12" fillId="11" borderId="6" xfId="14" applyNumberFormat="1" applyFont="1" applyFill="1" applyBorder="1" applyAlignment="1" applyProtection="1">
      <alignment horizontal="center" vertical="center"/>
      <protection locked="0"/>
    </xf>
    <xf numFmtId="0" fontId="59" fillId="0" borderId="0" xfId="64" applyAlignment="1">
      <alignment horizontal="left" indent="2"/>
    </xf>
    <xf numFmtId="0" fontId="59" fillId="0" borderId="0" xfId="64" applyAlignment="1">
      <alignment vertical="center"/>
    </xf>
    <xf numFmtId="0" fontId="19" fillId="0" borderId="40" xfId="62" applyFont="1" applyBorder="1"/>
    <xf numFmtId="0" fontId="32" fillId="7" borderId="0" xfId="14" applyFont="1" applyFill="1"/>
    <xf numFmtId="0" fontId="10" fillId="6" borderId="0" xfId="27" applyFill="1">
      <alignment horizontal="center" vertical="center"/>
    </xf>
    <xf numFmtId="0" fontId="11" fillId="7" borderId="0" xfId="62" applyFont="1" applyFill="1" applyAlignment="1">
      <alignment vertical="center"/>
    </xf>
    <xf numFmtId="0" fontId="11" fillId="7" borderId="0" xfId="62" applyFont="1" applyFill="1" applyAlignment="1">
      <alignment vertical="center" wrapText="1"/>
    </xf>
    <xf numFmtId="169" fontId="11" fillId="0" borderId="0" xfId="62" applyNumberFormat="1" applyFont="1" applyAlignment="1">
      <alignment vertical="center" wrapText="1"/>
    </xf>
    <xf numFmtId="0" fontId="20" fillId="0" borderId="29" xfId="62" applyFont="1" applyBorder="1" applyAlignment="1">
      <alignment vertical="center" wrapText="1"/>
    </xf>
    <xf numFmtId="0" fontId="95" fillId="0" borderId="22" xfId="62" applyFont="1" applyBorder="1" applyAlignment="1">
      <alignment vertical="center" wrapText="1"/>
    </xf>
    <xf numFmtId="0" fontId="19" fillId="0" borderId="29" xfId="62" applyFont="1" applyBorder="1" applyAlignment="1">
      <alignment horizontal="center" vertical="center"/>
    </xf>
    <xf numFmtId="0" fontId="16" fillId="0" borderId="44" xfId="62" applyFont="1" applyBorder="1" applyAlignment="1">
      <alignment horizontal="right" vertical="center" wrapText="1"/>
    </xf>
    <xf numFmtId="0" fontId="16" fillId="0" borderId="29" xfId="62" applyFont="1" applyBorder="1" applyAlignment="1">
      <alignment vertical="center"/>
    </xf>
    <xf numFmtId="0" fontId="10" fillId="0" borderId="0" xfId="27" applyAlignment="1">
      <alignment horizontal="left" vertical="center" wrapText="1"/>
    </xf>
    <xf numFmtId="0" fontId="10" fillId="0" borderId="0" xfId="27" applyAlignment="1">
      <alignment horizontal="left" wrapText="1"/>
    </xf>
    <xf numFmtId="0" fontId="31" fillId="0" borderId="0" xfId="35" applyFont="1" applyAlignment="1">
      <alignment vertical="center" wrapText="1"/>
    </xf>
    <xf numFmtId="0" fontId="32" fillId="0" borderId="0" xfId="64" applyFont="1" applyAlignment="1" applyProtection="1">
      <alignment horizontal="left"/>
    </xf>
    <xf numFmtId="0" fontId="43" fillId="0" borderId="0" xfId="33" applyFont="1" applyAlignment="1">
      <alignment horizontal="left" vertical="center"/>
    </xf>
    <xf numFmtId="0" fontId="31" fillId="0" borderId="0" xfId="33" applyFont="1">
      <alignment horizontal="center" vertical="center"/>
    </xf>
    <xf numFmtId="0" fontId="83" fillId="12" borderId="12" xfId="33" applyFont="1" applyFill="1" applyBorder="1" applyAlignment="1">
      <alignment horizontal="left" vertical="center"/>
    </xf>
    <xf numFmtId="0" fontId="120" fillId="12" borderId="4" xfId="33" applyFont="1" applyFill="1" applyBorder="1">
      <alignment horizontal="center" vertical="center"/>
    </xf>
    <xf numFmtId="0" fontId="120" fillId="12" borderId="8" xfId="33" applyFont="1" applyFill="1" applyBorder="1">
      <alignment horizontal="center" vertical="center"/>
    </xf>
    <xf numFmtId="0" fontId="12" fillId="0" borderId="64" xfId="33" applyFont="1" applyBorder="1" applyAlignment="1">
      <alignment horizontal="left" vertical="center"/>
    </xf>
    <xf numFmtId="0" fontId="12" fillId="0" borderId="64" xfId="33" applyFont="1" applyBorder="1">
      <alignment horizontal="center" vertical="center"/>
    </xf>
    <xf numFmtId="14" fontId="10" fillId="0" borderId="0" xfId="33" applyNumberFormat="1">
      <alignment horizontal="center" vertical="center"/>
    </xf>
    <xf numFmtId="0" fontId="12" fillId="0" borderId="0" xfId="33" applyFont="1" applyAlignment="1">
      <alignment horizontal="left" vertical="center"/>
    </xf>
    <xf numFmtId="0" fontId="12" fillId="0" borderId="0" xfId="14" applyFont="1" applyAlignment="1">
      <alignment horizontal="left" indent="2"/>
    </xf>
    <xf numFmtId="0" fontId="13" fillId="7" borderId="0" xfId="14" applyFont="1" applyFill="1" applyAlignment="1">
      <alignment horizontal="left" indent="2"/>
    </xf>
    <xf numFmtId="0" fontId="12" fillId="7" borderId="0" xfId="14" applyFont="1" applyFill="1" applyAlignment="1">
      <alignment horizontal="left" indent="2"/>
    </xf>
    <xf numFmtId="166" fontId="20" fillId="15" borderId="33" xfId="4" applyNumberFormat="1" applyFont="1" applyFill="1" applyBorder="1"/>
    <xf numFmtId="44" fontId="20" fillId="15" borderId="10" xfId="4" applyFont="1" applyFill="1" applyBorder="1" applyAlignment="1" applyProtection="1"/>
    <xf numFmtId="166" fontId="20" fillId="13" borderId="3" xfId="4" applyNumberFormat="1" applyFont="1" applyFill="1" applyBorder="1"/>
    <xf numFmtId="166" fontId="20" fillId="13" borderId="33" xfId="4" applyNumberFormat="1" applyFont="1" applyFill="1" applyBorder="1"/>
    <xf numFmtId="0" fontId="86" fillId="0" borderId="0" xfId="27" applyFont="1" applyAlignment="1">
      <alignment horizontal="centerContinuous" vertical="center"/>
    </xf>
    <xf numFmtId="0" fontId="49" fillId="0" borderId="0" xfId="8" applyNumberFormat="1" applyFont="1" applyFill="1" applyBorder="1" applyAlignment="1">
      <alignment horizontal="centerContinuous" vertical="center"/>
    </xf>
    <xf numFmtId="0" fontId="10" fillId="0" borderId="0" xfId="3" applyNumberFormat="1" applyFont="1" applyFill="1" applyBorder="1" applyProtection="1">
      <protection locked="0"/>
    </xf>
    <xf numFmtId="49" fontId="20" fillId="0" borderId="0" xfId="15" quotePrefix="1" applyFont="1" applyAlignment="1">
      <alignment horizontal="center" vertical="center" wrapText="1"/>
    </xf>
    <xf numFmtId="0" fontId="11" fillId="6" borderId="0" xfId="27" applyFont="1" applyFill="1">
      <alignment horizontal="center" vertical="center"/>
    </xf>
    <xf numFmtId="37" fontId="11" fillId="6" borderId="0" xfId="27" applyNumberFormat="1" applyFont="1" applyFill="1" applyAlignment="1"/>
    <xf numFmtId="169" fontId="11" fillId="7" borderId="0" xfId="62" applyNumberFormat="1" applyFont="1" applyFill="1" applyAlignment="1">
      <alignment vertical="center" wrapText="1"/>
    </xf>
    <xf numFmtId="0" fontId="12" fillId="0" borderId="0" xfId="27" applyFont="1" applyAlignment="1">
      <alignment horizontal="left" vertical="center"/>
    </xf>
    <xf numFmtId="0" fontId="10" fillId="0" borderId="0" xfId="33" applyAlignment="1">
      <alignment vertical="center" wrapText="1"/>
    </xf>
    <xf numFmtId="0" fontId="84" fillId="14" borderId="0" xfId="33" applyFont="1" applyFill="1">
      <alignment horizontal="center" vertical="center"/>
    </xf>
    <xf numFmtId="3" fontId="19" fillId="10" borderId="8" xfId="1" applyNumberFormat="1" applyFont="1" applyFill="1" applyBorder="1" applyAlignment="1" applyProtection="1">
      <alignment horizontal="center" vertical="center"/>
      <protection hidden="1"/>
    </xf>
    <xf numFmtId="3" fontId="20" fillId="10" borderId="8" xfId="1" applyNumberFormat="1" applyFont="1" applyFill="1" applyBorder="1" applyAlignment="1" applyProtection="1">
      <alignment horizontal="center" vertical="center"/>
      <protection hidden="1"/>
    </xf>
    <xf numFmtId="0" fontId="20" fillId="0" borderId="0" xfId="33" applyFont="1" applyAlignment="1" applyProtection="1">
      <alignment horizontal="right" vertical="center"/>
      <protection hidden="1"/>
    </xf>
    <xf numFmtId="3" fontId="28" fillId="4" borderId="12" xfId="1" applyNumberFormat="1" applyFont="1" applyFill="1" applyBorder="1" applyAlignment="1" applyProtection="1">
      <alignment horizontal="center" vertical="center"/>
      <protection hidden="1"/>
    </xf>
    <xf numFmtId="3" fontId="28" fillId="4" borderId="4" xfId="1" applyNumberFormat="1" applyFont="1" applyFill="1" applyBorder="1" applyAlignment="1" applyProtection="1">
      <alignment horizontal="center" vertical="center"/>
      <protection hidden="1"/>
    </xf>
    <xf numFmtId="3" fontId="28" fillId="4" borderId="8" xfId="1" applyNumberFormat="1" applyFont="1" applyFill="1" applyBorder="1" applyAlignment="1" applyProtection="1">
      <alignment horizontal="center" vertical="center"/>
      <protection hidden="1"/>
    </xf>
    <xf numFmtId="0" fontId="11" fillId="0" borderId="7" xfId="0" applyFont="1" applyBorder="1" applyAlignment="1" applyProtection="1">
      <alignment horizontal="center" vertical="center" wrapText="1"/>
      <protection locked="0"/>
    </xf>
    <xf numFmtId="171" fontId="22" fillId="0" borderId="0" xfId="88" applyFont="1" applyFill="1" applyAlignment="1" applyProtection="1">
      <alignment horizontal="right"/>
      <protection hidden="1"/>
    </xf>
    <xf numFmtId="171" fontId="22" fillId="0" borderId="0" xfId="88" applyFont="1" applyFill="1" applyAlignment="1" applyProtection="1">
      <alignment horizontal="right" vertical="top"/>
      <protection hidden="1"/>
    </xf>
    <xf numFmtId="171" fontId="10" fillId="0" borderId="0" xfId="88" applyFont="1" applyFill="1" applyAlignment="1" applyProtection="1">
      <protection hidden="1"/>
    </xf>
    <xf numFmtId="168" fontId="28" fillId="7" borderId="4" xfId="88" applyNumberFormat="1" applyFont="1" applyFill="1" applyBorder="1" applyAlignment="1" applyProtection="1">
      <alignment horizontal="center" vertical="center"/>
      <protection hidden="1"/>
    </xf>
    <xf numFmtId="168" fontId="28" fillId="7" borderId="8" xfId="88" applyNumberFormat="1" applyFont="1" applyFill="1" applyBorder="1" applyAlignment="1" applyProtection="1">
      <alignment horizontal="center" vertical="center"/>
      <protection hidden="1"/>
    </xf>
    <xf numFmtId="168" fontId="28" fillId="4" borderId="4" xfId="88" applyNumberFormat="1" applyFont="1" applyFill="1" applyBorder="1" applyAlignment="1" applyProtection="1">
      <alignment horizontal="center" vertical="center"/>
      <protection hidden="1"/>
    </xf>
    <xf numFmtId="168" fontId="28" fillId="4" borderId="8" xfId="88" applyNumberFormat="1" applyFont="1" applyFill="1" applyBorder="1" applyAlignment="1" applyProtection="1">
      <alignment horizontal="center" vertical="center"/>
      <protection hidden="1"/>
    </xf>
    <xf numFmtId="3" fontId="19" fillId="0" borderId="15" xfId="88" applyNumberFormat="1" applyFont="1" applyFill="1" applyBorder="1" applyAlignment="1" applyProtection="1"/>
    <xf numFmtId="0" fontId="12" fillId="3" borderId="6" xfId="14" applyFont="1" applyFill="1" applyBorder="1" applyAlignment="1" applyProtection="1">
      <alignment vertical="top"/>
      <protection hidden="1"/>
    </xf>
    <xf numFmtId="0" fontId="10" fillId="0" borderId="0" xfId="62" applyFont="1" applyAlignment="1">
      <alignment horizontal="left"/>
    </xf>
    <xf numFmtId="0" fontId="12" fillId="0" borderId="0" xfId="62" applyFont="1" applyAlignment="1">
      <alignment wrapText="1"/>
    </xf>
    <xf numFmtId="0" fontId="32" fillId="0" borderId="0" xfId="62" applyFont="1" applyAlignment="1">
      <alignment wrapText="1"/>
    </xf>
    <xf numFmtId="0" fontId="32" fillId="0" borderId="0" xfId="62" applyFont="1" applyAlignment="1">
      <alignment horizontal="left" wrapText="1"/>
    </xf>
    <xf numFmtId="0" fontId="16" fillId="0" borderId="7" xfId="0" applyFont="1" applyBorder="1" applyAlignment="1" applyProtection="1">
      <alignment horizontal="center" vertical="center" wrapText="1"/>
      <protection locked="0"/>
    </xf>
    <xf numFmtId="0" fontId="19" fillId="10" borderId="13" xfId="33" applyFont="1" applyFill="1" applyBorder="1" applyAlignment="1" applyProtection="1">
      <alignment horizontal="right" vertical="center"/>
      <protection hidden="1"/>
    </xf>
    <xf numFmtId="3" fontId="19" fillId="10" borderId="8" xfId="33" applyNumberFormat="1" applyFont="1" applyFill="1" applyBorder="1" applyProtection="1">
      <alignment horizontal="center" vertical="center"/>
      <protection hidden="1"/>
    </xf>
    <xf numFmtId="0" fontId="20" fillId="10" borderId="11" xfId="33" applyFont="1" applyFill="1" applyBorder="1" applyAlignment="1" applyProtection="1">
      <alignment horizontal="right" vertical="center"/>
      <protection hidden="1"/>
    </xf>
    <xf numFmtId="0" fontId="12" fillId="0" borderId="0" xfId="33" applyFont="1" applyAlignment="1" applyProtection="1">
      <alignment horizontal="right" vertical="center"/>
      <protection hidden="1"/>
    </xf>
    <xf numFmtId="3" fontId="19" fillId="0" borderId="0" xfId="33" applyNumberFormat="1" applyFont="1" applyAlignment="1"/>
    <xf numFmtId="3" fontId="19" fillId="0" borderId="15" xfId="33" applyNumberFormat="1" applyFont="1" applyBorder="1" applyAlignment="1"/>
    <xf numFmtId="0" fontId="10" fillId="0" borderId="0" xfId="33" applyAlignment="1">
      <alignment vertical="center"/>
    </xf>
    <xf numFmtId="0" fontId="11" fillId="0" borderId="7" xfId="33" applyFont="1" applyBorder="1" applyAlignment="1" applyProtection="1">
      <alignment vertical="center"/>
      <protection locked="0"/>
    </xf>
    <xf numFmtId="0" fontId="19" fillId="0" borderId="7" xfId="33" applyFont="1" applyBorder="1" applyProtection="1">
      <alignment horizontal="center" vertical="center"/>
      <protection locked="0"/>
    </xf>
    <xf numFmtId="0" fontId="11" fillId="0" borderId="7" xfId="33" applyFont="1" applyBorder="1" applyProtection="1">
      <alignment horizontal="center" vertical="center"/>
      <protection locked="0"/>
    </xf>
    <xf numFmtId="3" fontId="11" fillId="0" borderId="7" xfId="33" applyNumberFormat="1" applyFont="1" applyBorder="1" applyProtection="1">
      <alignment horizontal="center" vertical="center"/>
      <protection locked="0"/>
    </xf>
    <xf numFmtId="0" fontId="32" fillId="0" borderId="0" xfId="14" applyFont="1" applyProtection="1">
      <protection locked="0"/>
    </xf>
    <xf numFmtId="0" fontId="123" fillId="11" borderId="0" xfId="35" applyFont="1" applyFill="1" applyAlignment="1" applyProtection="1">
      <alignment horizontal="center" vertical="center"/>
      <protection locked="0"/>
    </xf>
    <xf numFmtId="0" fontId="88" fillId="14" borderId="0" xfId="33" applyFont="1" applyFill="1" applyAlignment="1">
      <alignment vertical="top" wrapText="1"/>
    </xf>
    <xf numFmtId="0" fontId="31" fillId="0" borderId="0" xfId="35" applyFont="1" applyAlignment="1" applyProtection="1">
      <alignment horizontal="center" vertical="center"/>
      <protection locked="0"/>
    </xf>
    <xf numFmtId="0" fontId="10" fillId="0" borderId="0" xfId="14" applyAlignment="1">
      <alignment horizontal="center" vertical="center"/>
    </xf>
    <xf numFmtId="0" fontId="10" fillId="0" borderId="0" xfId="33" applyAlignment="1">
      <alignment horizontal="left" vertical="top" wrapText="1"/>
    </xf>
    <xf numFmtId="0" fontId="10" fillId="6" borderId="0" xfId="33" applyFill="1" applyAlignment="1" applyProtection="1">
      <alignment vertical="top" wrapText="1"/>
      <protection locked="0"/>
    </xf>
    <xf numFmtId="0" fontId="11" fillId="0" borderId="0" xfId="35" applyFont="1" applyAlignment="1">
      <alignment horizontal="left" indent="3"/>
    </xf>
    <xf numFmtId="0" fontId="16" fillId="0" borderId="0" xfId="35" applyFont="1" applyAlignment="1">
      <alignment horizontal="left" indent="3"/>
    </xf>
    <xf numFmtId="0" fontId="12" fillId="0" borderId="0" xfId="27" applyFont="1" applyAlignment="1">
      <alignment horizontal="left" vertical="center" indent="2"/>
    </xf>
    <xf numFmtId="0" fontId="43" fillId="0" borderId="0" xfId="27" applyFont="1">
      <alignment horizontal="center" vertical="center"/>
    </xf>
    <xf numFmtId="0" fontId="13" fillId="0" borderId="0" xfId="14" applyFont="1" applyAlignment="1">
      <alignment horizontal="left"/>
    </xf>
    <xf numFmtId="0" fontId="13" fillId="0" borderId="0" xfId="27" applyFont="1">
      <alignment horizontal="center" vertical="center"/>
    </xf>
    <xf numFmtId="0" fontId="13" fillId="0" borderId="0" xfId="27" applyFont="1" applyAlignment="1">
      <alignment vertical="center"/>
    </xf>
    <xf numFmtId="0" fontId="13" fillId="0" borderId="0" xfId="14" applyFont="1" applyAlignment="1">
      <alignment horizontal="left" vertical="center"/>
    </xf>
    <xf numFmtId="0" fontId="11" fillId="0" borderId="6" xfId="27" applyFont="1" applyBorder="1" applyAlignment="1">
      <alignment horizontal="center" vertical="center" wrapText="1"/>
    </xf>
    <xf numFmtId="0" fontId="11" fillId="0" borderId="4" xfId="27" applyFont="1" applyBorder="1" applyAlignment="1">
      <alignment horizontal="center" vertical="center" wrapText="1"/>
    </xf>
    <xf numFmtId="0" fontId="32" fillId="3" borderId="6" xfId="14" applyFont="1" applyFill="1" applyBorder="1" applyAlignment="1">
      <alignment horizontal="left"/>
    </xf>
    <xf numFmtId="0" fontId="11" fillId="6" borderId="38" xfId="27" applyFont="1" applyFill="1" applyBorder="1" applyAlignment="1">
      <alignment horizontal="center" vertical="center" wrapText="1"/>
    </xf>
    <xf numFmtId="0" fontId="59" fillId="6" borderId="0" xfId="64" applyFill="1" applyAlignment="1">
      <alignment horizontal="right"/>
    </xf>
    <xf numFmtId="0" fontId="11" fillId="7" borderId="0" xfId="27" applyFont="1" applyFill="1">
      <alignment horizontal="center" vertical="center"/>
    </xf>
    <xf numFmtId="0" fontId="32" fillId="0" borderId="40" xfId="27" applyFont="1" applyBorder="1" applyAlignment="1">
      <alignment horizontal="left"/>
    </xf>
    <xf numFmtId="0" fontId="94" fillId="0" borderId="0" xfId="27" applyFont="1" applyAlignment="1">
      <alignment horizontal="center"/>
    </xf>
    <xf numFmtId="0" fontId="11" fillId="0" borderId="41" xfId="27" applyFont="1" applyBorder="1" applyAlignment="1">
      <alignment horizontal="center"/>
    </xf>
    <xf numFmtId="0" fontId="32" fillId="6" borderId="40" xfId="27" applyFont="1" applyFill="1" applyBorder="1" applyAlignment="1">
      <alignment horizontal="left"/>
    </xf>
    <xf numFmtId="0" fontId="94" fillId="6" borderId="0" xfId="27" applyFont="1" applyFill="1" applyAlignment="1">
      <alignment horizontal="center"/>
    </xf>
    <xf numFmtId="0" fontId="16" fillId="6" borderId="0" xfId="27" applyFont="1" applyFill="1" applyAlignment="1">
      <alignment horizontal="right"/>
    </xf>
    <xf numFmtId="0" fontId="11" fillId="6" borderId="0" xfId="27" applyFont="1" applyFill="1" applyAlignment="1">
      <alignment horizontal="right"/>
    </xf>
    <xf numFmtId="0" fontId="20" fillId="6" borderId="0" xfId="27" applyFont="1" applyFill="1" applyAlignment="1">
      <alignment horizontal="center"/>
    </xf>
    <xf numFmtId="0" fontId="11" fillId="6" borderId="41" xfId="27" applyFont="1" applyFill="1" applyBorder="1" applyAlignment="1">
      <alignment horizontal="center"/>
    </xf>
    <xf numFmtId="0" fontId="93" fillId="0" borderId="0" xfId="27" applyFont="1" applyAlignment="1">
      <alignment horizontal="left"/>
    </xf>
    <xf numFmtId="0" fontId="93" fillId="6" borderId="0" xfId="27" applyFont="1" applyFill="1" applyAlignment="1">
      <alignment horizontal="left"/>
    </xf>
    <xf numFmtId="0" fontId="13" fillId="13" borderId="0" xfId="27" applyFont="1" applyFill="1">
      <alignment horizontal="center" vertical="center"/>
    </xf>
    <xf numFmtId="0" fontId="13" fillId="13" borderId="0" xfId="27" applyFont="1" applyFill="1" applyAlignment="1">
      <alignment vertical="center"/>
    </xf>
    <xf numFmtId="0" fontId="13" fillId="13" borderId="0" xfId="14" applyFont="1" applyFill="1" applyAlignment="1">
      <alignment horizontal="left" vertical="center"/>
    </xf>
    <xf numFmtId="0" fontId="11" fillId="0" borderId="49" xfId="27" applyFont="1" applyBorder="1" applyAlignment="1" applyProtection="1">
      <alignment horizontal="center" vertical="center" wrapText="1"/>
      <protection locked="0"/>
    </xf>
    <xf numFmtId="0" fontId="11" fillId="0" borderId="23" xfId="27" applyFont="1" applyBorder="1" applyAlignment="1" applyProtection="1">
      <alignment horizontal="center" vertical="center" wrapText="1"/>
      <protection locked="0"/>
    </xf>
    <xf numFmtId="0" fontId="11" fillId="0" borderId="48" xfId="27" applyFont="1" applyBorder="1" applyAlignment="1" applyProtection="1">
      <alignment horizontal="center" vertical="center" wrapText="1"/>
      <protection locked="0"/>
    </xf>
    <xf numFmtId="0" fontId="109" fillId="0" borderId="0" xfId="27" applyFont="1" applyAlignment="1">
      <alignment horizontal="left" vertical="center"/>
    </xf>
    <xf numFmtId="0" fontId="93" fillId="0" borderId="0" xfId="27" applyFont="1" applyAlignment="1">
      <alignment horizontal="center"/>
    </xf>
    <xf numFmtId="0" fontId="32" fillId="0" borderId="0" xfId="27" applyFont="1" applyAlignment="1">
      <alignment horizontal="left" vertical="center"/>
    </xf>
    <xf numFmtId="0" fontId="19" fillId="0" borderId="4" xfId="27" applyFont="1" applyBorder="1" applyAlignment="1" applyProtection="1">
      <alignment vertical="center" wrapText="1"/>
      <protection locked="0"/>
    </xf>
    <xf numFmtId="0" fontId="10" fillId="0" borderId="0" xfId="27" applyAlignment="1">
      <alignment horizontal="right"/>
    </xf>
    <xf numFmtId="0" fontId="19" fillId="0" borderId="6" xfId="27" applyFont="1" applyBorder="1" applyAlignment="1" applyProtection="1">
      <alignment vertical="center" wrapText="1"/>
      <protection locked="0"/>
    </xf>
    <xf numFmtId="0" fontId="11" fillId="0" borderId="4" xfId="27" applyFont="1" applyBorder="1" applyAlignment="1">
      <alignment vertical="center" wrapText="1"/>
    </xf>
    <xf numFmtId="0" fontId="11" fillId="0" borderId="24" xfId="27" applyFont="1" applyBorder="1" applyAlignment="1" applyProtection="1">
      <alignment horizontal="center" vertical="center" wrapText="1"/>
      <protection locked="0"/>
    </xf>
    <xf numFmtId="0" fontId="11" fillId="0" borderId="47" xfId="27" applyFont="1" applyBorder="1" applyAlignment="1" applyProtection="1">
      <alignment horizontal="left" vertical="center"/>
      <protection locked="0"/>
    </xf>
    <xf numFmtId="0" fontId="11" fillId="0" borderId="0" xfId="27" applyFont="1" applyAlignment="1" applyProtection="1">
      <alignment horizontal="center"/>
      <protection locked="0"/>
    </xf>
    <xf numFmtId="9" fontId="16" fillId="0" borderId="6" xfId="27" applyNumberFormat="1" applyFont="1" applyBorder="1" applyProtection="1">
      <alignment horizontal="center" vertical="center"/>
      <protection locked="0"/>
    </xf>
    <xf numFmtId="0" fontId="11" fillId="0" borderId="6" xfId="27" applyFont="1" applyBorder="1" applyAlignment="1">
      <alignment vertical="center" wrapText="1"/>
    </xf>
    <xf numFmtId="0" fontId="11" fillId="0" borderId="35" xfId="27" applyFont="1" applyBorder="1" applyAlignment="1">
      <alignment horizontal="left" vertical="center" wrapText="1" indent="1"/>
    </xf>
    <xf numFmtId="0" fontId="11" fillId="0" borderId="46" xfId="27" applyFont="1" applyBorder="1" applyAlignment="1">
      <alignment horizontal="left" wrapText="1" indent="1"/>
    </xf>
    <xf numFmtId="0" fontId="45" fillId="14" borderId="0" xfId="27" applyFont="1" applyFill="1">
      <alignment horizontal="center" vertical="center"/>
    </xf>
    <xf numFmtId="0" fontId="31" fillId="0" borderId="0" xfId="27" applyFont="1">
      <alignment horizontal="center" vertical="center"/>
    </xf>
    <xf numFmtId="0" fontId="12" fillId="0" borderId="0" xfId="33" applyFont="1" applyAlignment="1">
      <alignment vertical="center" wrapText="1"/>
    </xf>
    <xf numFmtId="0" fontId="43" fillId="13" borderId="0" xfId="27" applyFont="1" applyFill="1">
      <alignment horizontal="center" vertical="center"/>
    </xf>
    <xf numFmtId="0" fontId="13" fillId="13" borderId="0" xfId="14" applyFont="1" applyFill="1" applyAlignment="1" applyProtection="1">
      <alignment horizontal="center" vertical="center"/>
      <protection locked="0"/>
    </xf>
    <xf numFmtId="0" fontId="13" fillId="13" borderId="0" xfId="14" applyFont="1" applyFill="1" applyAlignment="1">
      <alignment horizontal="left"/>
    </xf>
    <xf numFmtId="0" fontId="10" fillId="8" borderId="6" xfId="14" applyFill="1" applyBorder="1" applyAlignment="1" applyProtection="1">
      <alignment horizontal="center" vertical="center"/>
      <protection locked="0"/>
    </xf>
    <xf numFmtId="0" fontId="11" fillId="0" borderId="0" xfId="90" applyFont="1" applyAlignment="1">
      <alignment vertical="center" wrapText="1"/>
    </xf>
    <xf numFmtId="0" fontId="10" fillId="0" borderId="4" xfId="14" applyBorder="1" applyAlignment="1" applyProtection="1">
      <alignment horizontal="center" vertical="center"/>
      <protection locked="0"/>
    </xf>
    <xf numFmtId="0" fontId="10" fillId="0" borderId="0" xfId="14" applyAlignment="1" applyProtection="1">
      <alignment horizontal="center" vertical="center"/>
      <protection locked="0"/>
    </xf>
    <xf numFmtId="0" fontId="11" fillId="0" borderId="0" xfId="27" applyFont="1" applyAlignment="1" applyProtection="1">
      <alignment horizontal="left" vertical="center" wrapText="1" indent="3"/>
      <protection locked="0"/>
    </xf>
    <xf numFmtId="0" fontId="11" fillId="10" borderId="0" xfId="27" applyFont="1" applyFill="1">
      <alignment horizontal="center" vertical="center"/>
    </xf>
    <xf numFmtId="0" fontId="12" fillId="10" borderId="6" xfId="27" applyFont="1" applyFill="1" applyBorder="1">
      <alignment horizontal="center" vertical="center"/>
    </xf>
    <xf numFmtId="0" fontId="32" fillId="7" borderId="54" xfId="27" applyFont="1" applyFill="1" applyBorder="1" applyAlignment="1">
      <alignment horizontal="left" vertical="center"/>
    </xf>
    <xf numFmtId="0" fontId="11" fillId="7" borderId="21" xfId="27" applyFont="1" applyFill="1" applyBorder="1">
      <alignment horizontal="center" vertical="center"/>
    </xf>
    <xf numFmtId="0" fontId="10" fillId="7" borderId="21" xfId="27" applyFill="1" applyBorder="1">
      <alignment horizontal="center" vertical="center"/>
    </xf>
    <xf numFmtId="0" fontId="11" fillId="7" borderId="55" xfId="27" applyFont="1" applyFill="1" applyBorder="1">
      <alignment horizontal="center" vertical="center"/>
    </xf>
    <xf numFmtId="0" fontId="12" fillId="7" borderId="0" xfId="27" applyFont="1" applyFill="1" applyAlignment="1">
      <alignment horizontal="right" vertical="center"/>
    </xf>
    <xf numFmtId="0" fontId="10" fillId="7" borderId="0" xfId="27" applyFill="1">
      <alignment horizontal="center" vertical="center"/>
    </xf>
    <xf numFmtId="0" fontId="12" fillId="7" borderId="0" xfId="27" applyFont="1" applyFill="1">
      <alignment horizontal="center" vertical="center"/>
    </xf>
    <xf numFmtId="0" fontId="11" fillId="7" borderId="6" xfId="27" applyFont="1" applyFill="1" applyBorder="1">
      <alignment horizontal="center" vertical="center"/>
    </xf>
    <xf numFmtId="0" fontId="11" fillId="7" borderId="6" xfId="27" applyFont="1" applyFill="1" applyBorder="1" applyAlignment="1">
      <alignment horizontal="right" vertical="center"/>
    </xf>
    <xf numFmtId="0" fontId="20" fillId="7" borderId="6" xfId="27" applyFont="1" applyFill="1" applyBorder="1">
      <alignment horizontal="center" vertical="center"/>
    </xf>
    <xf numFmtId="0" fontId="32" fillId="7" borderId="53" xfId="27" applyFont="1" applyFill="1" applyBorder="1" applyAlignment="1">
      <alignment horizontal="left" vertical="center"/>
    </xf>
    <xf numFmtId="0" fontId="94" fillId="7" borderId="6" xfId="27" applyFont="1" applyFill="1" applyBorder="1">
      <alignment horizontal="center" vertical="center"/>
    </xf>
    <xf numFmtId="0" fontId="11" fillId="7" borderId="41" xfId="27" applyFont="1" applyFill="1" applyBorder="1">
      <alignment horizontal="center" vertical="center"/>
    </xf>
    <xf numFmtId="0" fontId="11" fillId="7" borderId="51" xfId="27" applyFont="1" applyFill="1" applyBorder="1">
      <alignment horizontal="center" vertical="center"/>
    </xf>
    <xf numFmtId="0" fontId="11" fillId="0" borderId="0" xfId="27" applyFont="1" applyAlignment="1">
      <alignment horizontal="centerContinuous" vertical="center" wrapText="1"/>
    </xf>
    <xf numFmtId="0" fontId="10" fillId="0" borderId="0" xfId="89" applyAlignment="1">
      <alignment horizontal="left" vertical="center" wrapText="1" indent="2"/>
    </xf>
    <xf numFmtId="0" fontId="11" fillId="0" borderId="0" xfId="90" applyFont="1" applyAlignment="1">
      <alignment horizontal="left" vertical="center" wrapText="1" indent="3"/>
    </xf>
    <xf numFmtId="0" fontId="12" fillId="0" borderId="0" xfId="62" applyFont="1"/>
    <xf numFmtId="49" fontId="22" fillId="0" borderId="0" xfId="1" applyFont="1" applyAlignment="1" applyProtection="1">
      <alignment horizontal="left" indent="1"/>
      <protection hidden="1"/>
    </xf>
    <xf numFmtId="0" fontId="16" fillId="6" borderId="0" xfId="10" applyFont="1" applyFill="1" applyAlignment="1">
      <alignment horizontal="left"/>
    </xf>
    <xf numFmtId="9" fontId="23" fillId="6" borderId="0" xfId="20" applyFont="1" applyFill="1" applyBorder="1" applyAlignment="1">
      <alignment horizontal="center" vertical="center" wrapText="1"/>
    </xf>
    <xf numFmtId="9" fontId="23" fillId="6" borderId="0" xfId="20" applyFont="1" applyFill="1" applyBorder="1" applyAlignment="1"/>
    <xf numFmtId="49" fontId="11" fillId="6" borderId="0" xfId="30" applyFont="1" applyFill="1" applyAlignment="1">
      <alignment horizontal="left"/>
    </xf>
    <xf numFmtId="37" fontId="11" fillId="6" borderId="0" xfId="27" applyNumberFormat="1" applyFont="1" applyFill="1" applyAlignment="1" applyProtection="1">
      <protection locked="0"/>
    </xf>
    <xf numFmtId="0" fontId="32" fillId="6" borderId="0" xfId="10" applyFont="1" applyFill="1" applyAlignment="1">
      <alignment horizontal="left"/>
    </xf>
    <xf numFmtId="37" fontId="11" fillId="6" borderId="15" xfId="27" applyNumberFormat="1" applyFont="1" applyFill="1" applyBorder="1" applyAlignment="1" applyProtection="1">
      <protection locked="0"/>
    </xf>
    <xf numFmtId="0" fontId="106" fillId="14" borderId="0" xfId="62" applyFont="1" applyFill="1" applyAlignment="1">
      <alignment vertical="center" wrapText="1"/>
    </xf>
    <xf numFmtId="0" fontId="106" fillId="0" borderId="0" xfId="62" applyFont="1" applyAlignment="1">
      <alignment vertical="center" wrapText="1"/>
    </xf>
    <xf numFmtId="0" fontId="32" fillId="6" borderId="0" xfId="14" applyFont="1" applyFill="1"/>
    <xf numFmtId="0" fontId="66" fillId="6" borderId="0" xfId="14" applyFont="1" applyFill="1" applyProtection="1">
      <protection locked="0"/>
    </xf>
    <xf numFmtId="0" fontId="11" fillId="0" borderId="35" xfId="27" applyFont="1" applyBorder="1">
      <alignment horizontal="center" vertical="center"/>
    </xf>
    <xf numFmtId="0" fontId="11" fillId="0" borderId="46" xfId="27" applyFont="1" applyBorder="1">
      <alignment horizontal="center" vertical="center"/>
    </xf>
    <xf numFmtId="0" fontId="11" fillId="0" borderId="47" xfId="27" applyFont="1" applyBorder="1">
      <alignment horizontal="center" vertical="center"/>
    </xf>
    <xf numFmtId="0" fontId="11" fillId="0" borderId="67" xfId="27" applyFont="1" applyBorder="1" applyAlignment="1">
      <alignment horizontal="center" vertical="center" wrapText="1"/>
    </xf>
    <xf numFmtId="0" fontId="16" fillId="0" borderId="67" xfId="27" applyFont="1" applyBorder="1" applyAlignment="1">
      <alignment horizontal="center" vertical="center" wrapText="1"/>
    </xf>
    <xf numFmtId="0" fontId="11" fillId="0" borderId="46" xfId="27" applyFont="1" applyBorder="1" applyAlignment="1">
      <alignment horizontal="center"/>
    </xf>
    <xf numFmtId="0" fontId="16" fillId="0" borderId="0" xfId="14" applyFont="1" applyAlignment="1">
      <alignment horizontal="left" indent="5"/>
    </xf>
    <xf numFmtId="0" fontId="11" fillId="0" borderId="0" xfId="27" applyFont="1" applyAlignment="1">
      <alignment horizontal="left" vertical="center" indent="5"/>
    </xf>
    <xf numFmtId="0" fontId="11" fillId="0" borderId="0" xfId="27" applyFont="1" applyAlignment="1">
      <alignment horizontal="left" vertical="center" indent="2"/>
    </xf>
    <xf numFmtId="0" fontId="10" fillId="0" borderId="6" xfId="14" applyBorder="1" applyAlignment="1">
      <alignment horizontal="center" vertical="center"/>
    </xf>
    <xf numFmtId="0" fontId="50" fillId="0" borderId="0" xfId="33" applyFont="1" applyAlignment="1" applyProtection="1">
      <alignment horizontal="left"/>
      <protection hidden="1"/>
    </xf>
    <xf numFmtId="0" fontId="20" fillId="7" borderId="12" xfId="33" applyFont="1" applyFill="1" applyBorder="1" applyAlignment="1" applyProtection="1">
      <alignment vertical="center"/>
      <protection hidden="1"/>
    </xf>
    <xf numFmtId="0" fontId="16" fillId="7" borderId="12" xfId="33" applyFont="1" applyFill="1" applyBorder="1" applyAlignment="1" applyProtection="1">
      <alignment vertical="center"/>
      <protection hidden="1"/>
    </xf>
    <xf numFmtId="0" fontId="16" fillId="7" borderId="4" xfId="33" applyFont="1" applyFill="1" applyBorder="1" applyAlignment="1" applyProtection="1">
      <alignment vertical="center"/>
      <protection hidden="1"/>
    </xf>
    <xf numFmtId="0" fontId="16" fillId="7" borderId="8" xfId="33" applyFont="1" applyFill="1" applyBorder="1" applyAlignment="1" applyProtection="1">
      <alignment vertical="center"/>
      <protection hidden="1"/>
    </xf>
    <xf numFmtId="0" fontId="19" fillId="10" borderId="19" xfId="33" applyFont="1" applyFill="1" applyBorder="1" applyAlignment="1" applyProtection="1">
      <alignment horizontal="right" vertical="center"/>
      <protection hidden="1"/>
    </xf>
    <xf numFmtId="0" fontId="16" fillId="10" borderId="19" xfId="33" applyFont="1" applyFill="1" applyBorder="1" applyAlignment="1" applyProtection="1">
      <alignment horizontal="right" vertical="center" wrapText="1"/>
      <protection hidden="1"/>
    </xf>
    <xf numFmtId="0" fontId="19" fillId="10" borderId="4" xfId="33" applyFont="1" applyFill="1" applyBorder="1" applyAlignment="1" applyProtection="1">
      <alignment horizontal="center" wrapText="1"/>
      <protection hidden="1"/>
    </xf>
    <xf numFmtId="0" fontId="16" fillId="10" borderId="15" xfId="33" applyFont="1" applyFill="1" applyBorder="1" applyAlignment="1" applyProtection="1">
      <alignment horizontal="right" vertical="center" wrapText="1"/>
      <protection hidden="1"/>
    </xf>
    <xf numFmtId="0" fontId="16" fillId="10" borderId="15" xfId="33" applyFont="1" applyFill="1" applyBorder="1" applyAlignment="1" applyProtection="1">
      <alignment horizontal="right" vertical="center"/>
      <protection hidden="1"/>
    </xf>
    <xf numFmtId="0" fontId="19" fillId="10" borderId="8" xfId="33" applyFont="1" applyFill="1" applyBorder="1" applyAlignment="1" applyProtection="1">
      <alignment horizontal="center" vertical="center" wrapText="1"/>
      <protection hidden="1"/>
    </xf>
    <xf numFmtId="0" fontId="16" fillId="10" borderId="13" xfId="33" applyFont="1" applyFill="1" applyBorder="1" applyAlignment="1" applyProtection="1">
      <alignment horizontal="right" vertical="center" wrapText="1"/>
      <protection hidden="1"/>
    </xf>
    <xf numFmtId="0" fontId="16" fillId="10" borderId="0" xfId="33" applyFont="1" applyFill="1" applyAlignment="1" applyProtection="1">
      <alignment horizontal="right" vertical="center"/>
      <protection hidden="1"/>
    </xf>
    <xf numFmtId="0" fontId="25" fillId="10" borderId="0" xfId="33" applyFont="1" applyFill="1" applyAlignment="1" applyProtection="1">
      <alignment horizontal="right" vertical="center" wrapText="1"/>
      <protection hidden="1"/>
    </xf>
    <xf numFmtId="0" fontId="16" fillId="10" borderId="0" xfId="33" applyFont="1" applyFill="1" applyAlignment="1" applyProtection="1">
      <alignment horizontal="right" vertical="center" wrapText="1"/>
      <protection hidden="1"/>
    </xf>
    <xf numFmtId="0" fontId="10" fillId="10" borderId="11" xfId="33" applyFill="1" applyBorder="1" applyAlignment="1" applyProtection="1">
      <protection hidden="1"/>
    </xf>
    <xf numFmtId="0" fontId="10" fillId="10" borderId="6" xfId="33" applyFill="1" applyBorder="1" applyAlignment="1" applyProtection="1">
      <alignment horizontal="center"/>
      <protection hidden="1"/>
    </xf>
    <xf numFmtId="0" fontId="10" fillId="10" borderId="6" xfId="33" applyFill="1" applyBorder="1" applyAlignment="1" applyProtection="1">
      <protection hidden="1"/>
    </xf>
    <xf numFmtId="0" fontId="10" fillId="10" borderId="10" xfId="33" applyFill="1" applyBorder="1" applyAlignment="1" applyProtection="1">
      <protection hidden="1"/>
    </xf>
    <xf numFmtId="0" fontId="67" fillId="10" borderId="13" xfId="33" applyFont="1" applyFill="1" applyBorder="1" applyAlignment="1" applyProtection="1">
      <alignment horizontal="right" vertical="center"/>
      <protection hidden="1"/>
    </xf>
    <xf numFmtId="0" fontId="16" fillId="10" borderId="11" xfId="33" applyFont="1" applyFill="1" applyBorder="1" applyAlignment="1" applyProtection="1">
      <alignment horizontal="right" vertical="center"/>
      <protection hidden="1"/>
    </xf>
    <xf numFmtId="3" fontId="20" fillId="10" borderId="8" xfId="33" applyNumberFormat="1" applyFont="1" applyFill="1" applyBorder="1" applyProtection="1">
      <alignment horizontal="center" vertical="center"/>
      <protection hidden="1"/>
    </xf>
    <xf numFmtId="0" fontId="19" fillId="0" borderId="0" xfId="33" applyFont="1" applyAlignment="1" applyProtection="1">
      <alignment horizontal="right" vertical="center"/>
      <protection hidden="1"/>
    </xf>
    <xf numFmtId="0" fontId="11" fillId="0" borderId="7" xfId="33" applyFont="1" applyBorder="1" applyAlignment="1" applyProtection="1">
      <alignment horizontal="left" vertical="top" wrapText="1"/>
      <protection locked="0"/>
    </xf>
    <xf numFmtId="0" fontId="11" fillId="0" borderId="7" xfId="33" applyFont="1" applyBorder="1" applyAlignment="1" applyProtection="1">
      <protection locked="0"/>
    </xf>
    <xf numFmtId="3" fontId="11" fillId="0" borderId="7" xfId="33" applyNumberFormat="1" applyFont="1" applyBorder="1" applyAlignment="1" applyProtection="1">
      <protection locked="0"/>
    </xf>
    <xf numFmtId="0" fontId="11" fillId="6" borderId="7" xfId="33" applyFont="1" applyFill="1" applyBorder="1" applyAlignment="1" applyProtection="1">
      <alignment horizontal="left" vertical="top" wrapText="1"/>
      <protection locked="0"/>
    </xf>
    <xf numFmtId="0" fontId="23" fillId="0" borderId="0" xfId="33" applyFont="1" applyAlignment="1">
      <alignment vertical="top" wrapText="1"/>
    </xf>
    <xf numFmtId="0" fontId="19" fillId="0" borderId="0" xfId="33" applyFont="1" applyAlignment="1">
      <alignment horizontal="left" vertical="top"/>
    </xf>
    <xf numFmtId="0" fontId="11" fillId="0" borderId="0" xfId="33" applyFont="1" applyAlignment="1" applyProtection="1">
      <alignment horizontal="left" vertical="top" wrapText="1"/>
      <protection hidden="1"/>
    </xf>
    <xf numFmtId="171" fontId="119" fillId="0" borderId="0" xfId="88" applyFont="1" applyFill="1" applyAlignment="1" applyProtection="1">
      <alignment horizontal="right"/>
      <protection hidden="1"/>
    </xf>
    <xf numFmtId="171" fontId="119" fillId="0" borderId="0" xfId="88" applyFont="1" applyFill="1" applyAlignment="1" applyProtection="1">
      <alignment horizontal="right" vertical="top"/>
      <protection hidden="1"/>
    </xf>
    <xf numFmtId="37" fontId="11" fillId="6" borderId="1" xfId="27" applyNumberFormat="1" applyFont="1" applyFill="1" applyBorder="1" applyAlignment="1" applyProtection="1">
      <protection locked="0"/>
    </xf>
    <xf numFmtId="37" fontId="11" fillId="6" borderId="3" xfId="27" applyNumberFormat="1" applyFont="1" applyFill="1" applyBorder="1" applyAlignment="1" applyProtection="1">
      <protection locked="0"/>
    </xf>
    <xf numFmtId="0" fontId="10" fillId="7" borderId="0" xfId="35" applyFill="1"/>
    <xf numFmtId="0" fontId="115" fillId="7" borderId="0" xfId="14" applyFont="1" applyFill="1" applyAlignment="1" applyProtection="1">
      <alignment vertical="center"/>
      <protection locked="0"/>
    </xf>
    <xf numFmtId="0" fontId="115" fillId="7" borderId="0" xfId="14" applyFont="1" applyFill="1" applyAlignment="1" applyProtection="1">
      <alignment horizontal="left" vertical="center"/>
      <protection locked="0"/>
    </xf>
    <xf numFmtId="0" fontId="88" fillId="7" borderId="0" xfId="35" applyFont="1" applyFill="1" applyAlignment="1" applyProtection="1">
      <alignment vertical="center"/>
      <protection locked="0"/>
    </xf>
    <xf numFmtId="0" fontId="115" fillId="0" borderId="0" xfId="14" applyFont="1" applyAlignment="1" applyProtection="1">
      <alignment horizontal="left" vertical="center"/>
      <protection locked="0"/>
    </xf>
    <xf numFmtId="0" fontId="115" fillId="0" borderId="0" xfId="14" applyFont="1" applyAlignment="1" applyProtection="1">
      <alignment vertical="center"/>
      <protection locked="0"/>
    </xf>
    <xf numFmtId="0" fontId="107" fillId="7" borderId="0" xfId="64" applyFont="1" applyFill="1" applyAlignment="1" applyProtection="1">
      <alignment vertical="center"/>
      <protection locked="0"/>
    </xf>
    <xf numFmtId="0" fontId="43" fillId="7" borderId="0" xfId="14" applyFont="1" applyFill="1" applyProtection="1">
      <protection locked="0"/>
    </xf>
    <xf numFmtId="0" fontId="43" fillId="7" borderId="0" xfId="14" applyFont="1" applyFill="1" applyAlignment="1" applyProtection="1">
      <alignment horizontal="left" indent="2"/>
      <protection locked="0"/>
    </xf>
    <xf numFmtId="0" fontId="43" fillId="7" borderId="0" xfId="14" applyFont="1" applyFill="1" applyAlignment="1" applyProtection="1">
      <alignment vertical="center"/>
      <protection locked="0"/>
    </xf>
    <xf numFmtId="0" fontId="43" fillId="7" borderId="0" xfId="14" applyFont="1" applyFill="1" applyAlignment="1" applyProtection="1">
      <alignment horizontal="left" vertical="center"/>
      <protection locked="0"/>
    </xf>
    <xf numFmtId="0" fontId="16" fillId="0" borderId="0" xfId="33" applyFont="1" applyAlignment="1">
      <alignment horizontal="left"/>
    </xf>
    <xf numFmtId="0" fontId="11" fillId="0" borderId="0" xfId="33" applyFont="1" applyAlignment="1">
      <alignment horizontal="left" vertical="center"/>
    </xf>
    <xf numFmtId="0" fontId="31" fillId="7" borderId="0" xfId="14" applyFont="1" applyFill="1" applyProtection="1">
      <protection locked="0"/>
    </xf>
    <xf numFmtId="0" fontId="10" fillId="0" borderId="0" xfId="14" applyAlignment="1" applyProtection="1">
      <alignment horizontal="left" indent="2"/>
      <protection locked="0"/>
    </xf>
    <xf numFmtId="0" fontId="31" fillId="0" borderId="0" xfId="14" applyFont="1" applyProtection="1">
      <protection locked="0"/>
    </xf>
    <xf numFmtId="0" fontId="107" fillId="0" borderId="0" xfId="64" applyFont="1" applyFill="1" applyAlignment="1" applyProtection="1">
      <alignment vertical="center"/>
      <protection locked="0"/>
    </xf>
    <xf numFmtId="0" fontId="107" fillId="0" borderId="0" xfId="64" applyFont="1" applyFill="1" applyAlignment="1" applyProtection="1">
      <alignment horizontal="left" indent="2"/>
      <protection locked="0"/>
    </xf>
    <xf numFmtId="0" fontId="12" fillId="0" borderId="0" xfId="14" applyFont="1" applyAlignment="1" applyProtection="1">
      <alignment horizontal="left" indent="2"/>
      <protection locked="0"/>
    </xf>
    <xf numFmtId="0" fontId="12" fillId="0" borderId="0" xfId="33" applyFont="1" applyAlignment="1" applyProtection="1">
      <alignment horizontal="left" vertical="center"/>
      <protection hidden="1"/>
    </xf>
    <xf numFmtId="0" fontId="32" fillId="7" borderId="0" xfId="35" applyFont="1" applyFill="1" applyAlignment="1">
      <alignment vertical="center"/>
    </xf>
    <xf numFmtId="0" fontId="32" fillId="7" borderId="0" xfId="14" applyFont="1" applyFill="1" applyAlignment="1">
      <alignment horizontal="left" indent="2"/>
    </xf>
    <xf numFmtId="0" fontId="125" fillId="7" borderId="0" xfId="64" applyFont="1" applyFill="1" applyAlignment="1">
      <alignment horizontal="left" indent="2"/>
    </xf>
    <xf numFmtId="0" fontId="125" fillId="7" borderId="0" xfId="64" applyFont="1" applyFill="1"/>
    <xf numFmtId="0" fontId="59" fillId="6" borderId="11" xfId="64" applyFill="1" applyBorder="1" applyAlignment="1" applyProtection="1">
      <alignment horizontal="left" vertical="center" indent="1"/>
      <protection locked="0"/>
    </xf>
    <xf numFmtId="0" fontId="11" fillId="6" borderId="2" xfId="24" applyNumberFormat="1" applyFont="1" applyFill="1" applyBorder="1" applyAlignment="1" applyProtection="1">
      <alignment horizontal="left" indent="1"/>
      <protection locked="0"/>
    </xf>
    <xf numFmtId="0" fontId="16" fillId="6" borderId="2" xfId="24" applyNumberFormat="1" applyFont="1" applyFill="1" applyBorder="1" applyAlignment="1" applyProtection="1">
      <alignment horizontal="left"/>
      <protection locked="0"/>
    </xf>
    <xf numFmtId="0" fontId="11" fillId="6" borderId="2" xfId="27" applyFont="1" applyFill="1" applyBorder="1" applyProtection="1">
      <alignment horizontal="center" vertical="center"/>
      <protection locked="0"/>
    </xf>
    <xf numFmtId="37" fontId="11" fillId="6" borderId="2" xfId="27" applyNumberFormat="1" applyFont="1" applyFill="1" applyBorder="1" applyAlignment="1" applyProtection="1">
      <protection locked="0"/>
    </xf>
    <xf numFmtId="9" fontId="23" fillId="6" borderId="2" xfId="20" applyFont="1" applyFill="1" applyBorder="1" applyAlignment="1" applyProtection="1">
      <protection locked="0"/>
    </xf>
    <xf numFmtId="49" fontId="11" fillId="6" borderId="1" xfId="30" applyFont="1" applyFill="1" applyBorder="1" applyAlignment="1" applyProtection="1">
      <alignment horizontal="left" indent="1"/>
      <protection locked="0"/>
    </xf>
    <xf numFmtId="49" fontId="11" fillId="6" borderId="1" xfId="30" applyFont="1" applyFill="1" applyBorder="1" applyAlignment="1" applyProtection="1">
      <alignment horizontal="left"/>
      <protection locked="0"/>
    </xf>
    <xf numFmtId="0" fontId="11" fillId="6" borderId="1" xfId="27" applyFont="1" applyFill="1" applyBorder="1" applyProtection="1">
      <alignment horizontal="center" vertical="center"/>
      <protection locked="0"/>
    </xf>
    <xf numFmtId="9" fontId="23" fillId="6" borderId="1" xfId="20" applyFont="1" applyFill="1" applyBorder="1" applyAlignment="1" applyProtection="1">
      <protection locked="0"/>
    </xf>
    <xf numFmtId="49" fontId="11" fillId="6" borderId="3" xfId="30" applyFont="1" applyFill="1" applyBorder="1" applyAlignment="1" applyProtection="1">
      <alignment horizontal="left" indent="1"/>
      <protection locked="0"/>
    </xf>
    <xf numFmtId="49" fontId="11" fillId="6" borderId="3" xfId="30" applyFont="1" applyFill="1" applyBorder="1" applyAlignment="1" applyProtection="1">
      <alignment horizontal="left"/>
      <protection locked="0"/>
    </xf>
    <xf numFmtId="0" fontId="11" fillId="6" borderId="3" xfId="27" applyFont="1" applyFill="1" applyBorder="1" applyProtection="1">
      <alignment horizontal="center" vertical="center"/>
      <protection locked="0"/>
    </xf>
    <xf numFmtId="9" fontId="23" fillId="6" borderId="3" xfId="20" applyFont="1" applyFill="1" applyBorder="1" applyAlignment="1" applyProtection="1">
      <protection locked="0"/>
    </xf>
    <xf numFmtId="9" fontId="23" fillId="6" borderId="0" xfId="20" applyFont="1" applyFill="1" applyBorder="1" applyAlignment="1" applyProtection="1">
      <protection locked="0"/>
    </xf>
    <xf numFmtId="0" fontId="32" fillId="0" borderId="0" xfId="10" applyFont="1" applyAlignment="1">
      <alignment horizontal="left"/>
    </xf>
    <xf numFmtId="9" fontId="12" fillId="6" borderId="0" xfId="20" applyFont="1" applyFill="1" applyBorder="1" applyAlignment="1">
      <alignment horizontal="right"/>
    </xf>
    <xf numFmtId="0" fontId="11" fillId="0" borderId="2" xfId="17" quotePrefix="1" applyNumberFormat="1" applyBorder="1" applyAlignment="1" applyProtection="1">
      <alignment horizontal="left"/>
      <protection locked="0"/>
    </xf>
    <xf numFmtId="0" fontId="10" fillId="0" borderId="6" xfId="33" applyBorder="1">
      <alignment horizontal="center" vertical="center"/>
    </xf>
    <xf numFmtId="0" fontId="64" fillId="16" borderId="0" xfId="27" applyFont="1" applyFill="1" applyAlignment="1" applyProtection="1">
      <alignment vertical="top"/>
      <protection hidden="1"/>
    </xf>
    <xf numFmtId="0" fontId="89" fillId="16" borderId="0" xfId="27" applyFont="1" applyFill="1">
      <alignment horizontal="center" vertical="center"/>
    </xf>
    <xf numFmtId="0" fontId="84" fillId="16" borderId="0" xfId="27" applyFont="1" applyFill="1">
      <alignment horizontal="center" vertical="center"/>
    </xf>
    <xf numFmtId="0" fontId="39" fillId="7" borderId="21" xfId="62" applyFont="1" applyFill="1" applyBorder="1" applyAlignment="1">
      <alignment horizontal="center" vertical="center" wrapText="1"/>
    </xf>
    <xf numFmtId="0" fontId="59" fillId="0" borderId="0" xfId="64" applyAlignment="1">
      <alignment horizontal="left" wrapText="1"/>
    </xf>
    <xf numFmtId="0" fontId="41" fillId="6" borderId="0" xfId="85" applyFont="1" applyFill="1" applyAlignment="1">
      <alignment vertical="top"/>
    </xf>
    <xf numFmtId="0" fontId="12" fillId="0" borderId="6" xfId="33" applyFont="1" applyBorder="1" applyAlignment="1">
      <alignment horizontal="left" vertical="center"/>
    </xf>
    <xf numFmtId="0" fontId="78" fillId="0" borderId="0" xfId="64" applyFont="1" applyAlignment="1" applyProtection="1">
      <alignment horizontal="left" vertical="top"/>
    </xf>
    <xf numFmtId="0" fontId="128" fillId="14" borderId="0" xfId="10" applyFont="1" applyFill="1" applyAlignment="1">
      <alignment horizontal="left" wrapText="1"/>
    </xf>
    <xf numFmtId="0" fontId="84" fillId="14" borderId="0" xfId="27" applyFont="1" applyFill="1">
      <alignment horizontal="center" vertical="center"/>
    </xf>
    <xf numFmtId="37" fontId="13" fillId="6" borderId="0" xfId="0" applyNumberFormat="1" applyFont="1" applyFill="1" applyAlignment="1">
      <alignment horizontal="left" vertical="top"/>
    </xf>
    <xf numFmtId="0" fontId="11" fillId="6" borderId="0" xfId="10" applyFill="1" applyAlignment="1">
      <alignment horizontal="left" wrapText="1"/>
    </xf>
    <xf numFmtId="9" fontId="27" fillId="6" borderId="0" xfId="20" applyFont="1" applyFill="1" applyBorder="1" applyAlignment="1"/>
    <xf numFmtId="0" fontId="10" fillId="6" borderId="0" xfId="27" applyFill="1" applyAlignment="1" applyProtection="1">
      <alignment horizontal="left" vertical="center"/>
      <protection locked="0"/>
    </xf>
    <xf numFmtId="0" fontId="11" fillId="6" borderId="0" xfId="10" applyFill="1" applyAlignment="1">
      <alignment horizontal="left"/>
    </xf>
    <xf numFmtId="0" fontId="10" fillId="0" borderId="0" xfId="33" applyAlignment="1" applyProtection="1">
      <alignment vertical="center"/>
      <protection hidden="1"/>
    </xf>
    <xf numFmtId="171" fontId="22" fillId="0" borderId="0" xfId="88" applyFont="1" applyFill="1" applyAlignment="1" applyProtection="1">
      <alignment horizontal="right" vertical="center"/>
      <protection hidden="1"/>
    </xf>
    <xf numFmtId="3" fontId="10" fillId="0" borderId="0" xfId="33" applyNumberFormat="1" applyAlignment="1" applyProtection="1">
      <alignment vertical="center"/>
      <protection hidden="1"/>
    </xf>
    <xf numFmtId="0" fontId="12" fillId="0" borderId="0" xfId="33" applyFont="1" applyProtection="1">
      <alignment horizontal="center" vertical="center"/>
      <protection hidden="1"/>
    </xf>
    <xf numFmtId="0" fontId="55" fillId="0" borderId="0" xfId="14" applyFont="1" applyAlignment="1">
      <alignment vertical="center"/>
    </xf>
    <xf numFmtId="0" fontId="31" fillId="0" borderId="0" xfId="14" applyFont="1" applyAlignment="1" applyProtection="1">
      <alignment vertical="top" wrapText="1"/>
      <protection hidden="1"/>
    </xf>
    <xf numFmtId="0" fontId="15" fillId="0" borderId="0" xfId="35" applyFont="1" applyAlignment="1">
      <alignment vertical="center" wrapText="1"/>
    </xf>
    <xf numFmtId="0" fontId="15" fillId="0" borderId="0" xfId="35" applyFont="1" applyAlignment="1">
      <alignment horizontal="right" vertical="center"/>
    </xf>
    <xf numFmtId="0" fontId="15" fillId="0" borderId="0" xfId="14" applyFont="1" applyAlignment="1">
      <alignment vertical="center" wrapText="1"/>
    </xf>
    <xf numFmtId="0" fontId="15" fillId="0" borderId="0" xfId="12" applyFont="1" applyAlignment="1">
      <alignment vertical="center" wrapText="1"/>
    </xf>
    <xf numFmtId="0" fontId="15" fillId="0" borderId="0" xfId="12" applyFont="1" applyAlignment="1">
      <alignment horizontal="right" vertical="center" wrapText="1"/>
    </xf>
    <xf numFmtId="0" fontId="10" fillId="14" borderId="0" xfId="14" applyFill="1" applyAlignment="1">
      <alignment horizontal="center" vertical="center"/>
    </xf>
    <xf numFmtId="9" fontId="12" fillId="6" borderId="0" xfId="20" applyFont="1" applyFill="1" applyBorder="1" applyAlignment="1" applyProtection="1">
      <alignment horizontal="right"/>
      <protection locked="0"/>
    </xf>
    <xf numFmtId="0" fontId="11" fillId="6" borderId="0" xfId="24" applyNumberFormat="1" applyFont="1" applyFill="1" applyAlignment="1" applyProtection="1">
      <alignment horizontal="left"/>
      <protection locked="0"/>
    </xf>
    <xf numFmtId="42" fontId="0" fillId="13" borderId="0" xfId="4" applyNumberFormat="1" applyFont="1" applyFill="1" applyAlignment="1" applyProtection="1">
      <alignment horizontal="right" vertical="center"/>
      <protection locked="0"/>
    </xf>
    <xf numFmtId="0" fontId="11" fillId="6" borderId="15" xfId="27" applyFont="1" applyFill="1" applyBorder="1" applyProtection="1">
      <alignment horizontal="center" vertical="center"/>
      <protection locked="0"/>
    </xf>
    <xf numFmtId="42" fontId="32" fillId="13" borderId="20" xfId="4" applyNumberFormat="1" applyFont="1" applyFill="1" applyBorder="1" applyAlignment="1" applyProtection="1">
      <alignment horizontal="center" vertical="center"/>
      <protection locked="0"/>
    </xf>
    <xf numFmtId="0" fontId="11" fillId="6" borderId="0" xfId="27" applyFont="1" applyFill="1" applyProtection="1">
      <alignment horizontal="center" vertical="center"/>
      <protection locked="0"/>
    </xf>
    <xf numFmtId="42" fontId="0" fillId="13" borderId="0" xfId="4" applyNumberFormat="1" applyFont="1" applyFill="1" applyAlignment="1" applyProtection="1">
      <alignment horizontal="center" vertical="center"/>
      <protection locked="0"/>
    </xf>
    <xf numFmtId="49" fontId="11" fillId="6" borderId="15" xfId="30" applyFont="1" applyFill="1" applyBorder="1" applyAlignment="1" applyProtection="1">
      <alignment horizontal="left"/>
      <protection locked="0"/>
    </xf>
    <xf numFmtId="0" fontId="19" fillId="0" borderId="0" xfId="33" applyFont="1" applyAlignment="1">
      <alignment horizontal="left" vertical="center"/>
    </xf>
    <xf numFmtId="0" fontId="59" fillId="6" borderId="6" xfId="64" applyFill="1" applyBorder="1" applyAlignment="1" applyProtection="1">
      <alignment horizontal="center" vertical="center"/>
      <protection locked="0"/>
    </xf>
    <xf numFmtId="9" fontId="11" fillId="6" borderId="1" xfId="20" applyFont="1" applyFill="1" applyBorder="1" applyAlignment="1" applyProtection="1">
      <protection locked="0"/>
    </xf>
    <xf numFmtId="0" fontId="115" fillId="7" borderId="0" xfId="14" applyFont="1" applyFill="1" applyAlignment="1" applyProtection="1">
      <alignment horizontal="left" indent="2"/>
      <protection locked="0"/>
    </xf>
    <xf numFmtId="0" fontId="115" fillId="7" borderId="0" xfId="14" applyFont="1" applyFill="1" applyProtection="1">
      <protection locked="0"/>
    </xf>
    <xf numFmtId="0" fontId="114" fillId="7" borderId="0" xfId="64" applyFont="1" applyFill="1" applyAlignment="1" applyProtection="1">
      <alignment horizontal="left" indent="2"/>
      <protection locked="0"/>
    </xf>
    <xf numFmtId="0" fontId="114" fillId="7" borderId="0" xfId="64" applyFont="1" applyFill="1" applyProtection="1">
      <protection locked="0"/>
    </xf>
    <xf numFmtId="0" fontId="13" fillId="7" borderId="0" xfId="35" applyFont="1" applyFill="1" applyAlignment="1" applyProtection="1">
      <alignment vertical="center"/>
      <protection locked="0"/>
    </xf>
    <xf numFmtId="0" fontId="107" fillId="7" borderId="0" xfId="64" applyFont="1" applyFill="1" applyProtection="1">
      <protection locked="0"/>
    </xf>
    <xf numFmtId="0" fontId="107" fillId="7" borderId="0" xfId="64" applyFont="1" applyFill="1" applyAlignment="1" applyProtection="1">
      <alignment horizontal="left" indent="2"/>
      <protection locked="0"/>
    </xf>
    <xf numFmtId="0" fontId="125" fillId="7" borderId="0" xfId="64" applyFont="1" applyFill="1" applyAlignment="1" applyProtection="1">
      <alignment horizontal="left" indent="2"/>
      <protection locked="0"/>
    </xf>
    <xf numFmtId="0" fontId="59" fillId="0" borderId="0" xfId="64" applyAlignment="1" applyProtection="1">
      <alignment horizontal="left" vertical="center"/>
      <protection locked="0"/>
    </xf>
    <xf numFmtId="0" fontId="32" fillId="0" borderId="40" xfId="27" applyFont="1" applyBorder="1" applyAlignment="1" applyProtection="1">
      <alignment horizontal="left"/>
      <protection locked="0"/>
    </xf>
    <xf numFmtId="0" fontId="93" fillId="0" borderId="0" xfId="27" applyFont="1" applyAlignment="1" applyProtection="1">
      <alignment horizontal="left"/>
      <protection locked="0"/>
    </xf>
    <xf numFmtId="0" fontId="94" fillId="0" borderId="0" xfId="27" applyFont="1" applyAlignment="1" applyProtection="1">
      <alignment horizontal="center"/>
      <protection locked="0"/>
    </xf>
    <xf numFmtId="0" fontId="11" fillId="0" borderId="0" xfId="27" applyFont="1" applyAlignment="1" applyProtection="1">
      <alignment horizontal="right"/>
      <protection locked="0"/>
    </xf>
    <xf numFmtId="0" fontId="20" fillId="0" borderId="0" xfId="27" applyFont="1" applyAlignment="1" applyProtection="1">
      <alignment horizontal="center"/>
      <protection locked="0"/>
    </xf>
    <xf numFmtId="0" fontId="11" fillId="0" borderId="41" xfId="27" applyFont="1" applyBorder="1" applyAlignment="1" applyProtection="1">
      <alignment horizontal="center"/>
      <protection locked="0"/>
    </xf>
    <xf numFmtId="0" fontId="59" fillId="0" borderId="0" xfId="64" applyFill="1" applyAlignment="1" applyProtection="1">
      <alignment horizontal="center" vertical="center"/>
    </xf>
    <xf numFmtId="0" fontId="107" fillId="7" borderId="0" xfId="64" applyFont="1" applyFill="1" applyAlignment="1" applyProtection="1">
      <alignment vertical="center"/>
    </xf>
    <xf numFmtId="0" fontId="16" fillId="7" borderId="19" xfId="10" applyFont="1" applyFill="1" applyBorder="1" applyAlignment="1">
      <alignment horizontal="left" vertical="center"/>
    </xf>
    <xf numFmtId="0" fontId="11" fillId="7" borderId="17" xfId="10" applyFill="1" applyBorder="1" applyAlignment="1">
      <alignment horizontal="left" wrapText="1"/>
    </xf>
    <xf numFmtId="0" fontId="11" fillId="7" borderId="4" xfId="33" quotePrefix="1" applyFont="1" applyFill="1" applyBorder="1" applyAlignment="1">
      <alignment horizontal="left"/>
    </xf>
    <xf numFmtId="0" fontId="12" fillId="7" borderId="4" xfId="33" quotePrefix="1" applyFont="1" applyFill="1" applyBorder="1" applyAlignment="1">
      <alignment horizontal="left" vertical="center"/>
    </xf>
    <xf numFmtId="0" fontId="12" fillId="0" borderId="29" xfId="27" applyFont="1" applyBorder="1" applyAlignment="1">
      <alignment horizontal="left" vertical="center"/>
    </xf>
    <xf numFmtId="0" fontId="8" fillId="0" borderId="0" xfId="62" applyAlignment="1">
      <alignment vertical="center"/>
    </xf>
    <xf numFmtId="0" fontId="98" fillId="0" borderId="0" xfId="62" applyFont="1" applyAlignment="1">
      <alignment vertical="center"/>
    </xf>
    <xf numFmtId="169" fontId="96" fillId="0" borderId="0" xfId="62" applyNumberFormat="1" applyFont="1" applyAlignment="1">
      <alignment vertical="center"/>
    </xf>
    <xf numFmtId="169" fontId="97" fillId="0" borderId="0" xfId="62" applyNumberFormat="1" applyFont="1"/>
    <xf numFmtId="169" fontId="20" fillId="0" borderId="0" xfId="62" applyNumberFormat="1" applyFont="1" applyAlignment="1">
      <alignment vertical="center"/>
    </xf>
    <xf numFmtId="169" fontId="19" fillId="0" borderId="0" xfId="62" applyNumberFormat="1" applyFont="1" applyAlignment="1">
      <alignment vertical="center" wrapText="1"/>
    </xf>
    <xf numFmtId="169" fontId="39" fillId="0" borderId="18" xfId="62" applyNumberFormat="1" applyFont="1" applyBorder="1" applyAlignment="1">
      <alignment horizontal="center" vertical="center" wrapText="1"/>
    </xf>
    <xf numFmtId="169" fontId="39" fillId="7" borderId="20" xfId="62" applyNumberFormat="1" applyFont="1" applyFill="1" applyBorder="1" applyAlignment="1">
      <alignment horizontal="center" vertical="center" wrapText="1"/>
    </xf>
    <xf numFmtId="169" fontId="19" fillId="0" borderId="15" xfId="62" applyNumberFormat="1" applyFont="1" applyBorder="1" applyAlignment="1">
      <alignment horizontal="centerContinuous" vertical="center" wrapText="1"/>
    </xf>
    <xf numFmtId="169" fontId="16" fillId="0" borderId="29" xfId="62" applyNumberFormat="1" applyFont="1" applyBorder="1" applyAlignment="1">
      <alignment vertical="center"/>
    </xf>
    <xf numFmtId="169" fontId="13" fillId="0" borderId="0" xfId="62" applyNumberFormat="1" applyFont="1" applyAlignment="1">
      <alignment vertical="center" wrapText="1"/>
    </xf>
    <xf numFmtId="169" fontId="16" fillId="0" borderId="0" xfId="62" applyNumberFormat="1" applyFont="1" applyAlignment="1">
      <alignment vertical="center" wrapText="1"/>
    </xf>
    <xf numFmtId="169" fontId="16" fillId="0" borderId="0" xfId="62" applyNumberFormat="1" applyFont="1" applyAlignment="1">
      <alignment vertical="center"/>
    </xf>
    <xf numFmtId="169" fontId="16" fillId="0" borderId="0" xfId="62" applyNumberFormat="1" applyFont="1" applyAlignment="1">
      <alignment horizontal="center" vertical="center"/>
    </xf>
    <xf numFmtId="169" fontId="19" fillId="0" borderId="0" xfId="62" applyNumberFormat="1" applyFont="1" applyAlignment="1">
      <alignment horizontal="left" vertical="top" wrapText="1"/>
    </xf>
    <xf numFmtId="169" fontId="12" fillId="0" borderId="0" xfId="62" applyNumberFormat="1" applyFont="1" applyAlignment="1">
      <alignment horizontal="left" wrapText="1"/>
    </xf>
    <xf numFmtId="169" fontId="10" fillId="0" borderId="0" xfId="62" applyNumberFormat="1" applyFont="1" applyAlignment="1">
      <alignment vertical="top" wrapText="1"/>
    </xf>
    <xf numFmtId="169" fontId="12" fillId="0" borderId="0" xfId="62" applyNumberFormat="1" applyFont="1" applyAlignment="1">
      <alignment wrapText="1"/>
    </xf>
    <xf numFmtId="169" fontId="10" fillId="0" borderId="0" xfId="62" applyNumberFormat="1" applyFont="1" applyAlignment="1">
      <alignment horizontal="left" wrapText="1"/>
    </xf>
    <xf numFmtId="169" fontId="10" fillId="0" borderId="0" xfId="62" applyNumberFormat="1" applyFont="1" applyAlignment="1">
      <alignment horizontal="left" vertical="top" wrapText="1"/>
    </xf>
    <xf numFmtId="169" fontId="31" fillId="0" borderId="0" xfId="35" applyNumberFormat="1" applyFont="1" applyAlignment="1">
      <alignment vertical="center" wrapText="1"/>
    </xf>
    <xf numFmtId="169" fontId="12" fillId="0" borderId="0" xfId="62" applyNumberFormat="1" applyFont="1" applyAlignment="1">
      <alignment horizontal="right" vertical="center"/>
    </xf>
    <xf numFmtId="0" fontId="12" fillId="0" borderId="40" xfId="62" applyFont="1" applyBorder="1" applyAlignment="1">
      <alignment horizontal="right" wrapText="1" indent="1"/>
    </xf>
    <xf numFmtId="0" fontId="11" fillId="7" borderId="29" xfId="62" applyFont="1" applyFill="1" applyBorder="1" applyAlignment="1">
      <alignment vertical="center" wrapText="1"/>
    </xf>
    <xf numFmtId="169" fontId="11" fillId="7" borderId="29" xfId="62" applyNumberFormat="1" applyFont="1" applyFill="1" applyBorder="1" applyAlignment="1">
      <alignment vertical="center" wrapText="1"/>
    </xf>
    <xf numFmtId="0" fontId="11" fillId="7" borderId="29" xfId="62" applyFont="1" applyFill="1" applyBorder="1" applyAlignment="1">
      <alignment vertical="center"/>
    </xf>
    <xf numFmtId="0" fontId="11" fillId="7" borderId="29" xfId="62" applyFont="1" applyFill="1" applyBorder="1"/>
    <xf numFmtId="0" fontId="64" fillId="17" borderId="0" xfId="14" applyFont="1" applyFill="1" applyAlignment="1">
      <alignment vertical="center"/>
    </xf>
    <xf numFmtId="0" fontId="131" fillId="17" borderId="0" xfId="35" applyFont="1" applyFill="1" applyAlignment="1">
      <alignment vertical="center"/>
    </xf>
    <xf numFmtId="0" fontId="64" fillId="17" borderId="0" xfId="14" applyFont="1" applyFill="1" applyAlignment="1">
      <alignment horizontal="left" vertical="center"/>
    </xf>
    <xf numFmtId="0" fontId="132" fillId="0" borderId="0" xfId="35" applyFont="1" applyAlignment="1">
      <alignment vertical="center"/>
    </xf>
    <xf numFmtId="0" fontId="11" fillId="0" borderId="0" xfId="33" applyFont="1" applyAlignment="1" applyProtection="1">
      <alignment horizontal="right"/>
      <protection hidden="1"/>
    </xf>
    <xf numFmtId="0" fontId="11" fillId="7" borderId="4" xfId="1" applyNumberFormat="1" applyFont="1" applyFill="1" applyBorder="1" applyAlignment="1" applyProtection="1">
      <alignment horizontal="left"/>
      <protection hidden="1"/>
    </xf>
    <xf numFmtId="49" fontId="11" fillId="6" borderId="2" xfId="30" applyFont="1" applyFill="1" applyBorder="1" applyAlignment="1" applyProtection="1">
      <alignment horizontal="left" indent="1"/>
      <protection locked="0"/>
    </xf>
    <xf numFmtId="49" fontId="11" fillId="6" borderId="2" xfId="30" applyFont="1" applyFill="1" applyBorder="1" applyAlignment="1" applyProtection="1">
      <alignment horizontal="left"/>
      <protection locked="0"/>
    </xf>
    <xf numFmtId="0" fontId="12" fillId="6" borderId="0" xfId="14" applyFont="1" applyFill="1" applyAlignment="1" applyProtection="1">
      <alignment vertical="top"/>
      <protection hidden="1"/>
    </xf>
    <xf numFmtId="0" fontId="12" fillId="3" borderId="6" xfId="14" applyFont="1" applyFill="1" applyBorder="1" applyAlignment="1" applyProtection="1">
      <alignment vertical="center"/>
      <protection hidden="1"/>
    </xf>
    <xf numFmtId="0" fontId="10" fillId="6" borderId="0" xfId="33" applyFill="1">
      <alignment horizontal="center" vertical="center"/>
    </xf>
    <xf numFmtId="0" fontId="10" fillId="19" borderId="13" xfId="33" applyFill="1" applyBorder="1" applyAlignment="1" applyProtection="1">
      <protection hidden="1"/>
    </xf>
    <xf numFmtId="0" fontId="11" fillId="19" borderId="0" xfId="33" applyFont="1" applyFill="1" applyAlignment="1" applyProtection="1">
      <alignment horizontal="right"/>
      <protection hidden="1"/>
    </xf>
    <xf numFmtId="0" fontId="11" fillId="19" borderId="10" xfId="33" applyFont="1" applyFill="1" applyBorder="1" applyAlignment="1" applyProtection="1">
      <alignment horizontal="center"/>
      <protection hidden="1"/>
    </xf>
    <xf numFmtId="0" fontId="11" fillId="19" borderId="8" xfId="33" applyFont="1" applyFill="1" applyBorder="1" applyAlignment="1" applyProtection="1">
      <alignment horizontal="center"/>
      <protection hidden="1"/>
    </xf>
    <xf numFmtId="0" fontId="16" fillId="19" borderId="8" xfId="33" applyFont="1" applyFill="1" applyBorder="1" applyAlignment="1" applyProtection="1">
      <alignment horizontal="center"/>
      <protection hidden="1"/>
    </xf>
    <xf numFmtId="0" fontId="133" fillId="14" borderId="0" xfId="27" applyFont="1" applyFill="1" applyAlignment="1">
      <alignment vertical="top"/>
    </xf>
    <xf numFmtId="0" fontId="32" fillId="6" borderId="0" xfId="14" applyFont="1" applyFill="1" applyAlignment="1">
      <alignment horizontal="left"/>
    </xf>
    <xf numFmtId="0" fontId="10" fillId="6" borderId="0" xfId="14" applyFill="1"/>
    <xf numFmtId="0" fontId="32" fillId="6" borderId="0" xfId="33" applyFont="1" applyFill="1" applyAlignment="1">
      <alignment horizontal="left" vertical="center"/>
    </xf>
    <xf numFmtId="0" fontId="10" fillId="6" borderId="6" xfId="33" applyFill="1" applyBorder="1" applyProtection="1">
      <alignment horizontal="center" vertical="center"/>
      <protection locked="0"/>
    </xf>
    <xf numFmtId="0" fontId="10" fillId="6" borderId="0" xfId="35" applyFill="1"/>
    <xf numFmtId="0" fontId="31" fillId="6" borderId="0" xfId="14" applyFont="1" applyFill="1"/>
    <xf numFmtId="0" fontId="31" fillId="6" borderId="0" xfId="14" applyFont="1" applyFill="1" applyProtection="1">
      <protection hidden="1"/>
    </xf>
    <xf numFmtId="0" fontId="32" fillId="6" borderId="0" xfId="62" applyFont="1" applyFill="1" applyAlignment="1">
      <alignment wrapText="1"/>
    </xf>
    <xf numFmtId="0" fontId="12" fillId="6" borderId="0" xfId="0" applyFont="1" applyFill="1" applyAlignment="1" applyProtection="1">
      <alignment horizontal="right" vertical="center"/>
      <protection hidden="1"/>
    </xf>
    <xf numFmtId="0" fontId="21" fillId="6" borderId="0" xfId="33" applyFont="1" applyFill="1" applyAlignment="1">
      <alignment horizontal="left"/>
    </xf>
    <xf numFmtId="0" fontId="16" fillId="0" borderId="0" xfId="14" applyFont="1" applyAlignment="1">
      <alignment horizontal="right"/>
    </xf>
    <xf numFmtId="14" fontId="10" fillId="11" borderId="6" xfId="33" applyNumberFormat="1" applyFill="1" applyBorder="1" applyAlignment="1" applyProtection="1">
      <alignment horizontal="center" vertical="center" wrapText="1"/>
      <protection locked="0"/>
    </xf>
    <xf numFmtId="0" fontId="15" fillId="0" borderId="0" xfId="14" applyFont="1" applyAlignment="1">
      <alignment horizontal="center" vertical="center" wrapText="1"/>
    </xf>
    <xf numFmtId="0" fontId="64" fillId="14" borderId="0" xfId="33" applyFont="1" applyFill="1" applyAlignment="1" applyProtection="1">
      <alignment horizontal="left" vertical="center"/>
      <protection hidden="1"/>
    </xf>
    <xf numFmtId="0" fontId="10" fillId="14" borderId="0" xfId="33" applyFill="1">
      <alignment horizontal="center" vertical="center"/>
    </xf>
    <xf numFmtId="0" fontId="12" fillId="6" borderId="0" xfId="33" applyFont="1" applyFill="1">
      <alignment horizontal="center" vertical="center"/>
    </xf>
    <xf numFmtId="0" fontId="126" fillId="6" borderId="0" xfId="33" applyFont="1" applyFill="1" applyAlignment="1">
      <alignment horizontal="left" vertical="center"/>
    </xf>
    <xf numFmtId="0" fontId="10" fillId="6" borderId="0" xfId="33" applyFill="1" applyAlignment="1">
      <alignment horizontal="left" vertical="center"/>
    </xf>
    <xf numFmtId="0" fontId="11" fillId="6" borderId="0" xfId="33" applyFont="1" applyFill="1" applyAlignment="1">
      <alignment horizontal="left" vertical="center"/>
    </xf>
    <xf numFmtId="0" fontId="12" fillId="6" borderId="0" xfId="33" applyFont="1" applyFill="1" applyAlignment="1">
      <alignment horizontal="right" vertical="center"/>
    </xf>
    <xf numFmtId="0" fontId="12" fillId="6" borderId="0" xfId="33" applyFont="1" applyFill="1" applyAlignment="1">
      <alignment horizontal="left" vertical="center"/>
    </xf>
    <xf numFmtId="0" fontId="10" fillId="6" borderId="19" xfId="33" applyFill="1" applyBorder="1" applyAlignment="1">
      <alignment horizontal="left" vertical="center"/>
    </xf>
    <xf numFmtId="0" fontId="10" fillId="6" borderId="15" xfId="33" applyFill="1" applyBorder="1">
      <alignment horizontal="center" vertical="center"/>
    </xf>
    <xf numFmtId="0" fontId="10" fillId="6" borderId="17" xfId="33" applyFill="1" applyBorder="1">
      <alignment horizontal="center" vertical="center"/>
    </xf>
    <xf numFmtId="0" fontId="10" fillId="6" borderId="0" xfId="33" applyFill="1" applyProtection="1">
      <alignment horizontal="center" vertical="center"/>
      <protection locked="0"/>
    </xf>
    <xf numFmtId="0" fontId="10" fillId="6" borderId="14" xfId="33" applyFill="1" applyBorder="1" applyProtection="1">
      <alignment horizontal="center" vertical="center"/>
      <protection locked="0"/>
    </xf>
    <xf numFmtId="0" fontId="10" fillId="6" borderId="11" xfId="33" applyFill="1" applyBorder="1" applyAlignment="1" applyProtection="1">
      <alignment horizontal="left" vertical="center" indent="1"/>
      <protection locked="0"/>
    </xf>
    <xf numFmtId="0" fontId="10" fillId="6" borderId="13" xfId="33" applyFill="1" applyBorder="1" applyAlignment="1" applyProtection="1">
      <alignment horizontal="left" vertical="center" indent="1"/>
      <protection locked="0"/>
    </xf>
    <xf numFmtId="0" fontId="10" fillId="6" borderId="11" xfId="33" applyFill="1" applyBorder="1" applyProtection="1">
      <alignment horizontal="center" vertical="center"/>
      <protection locked="0"/>
    </xf>
    <xf numFmtId="0" fontId="10" fillId="6" borderId="10" xfId="33" applyFill="1" applyBorder="1" applyProtection="1">
      <alignment horizontal="center" vertical="center"/>
      <protection locked="0"/>
    </xf>
    <xf numFmtId="0" fontId="13" fillId="6" borderId="6" xfId="33" applyFont="1" applyFill="1" applyBorder="1">
      <alignment horizontal="center" vertical="center"/>
    </xf>
    <xf numFmtId="170" fontId="10" fillId="6" borderId="0" xfId="33" applyNumberFormat="1" applyFill="1">
      <alignment horizontal="center" vertical="center"/>
    </xf>
    <xf numFmtId="170" fontId="10" fillId="6" borderId="6" xfId="33" applyNumberFormat="1" applyFill="1" applyBorder="1" applyAlignment="1" applyProtection="1">
      <alignment horizontal="right" vertical="center"/>
      <protection locked="0"/>
    </xf>
    <xf numFmtId="9" fontId="10" fillId="6" borderId="6" xfId="33" applyNumberFormat="1" applyFill="1" applyBorder="1" applyProtection="1">
      <alignment horizontal="center" vertical="center"/>
      <protection locked="0"/>
    </xf>
    <xf numFmtId="170" fontId="10" fillId="6" borderId="4" xfId="33" applyNumberFormat="1" applyFill="1" applyBorder="1" applyAlignment="1" applyProtection="1">
      <alignment horizontal="right" vertical="center"/>
      <protection locked="0"/>
    </xf>
    <xf numFmtId="9" fontId="10" fillId="6" borderId="4" xfId="33" applyNumberFormat="1" applyFill="1" applyBorder="1" applyProtection="1">
      <alignment horizontal="center" vertical="center"/>
      <protection locked="0"/>
    </xf>
    <xf numFmtId="9" fontId="10" fillId="13" borderId="0" xfId="33" applyNumberFormat="1" applyFill="1" applyProtection="1">
      <alignment horizontal="center" vertical="center"/>
      <protection locked="0"/>
    </xf>
    <xf numFmtId="0" fontId="10" fillId="6" borderId="0" xfId="33" applyFill="1" applyAlignment="1">
      <alignment horizontal="right" vertical="center"/>
    </xf>
    <xf numFmtId="0" fontId="32" fillId="6" borderId="0" xfId="33" applyFont="1" applyFill="1" applyAlignment="1">
      <alignment horizontal="right" vertical="center"/>
    </xf>
    <xf numFmtId="0" fontId="32" fillId="6" borderId="0" xfId="33" applyFont="1" applyFill="1" applyProtection="1">
      <alignment horizontal="center" vertical="center"/>
      <protection locked="0"/>
    </xf>
    <xf numFmtId="9" fontId="32" fillId="13" borderId="0" xfId="33" applyNumberFormat="1" applyFont="1" applyFill="1" applyProtection="1">
      <alignment horizontal="center" vertical="center"/>
      <protection locked="0"/>
    </xf>
    <xf numFmtId="9" fontId="10" fillId="6" borderId="0" xfId="33" applyNumberFormat="1" applyFill="1" applyProtection="1">
      <alignment horizontal="center" vertical="center"/>
      <protection locked="0"/>
    </xf>
    <xf numFmtId="0" fontId="31" fillId="6" borderId="0" xfId="33" applyFont="1" applyFill="1" applyProtection="1">
      <alignment horizontal="center" vertical="center"/>
      <protection locked="0"/>
    </xf>
    <xf numFmtId="9" fontId="32" fillId="13" borderId="21" xfId="33" applyNumberFormat="1" applyFont="1" applyFill="1" applyBorder="1" applyProtection="1">
      <alignment horizontal="center" vertical="center"/>
      <protection locked="0"/>
    </xf>
    <xf numFmtId="0" fontId="10" fillId="6" borderId="6" xfId="27" applyFill="1" applyBorder="1" applyAlignment="1" applyProtection="1">
      <protection locked="0"/>
    </xf>
    <xf numFmtId="0" fontId="10" fillId="8" borderId="4" xfId="27" applyFill="1" applyBorder="1" applyAlignment="1" applyProtection="1">
      <protection locked="0"/>
    </xf>
    <xf numFmtId="0" fontId="10" fillId="6" borderId="4" xfId="27" applyFill="1" applyBorder="1" applyAlignment="1" applyProtection="1">
      <protection locked="0"/>
    </xf>
    <xf numFmtId="0" fontId="109" fillId="14" borderId="0" xfId="27" applyFont="1" applyFill="1">
      <alignment horizontal="center" vertical="center"/>
    </xf>
    <xf numFmtId="0" fontId="109" fillId="0" borderId="0" xfId="27" applyFont="1">
      <alignment horizontal="center" vertical="center"/>
    </xf>
    <xf numFmtId="0" fontId="103" fillId="0" borderId="0" xfId="33" applyFont="1" applyAlignment="1">
      <alignment vertical="center"/>
    </xf>
    <xf numFmtId="0" fontId="22" fillId="6" borderId="0" xfId="33" applyFont="1" applyFill="1" applyAlignment="1">
      <alignment horizontal="right" vertical="center"/>
    </xf>
    <xf numFmtId="0" fontId="10" fillId="6" borderId="0" xfId="33" applyFill="1" applyAlignment="1">
      <alignment vertical="center"/>
    </xf>
    <xf numFmtId="0" fontId="103" fillId="6" borderId="0" xfId="33" applyFont="1" applyFill="1" applyAlignment="1">
      <alignment horizontal="left" vertical="center"/>
    </xf>
    <xf numFmtId="0" fontId="106" fillId="14" borderId="0" xfId="33" applyFont="1" applyFill="1" applyAlignment="1">
      <alignment horizontal="left" vertical="center"/>
    </xf>
    <xf numFmtId="0" fontId="108" fillId="6" borderId="0" xfId="33" applyFont="1" applyFill="1" applyAlignment="1">
      <alignment horizontal="left" vertical="center"/>
    </xf>
    <xf numFmtId="0" fontId="106" fillId="6" borderId="0" xfId="33" applyFont="1" applyFill="1" applyAlignment="1">
      <alignment horizontal="left" vertical="center"/>
    </xf>
    <xf numFmtId="0" fontId="84" fillId="6" borderId="0" xfId="33" applyFont="1" applyFill="1">
      <alignment horizontal="center" vertical="center"/>
    </xf>
    <xf numFmtId="0" fontId="13" fillId="13" borderId="35" xfId="33" applyFont="1" applyFill="1" applyBorder="1" applyAlignment="1">
      <alignment horizontal="left" vertical="center"/>
    </xf>
    <xf numFmtId="0" fontId="10" fillId="13" borderId="21" xfId="33" applyFill="1" applyBorder="1">
      <alignment horizontal="center" vertical="center"/>
    </xf>
    <xf numFmtId="0" fontId="10" fillId="13" borderId="24" xfId="33" applyFill="1" applyBorder="1">
      <alignment horizontal="center" vertical="center"/>
    </xf>
    <xf numFmtId="0" fontId="10" fillId="6" borderId="0" xfId="33" applyFill="1" applyAlignment="1">
      <alignment horizontal="center"/>
    </xf>
    <xf numFmtId="0" fontId="10" fillId="13" borderId="20" xfId="33" applyFill="1" applyBorder="1">
      <alignment horizontal="center" vertical="center"/>
    </xf>
    <xf numFmtId="0" fontId="10" fillId="13" borderId="28" xfId="33" applyFill="1" applyBorder="1">
      <alignment horizontal="center" vertical="center"/>
    </xf>
    <xf numFmtId="0" fontId="48" fillId="0" borderId="0" xfId="14" applyFont="1" applyAlignment="1">
      <alignment horizontal="center" vertical="center" wrapText="1"/>
    </xf>
    <xf numFmtId="0" fontId="48" fillId="0" borderId="0" xfId="14" applyFont="1" applyAlignment="1">
      <alignment horizontal="center" vertical="center"/>
    </xf>
    <xf numFmtId="0" fontId="50" fillId="0" borderId="0" xfId="62" applyFont="1"/>
    <xf numFmtId="0" fontId="16" fillId="0" borderId="22" xfId="62" applyFont="1" applyBorder="1" applyAlignment="1">
      <alignment vertical="center"/>
    </xf>
    <xf numFmtId="0" fontId="11" fillId="0" borderId="40" xfId="33" applyFont="1" applyBorder="1" applyAlignment="1">
      <alignment horizontal="left" vertical="center" wrapText="1"/>
    </xf>
    <xf numFmtId="0" fontId="50" fillId="0" borderId="40" xfId="33" applyFont="1" applyBorder="1" applyAlignment="1">
      <alignment horizontal="left" vertical="center" wrapText="1" indent="1"/>
    </xf>
    <xf numFmtId="0" fontId="35" fillId="0" borderId="42" xfId="62" applyFont="1" applyBorder="1" applyAlignment="1">
      <alignment horizontal="right" vertical="center" wrapText="1"/>
    </xf>
    <xf numFmtId="0" fontId="98" fillId="7" borderId="40" xfId="62" applyFont="1" applyFill="1" applyBorder="1"/>
    <xf numFmtId="0" fontId="98" fillId="7" borderId="0" xfId="62" applyFont="1" applyFill="1" applyAlignment="1">
      <alignment horizontal="right"/>
    </xf>
    <xf numFmtId="0" fontId="98" fillId="7" borderId="0" xfId="62" applyFont="1" applyFill="1"/>
    <xf numFmtId="0" fontId="11" fillId="0" borderId="40" xfId="62" applyFont="1" applyBorder="1" applyAlignment="1">
      <alignment horizontal="left" vertical="center" wrapText="1"/>
    </xf>
    <xf numFmtId="0" fontId="100" fillId="0" borderId="40" xfId="33" applyFont="1" applyBorder="1" applyAlignment="1">
      <alignment horizontal="right" vertical="center" wrapText="1"/>
    </xf>
    <xf numFmtId="0" fontId="11" fillId="0" borderId="0" xfId="62" applyFont="1" applyAlignment="1">
      <alignment horizontal="center"/>
    </xf>
    <xf numFmtId="0" fontId="39" fillId="0" borderId="42" xfId="62" applyFont="1" applyBorder="1" applyAlignment="1">
      <alignment horizontal="center" vertical="center" wrapText="1"/>
    </xf>
    <xf numFmtId="0" fontId="39" fillId="7" borderId="40" xfId="62" applyFont="1" applyFill="1" applyBorder="1" applyAlignment="1">
      <alignment horizontal="center" vertical="center" wrapText="1"/>
    </xf>
    <xf numFmtId="0" fontId="39" fillId="7" borderId="0" xfId="62" applyFont="1" applyFill="1" applyAlignment="1">
      <alignment horizontal="center" vertical="center" wrapText="1"/>
    </xf>
    <xf numFmtId="0" fontId="100" fillId="0" borderId="40" xfId="33" applyFont="1" applyBorder="1" applyAlignment="1">
      <alignment horizontal="right" wrapText="1"/>
    </xf>
    <xf numFmtId="0" fontId="35" fillId="7" borderId="40" xfId="62" applyFont="1" applyFill="1" applyBorder="1" applyAlignment="1">
      <alignment horizontal="right" vertical="center" wrapText="1"/>
    </xf>
    <xf numFmtId="0" fontId="16" fillId="7" borderId="0" xfId="62" applyFont="1" applyFill="1" applyAlignment="1">
      <alignment horizontal="center" vertical="center" wrapText="1"/>
    </xf>
    <xf numFmtId="0" fontId="16" fillId="7" borderId="0" xfId="62" applyFont="1" applyFill="1" applyAlignment="1">
      <alignment horizontal="right" vertical="center" wrapText="1"/>
    </xf>
    <xf numFmtId="0" fontId="16" fillId="7" borderId="0" xfId="62" applyFont="1" applyFill="1" applyAlignment="1">
      <alignment vertical="center" wrapText="1"/>
    </xf>
    <xf numFmtId="0" fontId="11" fillId="0" borderId="40" xfId="62" applyFont="1" applyBorder="1" applyAlignment="1">
      <alignment horizontal="left" vertical="center" wrapText="1" indent="1"/>
    </xf>
    <xf numFmtId="0" fontId="11" fillId="0" borderId="40" xfId="33" applyFont="1" applyBorder="1" applyAlignment="1">
      <alignment horizontal="left" wrapText="1" indent="1"/>
    </xf>
    <xf numFmtId="0" fontId="11" fillId="0" borderId="40" xfId="62" applyFont="1" applyBorder="1" applyAlignment="1">
      <alignment horizontal="left" wrapText="1" indent="1"/>
    </xf>
    <xf numFmtId="0" fontId="101" fillId="7" borderId="0" xfId="62" applyFont="1" applyFill="1" applyAlignment="1">
      <alignment wrapText="1"/>
    </xf>
    <xf numFmtId="0" fontId="8" fillId="0" borderId="40" xfId="62" applyBorder="1" applyAlignment="1">
      <alignment horizontal="left" indent="1"/>
    </xf>
    <xf numFmtId="0" fontId="67" fillId="0" borderId="0" xfId="62" applyFont="1" applyAlignment="1">
      <alignment horizontal="right" vertical="center" wrapText="1"/>
    </xf>
    <xf numFmtId="0" fontId="51" fillId="6" borderId="22" xfId="62" applyFont="1" applyFill="1" applyBorder="1"/>
    <xf numFmtId="42" fontId="12" fillId="14" borderId="0" xfId="62" applyNumberFormat="1" applyFont="1" applyFill="1" applyAlignment="1">
      <alignment vertical="center"/>
    </xf>
    <xf numFmtId="42" fontId="97" fillId="0" borderId="0" xfId="62" applyNumberFormat="1" applyFont="1"/>
    <xf numFmtId="42" fontId="12" fillId="0" borderId="0" xfId="33" quotePrefix="1" applyNumberFormat="1" applyFont="1" applyAlignment="1">
      <alignment horizontal="left" vertical="center"/>
    </xf>
    <xf numFmtId="42" fontId="20" fillId="0" borderId="0" xfId="62" applyNumberFormat="1" applyFont="1" applyAlignment="1">
      <alignment vertical="center"/>
    </xf>
    <xf numFmtId="42" fontId="19" fillId="0" borderId="0" xfId="62" applyNumberFormat="1" applyFont="1" applyAlignment="1">
      <alignment vertical="center" wrapText="1"/>
    </xf>
    <xf numFmtId="42" fontId="16" fillId="0" borderId="18" xfId="62" applyNumberFormat="1" applyFont="1" applyBorder="1" applyAlignment="1">
      <alignment horizontal="right" vertical="center" wrapText="1"/>
    </xf>
    <xf numFmtId="42" fontId="19" fillId="7" borderId="0" xfId="62" applyNumberFormat="1" applyFont="1" applyFill="1"/>
    <xf numFmtId="42" fontId="11" fillId="0" borderId="0" xfId="62" applyNumberFormat="1" applyFont="1" applyAlignment="1">
      <alignment vertical="center" wrapText="1"/>
    </xf>
    <xf numFmtId="42" fontId="39" fillId="0" borderId="18" xfId="62" applyNumberFormat="1" applyFont="1" applyBorder="1" applyAlignment="1">
      <alignment horizontal="center" vertical="center" wrapText="1"/>
    </xf>
    <xf numFmtId="42" fontId="39" fillId="7" borderId="20" xfId="62" applyNumberFormat="1" applyFont="1" applyFill="1" applyBorder="1" applyAlignment="1">
      <alignment horizontal="center" vertical="center" wrapText="1"/>
    </xf>
    <xf numFmtId="42" fontId="16" fillId="7" borderId="0" xfId="62" applyNumberFormat="1" applyFont="1" applyFill="1" applyAlignment="1">
      <alignment horizontal="right" vertical="center" wrapText="1"/>
    </xf>
    <xf numFmtId="42" fontId="20" fillId="0" borderId="0" xfId="62" applyNumberFormat="1" applyFont="1" applyAlignment="1">
      <alignment horizontal="right" vertical="center" wrapText="1"/>
    </xf>
    <xf numFmtId="42" fontId="20" fillId="0" borderId="0" xfId="62" applyNumberFormat="1" applyFont="1" applyAlignment="1">
      <alignment vertical="center" wrapText="1"/>
    </xf>
    <xf numFmtId="42" fontId="11" fillId="7" borderId="29" xfId="62" applyNumberFormat="1" applyFont="1" applyFill="1" applyBorder="1" applyAlignment="1">
      <alignment vertical="center" wrapText="1"/>
    </xf>
    <xf numFmtId="42" fontId="11" fillId="7" borderId="0" xfId="62" applyNumberFormat="1" applyFont="1" applyFill="1" applyAlignment="1">
      <alignment vertical="center" wrapText="1"/>
    </xf>
    <xf numFmtId="42" fontId="19" fillId="0" borderId="15" xfId="62" applyNumberFormat="1" applyFont="1" applyBorder="1" applyAlignment="1">
      <alignment horizontal="centerContinuous" vertical="center" wrapText="1"/>
    </xf>
    <xf numFmtId="42" fontId="16" fillId="0" borderId="29" xfId="62" applyNumberFormat="1" applyFont="1" applyBorder="1" applyAlignment="1">
      <alignment vertical="center"/>
    </xf>
    <xf numFmtId="42" fontId="13" fillId="0" borderId="0" xfId="62" applyNumberFormat="1" applyFont="1" applyAlignment="1">
      <alignment vertical="center" wrapText="1"/>
    </xf>
    <xf numFmtId="42" fontId="16" fillId="0" borderId="0" xfId="62" applyNumberFormat="1" applyFont="1" applyAlignment="1">
      <alignment vertical="center" wrapText="1"/>
    </xf>
    <xf numFmtId="42" fontId="16" fillId="0" borderId="0" xfId="62" applyNumberFormat="1" applyFont="1" applyAlignment="1">
      <alignment vertical="center"/>
    </xf>
    <xf numFmtId="42" fontId="16" fillId="0" borderId="0" xfId="62" applyNumberFormat="1" applyFont="1" applyAlignment="1">
      <alignment horizontal="center" vertical="center"/>
    </xf>
    <xf numFmtId="42" fontId="19" fillId="0" borderId="0" xfId="62" applyNumberFormat="1" applyFont="1" applyAlignment="1">
      <alignment horizontal="left" vertical="top" wrapText="1"/>
    </xf>
    <xf numFmtId="42" fontId="12" fillId="0" borderId="0" xfId="62" applyNumberFormat="1" applyFont="1" applyAlignment="1">
      <alignment horizontal="left" wrapText="1"/>
    </xf>
    <xf numFmtId="42" fontId="10" fillId="0" borderId="0" xfId="62" applyNumberFormat="1" applyFont="1" applyAlignment="1">
      <alignment vertical="top" wrapText="1"/>
    </xf>
    <xf numFmtId="42" fontId="10" fillId="0" borderId="0" xfId="62" applyNumberFormat="1" applyFont="1" applyAlignment="1">
      <alignment horizontal="left" wrapText="1"/>
    </xf>
    <xf numFmtId="42" fontId="12" fillId="0" borderId="0" xfId="62" applyNumberFormat="1" applyFont="1" applyAlignment="1">
      <alignment wrapText="1"/>
    </xf>
    <xf numFmtId="42" fontId="10" fillId="0" borderId="0" xfId="62" applyNumberFormat="1" applyFont="1" applyAlignment="1">
      <alignment horizontal="left" vertical="top" wrapText="1"/>
    </xf>
    <xf numFmtId="42" fontId="10" fillId="0" borderId="0" xfId="27" applyNumberFormat="1" applyAlignment="1">
      <alignment horizontal="left" vertical="center" wrapText="1"/>
    </xf>
    <xf numFmtId="42" fontId="10" fillId="0" borderId="0" xfId="27" applyNumberFormat="1" applyAlignment="1">
      <alignment horizontal="left" wrapText="1"/>
    </xf>
    <xf numFmtId="42" fontId="79" fillId="0" borderId="0" xfId="27" applyNumberFormat="1" applyFont="1">
      <alignment horizontal="center" vertical="center"/>
    </xf>
    <xf numFmtId="42" fontId="19" fillId="0" borderId="0" xfId="62" applyNumberFormat="1" applyFont="1"/>
    <xf numFmtId="42" fontId="10" fillId="0" borderId="0" xfId="35" applyNumberFormat="1" applyAlignment="1">
      <alignment vertical="center"/>
    </xf>
    <xf numFmtId="42" fontId="31" fillId="0" borderId="0" xfId="35" applyNumberFormat="1" applyFont="1" applyAlignment="1">
      <alignment vertical="center" wrapText="1"/>
    </xf>
    <xf numFmtId="169" fontId="10" fillId="0" borderId="0" xfId="33" applyNumberFormat="1" applyAlignment="1">
      <alignment horizontal="left" vertical="center"/>
    </xf>
    <xf numFmtId="169" fontId="16" fillId="0" borderId="0" xfId="62" applyNumberFormat="1" applyFont="1" applyAlignment="1">
      <alignment horizontal="right" vertical="center" wrapText="1"/>
    </xf>
    <xf numFmtId="169" fontId="19" fillId="7" borderId="20" xfId="62" applyNumberFormat="1" applyFont="1" applyFill="1" applyBorder="1"/>
    <xf numFmtId="169" fontId="16" fillId="7" borderId="0" xfId="62" applyNumberFormat="1" applyFont="1" applyFill="1" applyAlignment="1">
      <alignment horizontal="right" vertical="center" wrapText="1"/>
    </xf>
    <xf numFmtId="169" fontId="20" fillId="0" borderId="0" xfId="62" applyNumberFormat="1" applyFont="1" applyAlignment="1">
      <alignment horizontal="right" vertical="center" wrapText="1"/>
    </xf>
    <xf numFmtId="169" fontId="10" fillId="0" borderId="0" xfId="27" applyNumberFormat="1">
      <alignment horizontal="center" vertical="center"/>
    </xf>
    <xf numFmtId="169" fontId="10" fillId="0" borderId="0" xfId="27" applyNumberFormat="1" applyAlignment="1">
      <alignment horizontal="center"/>
    </xf>
    <xf numFmtId="169" fontId="19" fillId="0" borderId="0" xfId="62" applyNumberFormat="1" applyFont="1"/>
    <xf numFmtId="169" fontId="10" fillId="0" borderId="0" xfId="35" applyNumberFormat="1" applyAlignment="1">
      <alignment vertical="center"/>
    </xf>
    <xf numFmtId="169" fontId="16" fillId="0" borderId="77" xfId="62" applyNumberFormat="1" applyFont="1" applyBorder="1" applyAlignment="1">
      <alignment horizontal="right" vertical="center" wrapText="1"/>
    </xf>
    <xf numFmtId="169" fontId="19" fillId="7" borderId="41" xfId="62" applyNumberFormat="1" applyFont="1" applyFill="1" applyBorder="1"/>
    <xf numFmtId="169" fontId="39" fillId="0" borderId="77" xfId="62" applyNumberFormat="1" applyFont="1" applyBorder="1" applyAlignment="1">
      <alignment horizontal="center" vertical="center" wrapText="1"/>
    </xf>
    <xf numFmtId="169" fontId="39" fillId="7" borderId="41" xfId="62" applyNumberFormat="1" applyFont="1" applyFill="1" applyBorder="1" applyAlignment="1">
      <alignment horizontal="center" vertical="center" wrapText="1"/>
    </xf>
    <xf numFmtId="169" fontId="16" fillId="7" borderId="41" xfId="62" applyNumberFormat="1" applyFont="1" applyFill="1" applyBorder="1" applyAlignment="1">
      <alignment horizontal="right" vertical="center" wrapText="1"/>
    </xf>
    <xf numFmtId="169" fontId="19" fillId="0" borderId="0" xfId="62" applyNumberFormat="1" applyFont="1" applyAlignment="1">
      <alignment horizontal="center" vertical="center"/>
    </xf>
    <xf numFmtId="169" fontId="11" fillId="7" borderId="45" xfId="62" applyNumberFormat="1" applyFont="1" applyFill="1" applyBorder="1" applyAlignment="1">
      <alignment vertical="center" wrapText="1"/>
    </xf>
    <xf numFmtId="169" fontId="11" fillId="7" borderId="41" xfId="62" applyNumberFormat="1" applyFont="1" applyFill="1" applyBorder="1" applyAlignment="1">
      <alignment vertical="center"/>
    </xf>
    <xf numFmtId="169" fontId="19" fillId="0" borderId="0" xfId="62" applyNumberFormat="1" applyFont="1" applyAlignment="1">
      <alignment vertical="center"/>
    </xf>
    <xf numFmtId="169" fontId="43" fillId="0" borderId="0" xfId="62" applyNumberFormat="1" applyFont="1"/>
    <xf numFmtId="169" fontId="11" fillId="0" borderId="0" xfId="62" applyNumberFormat="1" applyFont="1"/>
    <xf numFmtId="42" fontId="20" fillId="0" borderId="29" xfId="62" applyNumberFormat="1" applyFont="1" applyBorder="1" applyAlignment="1">
      <alignment vertical="center" wrapText="1"/>
    </xf>
    <xf numFmtId="169" fontId="20" fillId="0" borderId="29" xfId="62" applyNumberFormat="1" applyFont="1" applyBorder="1" applyAlignment="1">
      <alignment vertical="center"/>
    </xf>
    <xf numFmtId="169" fontId="19" fillId="0" borderId="45" xfId="62" applyNumberFormat="1" applyFont="1" applyBorder="1" applyAlignment="1">
      <alignment horizontal="center" vertical="center"/>
    </xf>
    <xf numFmtId="0" fontId="20" fillId="21" borderId="44" xfId="62" applyFont="1" applyFill="1" applyBorder="1" applyAlignment="1">
      <alignment vertical="center" wrapText="1"/>
    </xf>
    <xf numFmtId="0" fontId="19" fillId="0" borderId="41" xfId="62" applyFont="1" applyBorder="1"/>
    <xf numFmtId="0" fontId="12" fillId="0" borderId="0" xfId="62" applyFont="1" applyAlignment="1">
      <alignment horizontal="centerContinuous" vertical="center" wrapText="1"/>
    </xf>
    <xf numFmtId="0" fontId="19" fillId="0" borderId="0" xfId="62" applyFont="1" applyAlignment="1">
      <alignment horizontal="centerContinuous" vertical="center" wrapText="1"/>
    </xf>
    <xf numFmtId="42" fontId="19" fillId="0" borderId="0" xfId="62" applyNumberFormat="1" applyFont="1" applyAlignment="1">
      <alignment horizontal="centerContinuous" vertical="center" wrapText="1"/>
    </xf>
    <xf numFmtId="169" fontId="19" fillId="0" borderId="0" xfId="62" applyNumberFormat="1" applyFont="1" applyAlignment="1">
      <alignment horizontal="centerContinuous" vertical="center" wrapText="1"/>
    </xf>
    <xf numFmtId="0" fontId="16" fillId="0" borderId="45" xfId="62" applyFont="1" applyBorder="1" applyAlignment="1">
      <alignment vertical="center"/>
    </xf>
    <xf numFmtId="0" fontId="106" fillId="14" borderId="37" xfId="62" applyFont="1" applyFill="1" applyBorder="1" applyAlignment="1">
      <alignment vertical="top"/>
    </xf>
    <xf numFmtId="0" fontId="45" fillId="14" borderId="57" xfId="62" applyFont="1" applyFill="1" applyBorder="1" applyAlignment="1">
      <alignment vertical="center"/>
    </xf>
    <xf numFmtId="0" fontId="85" fillId="14" borderId="22" xfId="62" applyFont="1" applyFill="1" applyBorder="1"/>
    <xf numFmtId="0" fontId="45" fillId="14" borderId="59" xfId="62" applyFont="1" applyFill="1" applyBorder="1" applyAlignment="1">
      <alignment vertical="center"/>
    </xf>
    <xf numFmtId="0" fontId="106" fillId="14" borderId="22" xfId="62" applyFont="1" applyFill="1" applyBorder="1" applyAlignment="1">
      <alignment vertical="top"/>
    </xf>
    <xf numFmtId="0" fontId="138" fillId="14" borderId="79" xfId="62" applyFont="1" applyFill="1" applyBorder="1" applyAlignment="1">
      <alignment vertical="center"/>
    </xf>
    <xf numFmtId="0" fontId="45" fillId="14" borderId="79" xfId="62" applyFont="1" applyFill="1" applyBorder="1" applyAlignment="1">
      <alignment vertical="center"/>
    </xf>
    <xf numFmtId="0" fontId="64" fillId="14" borderId="37" xfId="62" applyFont="1" applyFill="1" applyBorder="1" applyAlignment="1">
      <alignment vertical="top"/>
    </xf>
    <xf numFmtId="0" fontId="10" fillId="0" borderId="6" xfId="62" applyFont="1" applyBorder="1" applyAlignment="1" applyProtection="1">
      <alignment horizontal="right" vertical="center" wrapText="1"/>
      <protection locked="0"/>
    </xf>
    <xf numFmtId="0" fontId="10" fillId="0" borderId="0" xfId="62" applyFont="1" applyAlignment="1">
      <alignment horizontal="right" vertical="center" wrapText="1"/>
    </xf>
    <xf numFmtId="0" fontId="10" fillId="0" borderId="0" xfId="62" applyFont="1" applyAlignment="1">
      <alignment vertical="center" wrapText="1"/>
    </xf>
    <xf numFmtId="42" fontId="10" fillId="0" borderId="6" xfId="62" applyNumberFormat="1" applyFont="1" applyBorder="1" applyAlignment="1" applyProtection="1">
      <alignment vertical="center" wrapText="1"/>
      <protection locked="0"/>
    </xf>
    <xf numFmtId="0" fontId="10" fillId="0" borderId="0" xfId="62" applyFont="1" applyAlignment="1">
      <alignment vertical="center"/>
    </xf>
    <xf numFmtId="0" fontId="10" fillId="0" borderId="6" xfId="62" applyFont="1" applyBorder="1" applyAlignment="1" applyProtection="1">
      <alignment vertical="center" wrapText="1"/>
      <protection locked="0"/>
    </xf>
    <xf numFmtId="169" fontId="10" fillId="0" borderId="6" xfId="62" applyNumberFormat="1" applyFont="1" applyBorder="1" applyAlignment="1" applyProtection="1">
      <alignment vertical="center" wrapText="1"/>
      <protection locked="0"/>
    </xf>
    <xf numFmtId="169" fontId="10" fillId="0" borderId="51" xfId="62" applyNumberFormat="1" applyFont="1" applyBorder="1" applyAlignment="1" applyProtection="1">
      <alignment vertical="center" wrapText="1"/>
      <protection locked="0"/>
    </xf>
    <xf numFmtId="0" fontId="10" fillId="0" borderId="4" xfId="62" applyFont="1" applyBorder="1" applyAlignment="1" applyProtection="1">
      <alignment horizontal="right" vertical="center" wrapText="1"/>
      <protection locked="0"/>
    </xf>
    <xf numFmtId="42" fontId="10" fillId="0" borderId="4" xfId="62" applyNumberFormat="1" applyFont="1" applyBorder="1" applyAlignment="1" applyProtection="1">
      <alignment vertical="center" wrapText="1"/>
      <protection locked="0"/>
    </xf>
    <xf numFmtId="0" fontId="10" fillId="0" borderId="4" xfId="62" applyFont="1" applyBorder="1" applyAlignment="1" applyProtection="1">
      <alignment vertical="center" wrapText="1"/>
      <protection locked="0"/>
    </xf>
    <xf numFmtId="169" fontId="10" fillId="0" borderId="4" xfId="62" applyNumberFormat="1" applyFont="1" applyBorder="1" applyAlignment="1" applyProtection="1">
      <alignment vertical="center" wrapText="1"/>
      <protection locked="0"/>
    </xf>
    <xf numFmtId="169" fontId="10" fillId="0" borderId="52" xfId="62" applyNumberFormat="1" applyFont="1" applyBorder="1" applyAlignment="1" applyProtection="1">
      <alignment vertical="center" wrapText="1"/>
      <protection locked="0"/>
    </xf>
    <xf numFmtId="0" fontId="12" fillId="13" borderId="18" xfId="62" applyFont="1" applyFill="1" applyBorder="1" applyAlignment="1">
      <alignment horizontal="center" vertical="center" wrapText="1"/>
    </xf>
    <xf numFmtId="42" fontId="12" fillId="13" borderId="18" xfId="62" applyNumberFormat="1" applyFont="1" applyFill="1" applyBorder="1" applyAlignment="1">
      <alignment horizontal="right" vertical="center" wrapText="1"/>
    </xf>
    <xf numFmtId="169" fontId="12" fillId="13" borderId="18" xfId="62" applyNumberFormat="1" applyFont="1" applyFill="1" applyBorder="1" applyAlignment="1">
      <alignment horizontal="right" vertical="center" wrapText="1"/>
    </xf>
    <xf numFmtId="0" fontId="12" fillId="0" borderId="0" xfId="62" applyFont="1" applyAlignment="1">
      <alignment horizontal="center" vertical="center" wrapText="1"/>
    </xf>
    <xf numFmtId="169" fontId="12" fillId="13" borderId="77" xfId="62" applyNumberFormat="1" applyFont="1" applyFill="1" applyBorder="1" applyAlignment="1">
      <alignment horizontal="right" vertical="center" wrapText="1"/>
    </xf>
    <xf numFmtId="0" fontId="10" fillId="0" borderId="0" xfId="62" applyFont="1" applyAlignment="1">
      <alignment horizontal="center" vertical="center" wrapText="1"/>
    </xf>
    <xf numFmtId="0" fontId="96" fillId="0" borderId="0" xfId="62" applyFont="1" applyAlignment="1">
      <alignment horizontal="center" vertical="center"/>
    </xf>
    <xf numFmtId="0" fontId="12" fillId="13" borderId="18" xfId="62" applyFont="1" applyFill="1" applyBorder="1" applyAlignment="1">
      <alignment horizontal="right" vertical="center" wrapText="1"/>
    </xf>
    <xf numFmtId="0" fontId="10" fillId="0" borderId="0" xfId="62" applyFont="1" applyAlignment="1">
      <alignment horizontal="center"/>
    </xf>
    <xf numFmtId="0" fontId="12" fillId="0" borderId="0" xfId="62" applyFont="1" applyAlignment="1">
      <alignment horizontal="right" vertical="center" wrapText="1"/>
    </xf>
    <xf numFmtId="0" fontId="96" fillId="0" borderId="0" xfId="62" applyFont="1" applyAlignment="1">
      <alignment vertical="center" wrapText="1"/>
    </xf>
    <xf numFmtId="0" fontId="12" fillId="0" borderId="0" xfId="62" applyFont="1" applyAlignment="1">
      <alignment vertical="center" wrapText="1"/>
    </xf>
    <xf numFmtId="0" fontId="12" fillId="0" borderId="18" xfId="62" applyFont="1" applyBorder="1" applyAlignment="1">
      <alignment horizontal="right" vertical="center" wrapText="1"/>
    </xf>
    <xf numFmtId="0" fontId="12" fillId="0" borderId="18" xfId="62" applyFont="1" applyBorder="1" applyAlignment="1">
      <alignment vertical="center" wrapText="1"/>
    </xf>
    <xf numFmtId="0" fontId="13" fillId="7" borderId="76" xfId="33" applyFont="1" applyFill="1" applyBorder="1" applyAlignment="1">
      <alignment vertical="center" wrapText="1"/>
    </xf>
    <xf numFmtId="0" fontId="13" fillId="7" borderId="54" xfId="62" applyFont="1" applyFill="1" applyBorder="1" applyAlignment="1">
      <alignment vertical="center" wrapText="1"/>
    </xf>
    <xf numFmtId="0" fontId="13" fillId="7" borderId="54" xfId="62" applyFont="1" applyFill="1" applyBorder="1" applyAlignment="1">
      <alignment vertical="center"/>
    </xf>
    <xf numFmtId="0" fontId="10" fillId="0" borderId="4" xfId="62" applyFont="1" applyBorder="1" applyAlignment="1" applyProtection="1">
      <alignment wrapText="1"/>
      <protection locked="0"/>
    </xf>
    <xf numFmtId="0" fontId="10" fillId="0" borderId="0" xfId="62" applyFont="1" applyAlignment="1">
      <alignment wrapText="1"/>
    </xf>
    <xf numFmtId="0" fontId="96" fillId="0" borderId="0" xfId="62" applyFont="1" applyAlignment="1">
      <alignment wrapText="1"/>
    </xf>
    <xf numFmtId="0" fontId="96" fillId="0" borderId="18" xfId="62" applyFont="1" applyBorder="1" applyAlignment="1">
      <alignment wrapText="1"/>
    </xf>
    <xf numFmtId="0" fontId="10" fillId="0" borderId="6" xfId="62" applyFont="1" applyBorder="1" applyAlignment="1" applyProtection="1">
      <alignment wrapText="1"/>
      <protection locked="0"/>
    </xf>
    <xf numFmtId="0" fontId="139" fillId="0" borderId="22" xfId="62" applyFont="1" applyBorder="1" applyAlignment="1">
      <alignment wrapText="1"/>
    </xf>
    <xf numFmtId="0" fontId="10" fillId="0" borderId="22" xfId="62" applyFont="1" applyBorder="1" applyAlignment="1">
      <alignment vertical="center" wrapText="1"/>
    </xf>
    <xf numFmtId="0" fontId="10" fillId="0" borderId="22" xfId="62" applyFont="1" applyBorder="1"/>
    <xf numFmtId="0" fontId="96" fillId="0" borderId="22" xfId="62" applyFont="1" applyBorder="1" applyAlignment="1">
      <alignment wrapText="1"/>
    </xf>
    <xf numFmtId="169" fontId="31" fillId="7" borderId="41" xfId="62" applyNumberFormat="1" applyFont="1" applyFill="1" applyBorder="1"/>
    <xf numFmtId="42" fontId="109" fillId="14" borderId="6" xfId="62" applyNumberFormat="1" applyFont="1" applyFill="1" applyBorder="1" applyAlignment="1">
      <alignment vertical="center" wrapText="1"/>
    </xf>
    <xf numFmtId="169" fontId="109" fillId="14" borderId="6" xfId="62" applyNumberFormat="1" applyFont="1" applyFill="1" applyBorder="1" applyAlignment="1">
      <alignment vertical="center" wrapText="1"/>
    </xf>
    <xf numFmtId="0" fontId="39" fillId="0" borderId="42" xfId="62" applyFont="1" applyBorder="1" applyAlignment="1">
      <alignment horizontal="right" vertical="center" wrapText="1"/>
    </xf>
    <xf numFmtId="0" fontId="12" fillId="7" borderId="20" xfId="62" applyFont="1" applyFill="1" applyBorder="1" applyAlignment="1">
      <alignment horizontal="center" vertical="center" wrapText="1"/>
    </xf>
    <xf numFmtId="42" fontId="12" fillId="7" borderId="20" xfId="62" applyNumberFormat="1" applyFont="1" applyFill="1" applyBorder="1" applyAlignment="1">
      <alignment horizontal="center" vertical="center" wrapText="1"/>
    </xf>
    <xf numFmtId="0" fontId="66" fillId="7" borderId="20" xfId="62" applyFont="1" applyFill="1" applyBorder="1" applyAlignment="1">
      <alignment horizontal="center" vertical="center" wrapText="1"/>
    </xf>
    <xf numFmtId="169" fontId="12" fillId="7" borderId="60" xfId="62" applyNumberFormat="1" applyFont="1" applyFill="1" applyBorder="1" applyAlignment="1">
      <alignment horizontal="center" vertical="center" wrapText="1"/>
    </xf>
    <xf numFmtId="0" fontId="13" fillId="7" borderId="37" xfId="62" applyFont="1" applyFill="1" applyBorder="1" applyAlignment="1">
      <alignment vertical="center" wrapText="1"/>
    </xf>
    <xf numFmtId="0" fontId="106" fillId="21" borderId="22" xfId="62" applyFont="1" applyFill="1" applyBorder="1" applyAlignment="1">
      <alignment vertical="top"/>
    </xf>
    <xf numFmtId="0" fontId="45" fillId="21" borderId="57" xfId="62" applyFont="1" applyFill="1" applyBorder="1" applyAlignment="1">
      <alignment vertical="center"/>
    </xf>
    <xf numFmtId="0" fontId="138" fillId="21" borderId="22" xfId="62" applyFont="1" applyFill="1" applyBorder="1" applyAlignment="1">
      <alignment vertical="center"/>
    </xf>
    <xf numFmtId="0" fontId="85" fillId="21" borderId="22" xfId="62" applyFont="1" applyFill="1" applyBorder="1"/>
    <xf numFmtId="0" fontId="45" fillId="21" borderId="79" xfId="62" applyFont="1" applyFill="1" applyBorder="1" applyAlignment="1">
      <alignment vertical="center"/>
    </xf>
    <xf numFmtId="0" fontId="45" fillId="21" borderId="59" xfId="62" applyFont="1" applyFill="1" applyBorder="1" applyAlignment="1">
      <alignment vertical="center"/>
    </xf>
    <xf numFmtId="0" fontId="11" fillId="0" borderId="40" xfId="62" applyFont="1" applyBorder="1" applyAlignment="1">
      <alignment horizontal="left" wrapText="1"/>
    </xf>
    <xf numFmtId="0" fontId="10" fillId="0" borderId="6" xfId="62" applyFont="1" applyBorder="1" applyAlignment="1" applyProtection="1">
      <alignment horizontal="right" wrapText="1"/>
      <protection locked="0"/>
    </xf>
    <xf numFmtId="0" fontId="10" fillId="0" borderId="0" xfId="62" applyFont="1" applyAlignment="1">
      <alignment horizontal="right" wrapText="1"/>
    </xf>
    <xf numFmtId="42" fontId="10" fillId="0" borderId="6" xfId="62" applyNumberFormat="1" applyFont="1" applyBorder="1" applyAlignment="1" applyProtection="1">
      <alignment wrapText="1"/>
      <protection locked="0"/>
    </xf>
    <xf numFmtId="169" fontId="10" fillId="0" borderId="6" xfId="62" applyNumberFormat="1" applyFont="1" applyBorder="1" applyAlignment="1" applyProtection="1">
      <alignment wrapText="1"/>
      <protection locked="0"/>
    </xf>
    <xf numFmtId="169" fontId="10" fillId="0" borderId="51" xfId="62" applyNumberFormat="1" applyFont="1" applyBorder="1" applyAlignment="1" applyProtection="1">
      <alignment wrapText="1"/>
      <protection locked="0"/>
    </xf>
    <xf numFmtId="0" fontId="96" fillId="0" borderId="0" xfId="62" applyFont="1"/>
    <xf numFmtId="0" fontId="11" fillId="7" borderId="21" xfId="62" applyFont="1" applyFill="1" applyBorder="1" applyAlignment="1">
      <alignment horizontal="right" vertical="center" wrapText="1"/>
    </xf>
    <xf numFmtId="0" fontId="11" fillId="7" borderId="21" xfId="62" applyFont="1" applyFill="1" applyBorder="1" applyAlignment="1">
      <alignment vertical="center" wrapText="1"/>
    </xf>
    <xf numFmtId="42" fontId="11" fillId="7" borderId="21" xfId="62" applyNumberFormat="1" applyFont="1" applyFill="1" applyBorder="1" applyAlignment="1">
      <alignment vertical="center" wrapText="1"/>
    </xf>
    <xf numFmtId="0" fontId="11" fillId="7" borderId="21" xfId="62" applyFont="1" applyFill="1" applyBorder="1" applyAlignment="1">
      <alignment vertical="center"/>
    </xf>
    <xf numFmtId="169" fontId="11" fillId="7" borderId="21" xfId="62" applyNumberFormat="1" applyFont="1" applyFill="1" applyBorder="1" applyAlignment="1">
      <alignment vertical="center" wrapText="1"/>
    </xf>
    <xf numFmtId="0" fontId="11" fillId="7" borderId="21" xfId="62" applyFont="1" applyFill="1" applyBorder="1"/>
    <xf numFmtId="169" fontId="11" fillId="7" borderId="55" xfId="62" applyNumberFormat="1" applyFont="1" applyFill="1" applyBorder="1" applyAlignment="1">
      <alignment vertical="center"/>
    </xf>
    <xf numFmtId="0" fontId="19" fillId="7" borderId="21" xfId="62" applyFont="1" applyFill="1" applyBorder="1" applyAlignment="1">
      <alignment vertical="center" wrapText="1"/>
    </xf>
    <xf numFmtId="42" fontId="19" fillId="7" borderId="21" xfId="62" applyNumberFormat="1" applyFont="1" applyFill="1" applyBorder="1" applyAlignment="1">
      <alignment vertical="center" wrapText="1"/>
    </xf>
    <xf numFmtId="0" fontId="19" fillId="7" borderId="21" xfId="62" applyFont="1" applyFill="1" applyBorder="1" applyAlignment="1">
      <alignment vertical="center"/>
    </xf>
    <xf numFmtId="169" fontId="19" fillId="7" borderId="21" xfId="62" applyNumberFormat="1" applyFont="1" applyFill="1" applyBorder="1" applyAlignment="1">
      <alignment vertical="center" wrapText="1"/>
    </xf>
    <xf numFmtId="0" fontId="19" fillId="7" borderId="21" xfId="62" applyFont="1" applyFill="1" applyBorder="1"/>
    <xf numFmtId="169" fontId="19" fillId="7" borderId="55" xfId="62" applyNumberFormat="1" applyFont="1" applyFill="1" applyBorder="1" applyAlignment="1">
      <alignment vertical="center"/>
    </xf>
    <xf numFmtId="0" fontId="12" fillId="0" borderId="6" xfId="62" applyFont="1" applyBorder="1" applyAlignment="1" applyProtection="1">
      <alignment vertical="center" wrapText="1"/>
      <protection locked="0"/>
    </xf>
    <xf numFmtId="169" fontId="12" fillId="0" borderId="6" xfId="62" applyNumberFormat="1" applyFont="1" applyBorder="1" applyAlignment="1" applyProtection="1">
      <alignment vertical="center" wrapText="1"/>
      <protection locked="0"/>
    </xf>
    <xf numFmtId="169" fontId="12" fillId="0" borderId="51" xfId="62" applyNumberFormat="1" applyFont="1" applyBorder="1" applyAlignment="1" applyProtection="1">
      <alignment vertical="center" wrapText="1"/>
      <protection locked="0"/>
    </xf>
    <xf numFmtId="0" fontId="12" fillId="0" borderId="4" xfId="62" applyFont="1" applyBorder="1" applyAlignment="1" applyProtection="1">
      <alignment vertical="center" wrapText="1"/>
      <protection locked="0"/>
    </xf>
    <xf numFmtId="169" fontId="12" fillId="0" borderId="4" xfId="62" applyNumberFormat="1" applyFont="1" applyBorder="1" applyAlignment="1" applyProtection="1">
      <alignment vertical="center" wrapText="1"/>
      <protection locked="0"/>
    </xf>
    <xf numFmtId="169" fontId="12" fillId="0" borderId="52" xfId="62" applyNumberFormat="1" applyFont="1" applyBorder="1" applyAlignment="1" applyProtection="1">
      <alignment vertical="center" wrapText="1"/>
      <protection locked="0"/>
    </xf>
    <xf numFmtId="42" fontId="12" fillId="0" borderId="6" xfId="62" applyNumberFormat="1" applyFont="1" applyBorder="1" applyAlignment="1" applyProtection="1">
      <alignment vertical="center" wrapText="1"/>
      <protection locked="0"/>
    </xf>
    <xf numFmtId="0" fontId="45" fillId="14" borderId="80" xfId="62" applyFont="1" applyFill="1" applyBorder="1" applyAlignment="1">
      <alignment horizontal="left" vertical="center" wrapText="1"/>
    </xf>
    <xf numFmtId="0" fontId="85" fillId="14" borderId="80" xfId="62" applyFont="1" applyFill="1" applyBorder="1" applyAlignment="1">
      <alignment horizontal="left" vertical="center" wrapText="1"/>
    </xf>
    <xf numFmtId="42" fontId="85" fillId="14" borderId="80" xfId="62" applyNumberFormat="1" applyFont="1" applyFill="1" applyBorder="1" applyAlignment="1">
      <alignment horizontal="left" vertical="center" wrapText="1"/>
    </xf>
    <xf numFmtId="0" fontId="85" fillId="14" borderId="22" xfId="62" applyFont="1" applyFill="1" applyBorder="1" applyAlignment="1">
      <alignment horizontal="left" vertical="center"/>
    </xf>
    <xf numFmtId="169" fontId="85" fillId="14" borderId="80" xfId="62" applyNumberFormat="1" applyFont="1" applyFill="1" applyBorder="1" applyAlignment="1">
      <alignment horizontal="left" vertical="center" wrapText="1"/>
    </xf>
    <xf numFmtId="0" fontId="85" fillId="14" borderId="39" xfId="62" applyFont="1" applyFill="1" applyBorder="1" applyAlignment="1">
      <alignment horizontal="left"/>
    </xf>
    <xf numFmtId="0" fontId="59" fillId="0" borderId="40" xfId="64" applyBorder="1" applyAlignment="1" applyProtection="1">
      <alignment horizontal="right" indent="2"/>
      <protection locked="0"/>
    </xf>
    <xf numFmtId="0" fontId="59" fillId="0" borderId="40" xfId="64" applyFill="1" applyBorder="1" applyAlignment="1" applyProtection="1">
      <alignment horizontal="right" indent="2"/>
      <protection locked="0"/>
    </xf>
    <xf numFmtId="0" fontId="31" fillId="6" borderId="40" xfId="62" applyFont="1" applyFill="1" applyBorder="1" applyAlignment="1">
      <alignment horizontal="right" indent="2"/>
    </xf>
    <xf numFmtId="0" fontId="13" fillId="6" borderId="40" xfId="62" applyFont="1" applyFill="1" applyBorder="1"/>
    <xf numFmtId="0" fontId="12" fillId="13" borderId="14" xfId="62" applyFont="1" applyFill="1" applyBorder="1" applyAlignment="1">
      <alignment horizontal="centerContinuous" vertical="center" wrapText="1"/>
    </xf>
    <xf numFmtId="0" fontId="32" fillId="0" borderId="40" xfId="62" applyFont="1" applyBorder="1" applyAlignment="1">
      <alignment horizontal="right" vertical="center"/>
    </xf>
    <xf numFmtId="0" fontId="32" fillId="0" borderId="0" xfId="62" applyFont="1" applyAlignment="1">
      <alignment vertical="center"/>
    </xf>
    <xf numFmtId="0" fontId="32" fillId="0" borderId="41" xfId="62" applyFont="1" applyBorder="1" applyAlignment="1">
      <alignment vertical="center"/>
    </xf>
    <xf numFmtId="0" fontId="74" fillId="0" borderId="0" xfId="62" applyFont="1" applyAlignment="1">
      <alignment vertical="center"/>
    </xf>
    <xf numFmtId="0" fontId="10" fillId="13" borderId="34" xfId="62" applyFont="1" applyFill="1" applyBorder="1" applyAlignment="1">
      <alignment horizontal="centerContinuous" vertical="center" wrapText="1"/>
    </xf>
    <xf numFmtId="42" fontId="10" fillId="13" borderId="13" xfId="62" applyNumberFormat="1" applyFont="1" applyFill="1" applyBorder="1" applyAlignment="1">
      <alignment horizontal="centerContinuous" vertical="center" wrapText="1"/>
    </xf>
    <xf numFmtId="0" fontId="10" fillId="13" borderId="0" xfId="62" applyFont="1" applyFill="1" applyAlignment="1">
      <alignment horizontal="centerContinuous" vertical="center" wrapText="1"/>
    </xf>
    <xf numFmtId="169" fontId="10" fillId="13" borderId="0" xfId="62" applyNumberFormat="1" applyFont="1" applyFill="1" applyAlignment="1">
      <alignment horizontal="centerContinuous" vertical="center" wrapText="1"/>
    </xf>
    <xf numFmtId="42" fontId="12" fillId="6" borderId="57" xfId="62" applyNumberFormat="1" applyFont="1" applyFill="1" applyBorder="1" applyAlignment="1" applyProtection="1">
      <alignment horizontal="right" vertical="center" wrapText="1"/>
      <protection locked="0"/>
    </xf>
    <xf numFmtId="42" fontId="12" fillId="6" borderId="59" xfId="62" applyNumberFormat="1" applyFont="1" applyFill="1" applyBorder="1" applyAlignment="1" applyProtection="1">
      <alignment horizontal="right" vertical="center" wrapText="1"/>
      <protection locked="0"/>
    </xf>
    <xf numFmtId="0" fontId="137" fillId="0" borderId="0" xfId="62" applyFont="1" applyAlignment="1">
      <alignment horizontal="left" vertical="center" wrapText="1"/>
    </xf>
    <xf numFmtId="0" fontId="124" fillId="0" borderId="0" xfId="62" applyFont="1" applyAlignment="1">
      <alignment horizontal="left" vertical="center" wrapText="1"/>
    </xf>
    <xf numFmtId="42" fontId="124" fillId="0" borderId="0" xfId="62" applyNumberFormat="1" applyFont="1" applyAlignment="1">
      <alignment horizontal="left" vertical="center" wrapText="1"/>
    </xf>
    <xf numFmtId="0" fontId="12" fillId="7" borderId="79" xfId="62" applyFont="1" applyFill="1" applyBorder="1" applyAlignment="1">
      <alignment horizontal="center" vertical="center" wrapText="1"/>
    </xf>
    <xf numFmtId="0" fontId="12" fillId="7" borderId="79" xfId="62" applyFont="1" applyFill="1" applyBorder="1" applyAlignment="1">
      <alignment vertical="center" wrapText="1"/>
    </xf>
    <xf numFmtId="42" fontId="12" fillId="7" borderId="79" xfId="62" applyNumberFormat="1" applyFont="1" applyFill="1" applyBorder="1" applyAlignment="1">
      <alignment horizontal="center" vertical="center" wrapText="1"/>
    </xf>
    <xf numFmtId="0" fontId="12" fillId="7" borderId="79" xfId="62" applyFont="1" applyFill="1" applyBorder="1" applyAlignment="1">
      <alignment vertical="center"/>
    </xf>
    <xf numFmtId="0" fontId="12" fillId="7" borderId="79" xfId="62" applyFont="1" applyFill="1" applyBorder="1"/>
    <xf numFmtId="42" fontId="12" fillId="7" borderId="81" xfId="62" applyNumberFormat="1" applyFont="1" applyFill="1" applyBorder="1" applyAlignment="1">
      <alignment horizontal="center" vertical="center" wrapText="1"/>
    </xf>
    <xf numFmtId="0" fontId="88" fillId="21" borderId="37" xfId="62" applyFont="1" applyFill="1" applyBorder="1" applyAlignment="1">
      <alignment vertical="center"/>
    </xf>
    <xf numFmtId="0" fontId="31" fillId="7" borderId="0" xfId="62" applyFont="1" applyFill="1"/>
    <xf numFmtId="0" fontId="10" fillId="0" borderId="0" xfId="62" applyFont="1" applyAlignment="1">
      <alignment horizontal="center" vertical="center"/>
    </xf>
    <xf numFmtId="0" fontId="54" fillId="7" borderId="0" xfId="62" applyFont="1" applyFill="1"/>
    <xf numFmtId="0" fontId="31" fillId="7" borderId="0" xfId="62" applyFont="1" applyFill="1" applyAlignment="1">
      <alignment vertical="center" wrapText="1"/>
    </xf>
    <xf numFmtId="42" fontId="31" fillId="7" borderId="0" xfId="62" applyNumberFormat="1" applyFont="1" applyFill="1"/>
    <xf numFmtId="0" fontId="31" fillId="7" borderId="23" xfId="62" applyFont="1" applyFill="1" applyBorder="1" applyAlignment="1">
      <alignment vertical="center"/>
    </xf>
    <xf numFmtId="0" fontId="109" fillId="7" borderId="0" xfId="62" applyFont="1" applyFill="1" applyAlignment="1">
      <alignment vertical="center" wrapText="1"/>
    </xf>
    <xf numFmtId="0" fontId="11" fillId="7" borderId="83" xfId="62" applyFont="1" applyFill="1" applyBorder="1" applyAlignment="1">
      <alignment vertical="center"/>
    </xf>
    <xf numFmtId="0" fontId="54" fillId="7" borderId="46" xfId="62" applyFont="1" applyFill="1" applyBorder="1"/>
    <xf numFmtId="169" fontId="31" fillId="7" borderId="0" xfId="62" applyNumberFormat="1" applyFont="1" applyFill="1"/>
    <xf numFmtId="0" fontId="109" fillId="14" borderId="65" xfId="62" applyFont="1" applyFill="1" applyBorder="1" applyAlignment="1">
      <alignment vertical="center" wrapText="1"/>
    </xf>
    <xf numFmtId="0" fontId="11" fillId="7" borderId="84" xfId="62" applyFont="1" applyFill="1" applyBorder="1" applyAlignment="1">
      <alignment vertical="center" wrapText="1"/>
    </xf>
    <xf numFmtId="0" fontId="31" fillId="7" borderId="0" xfId="62" applyFont="1" applyFill="1" applyAlignment="1">
      <alignment vertical="center"/>
    </xf>
    <xf numFmtId="0" fontId="87" fillId="7" borderId="46" xfId="62" applyFont="1" applyFill="1" applyBorder="1"/>
    <xf numFmtId="0" fontId="12" fillId="7" borderId="47" xfId="62" applyFont="1" applyFill="1" applyBorder="1" applyAlignment="1">
      <alignment horizontal="center" vertical="center"/>
    </xf>
    <xf numFmtId="0" fontId="12" fillId="7" borderId="18" xfId="62" applyFont="1" applyFill="1" applyBorder="1" applyAlignment="1">
      <alignment horizontal="center" vertical="center"/>
    </xf>
    <xf numFmtId="0" fontId="12" fillId="7" borderId="18" xfId="62" applyFont="1" applyFill="1" applyBorder="1" applyAlignment="1">
      <alignment horizontal="center" vertical="center" wrapText="1"/>
    </xf>
    <xf numFmtId="0" fontId="10" fillId="7" borderId="48" xfId="62" applyFont="1" applyFill="1" applyBorder="1" applyAlignment="1">
      <alignment horizontal="center" vertical="center"/>
    </xf>
    <xf numFmtId="0" fontId="10" fillId="7" borderId="18" xfId="62" applyFont="1" applyFill="1" applyBorder="1"/>
    <xf numFmtId="0" fontId="88" fillId="21" borderId="82" xfId="62" applyFont="1" applyFill="1" applyBorder="1" applyAlignment="1">
      <alignment horizontal="left" vertical="center" wrapText="1"/>
    </xf>
    <xf numFmtId="0" fontId="15" fillId="21" borderId="40" xfId="62" applyFont="1" applyFill="1" applyBorder="1" applyAlignment="1">
      <alignment horizontal="center" vertical="center"/>
    </xf>
    <xf numFmtId="0" fontId="64" fillId="14" borderId="37" xfId="62" applyFont="1" applyFill="1" applyBorder="1" applyAlignment="1">
      <alignment horizontal="left" vertical="center"/>
    </xf>
    <xf numFmtId="0" fontId="88" fillId="21" borderId="37" xfId="62" applyFont="1" applyFill="1" applyBorder="1" applyAlignment="1">
      <alignment vertical="center" wrapText="1"/>
    </xf>
    <xf numFmtId="0" fontId="64" fillId="14" borderId="40" xfId="62" applyFont="1" applyFill="1" applyBorder="1" applyAlignment="1">
      <alignment horizontal="left" vertical="center"/>
    </xf>
    <xf numFmtId="0" fontId="12" fillId="8" borderId="6" xfId="27" applyFont="1" applyFill="1" applyBorder="1" applyProtection="1">
      <alignment horizontal="center" vertical="center"/>
      <protection locked="0"/>
    </xf>
    <xf numFmtId="0" fontId="41" fillId="0" borderId="0" xfId="33" applyFont="1" applyAlignment="1" applyProtection="1">
      <alignment vertical="center"/>
      <protection hidden="1"/>
    </xf>
    <xf numFmtId="169" fontId="11" fillId="0" borderId="41" xfId="62" applyNumberFormat="1" applyFont="1" applyBorder="1" applyAlignment="1">
      <alignment vertical="center"/>
    </xf>
    <xf numFmtId="0" fontId="67" fillId="0" borderId="44" xfId="62" applyFont="1" applyBorder="1" applyAlignment="1">
      <alignment horizontal="right" vertical="center" wrapText="1"/>
    </xf>
    <xf numFmtId="0" fontId="20" fillId="0" borderId="29" xfId="62" applyFont="1" applyBorder="1" applyAlignment="1">
      <alignment horizontal="right" vertical="center" wrapText="1"/>
    </xf>
    <xf numFmtId="42" fontId="20" fillId="0" borderId="29" xfId="62" applyNumberFormat="1" applyFont="1" applyBorder="1" applyAlignment="1">
      <alignment horizontal="right" vertical="center" wrapText="1"/>
    </xf>
    <xf numFmtId="169" fontId="20" fillId="0" borderId="29" xfId="62" applyNumberFormat="1" applyFont="1" applyBorder="1" applyAlignment="1">
      <alignment horizontal="right" vertical="center" wrapText="1"/>
    </xf>
    <xf numFmtId="169" fontId="20" fillId="0" borderId="78" xfId="62" applyNumberFormat="1" applyFont="1" applyBorder="1" applyAlignment="1">
      <alignment horizontal="right" vertical="center" wrapText="1"/>
    </xf>
    <xf numFmtId="0" fontId="64" fillId="14" borderId="37" xfId="62" applyFont="1" applyFill="1" applyBorder="1" applyAlignment="1">
      <alignment horizontal="center" vertical="top"/>
    </xf>
    <xf numFmtId="0" fontId="12" fillId="0" borderId="29" xfId="62" applyFont="1" applyBorder="1" applyAlignment="1">
      <alignment horizontal="right" wrapText="1" indent="1"/>
    </xf>
    <xf numFmtId="0" fontId="31" fillId="13" borderId="86" xfId="62" applyFont="1" applyFill="1" applyBorder="1" applyAlignment="1">
      <alignment horizontal="center" vertical="center"/>
    </xf>
    <xf numFmtId="0" fontId="31" fillId="13" borderId="22" xfId="62" applyFont="1" applyFill="1" applyBorder="1"/>
    <xf numFmtId="0" fontId="12" fillId="7" borderId="77" xfId="62" applyFont="1" applyFill="1" applyBorder="1" applyAlignment="1">
      <alignment horizontal="center" vertical="center" wrapText="1"/>
    </xf>
    <xf numFmtId="169" fontId="109" fillId="14" borderId="51" xfId="62" applyNumberFormat="1" applyFont="1" applyFill="1" applyBorder="1" applyAlignment="1">
      <alignment vertical="center" wrapText="1"/>
    </xf>
    <xf numFmtId="0" fontId="100" fillId="0" borderId="88" xfId="33" applyFont="1" applyBorder="1" applyAlignment="1">
      <alignment horizontal="right" wrapText="1"/>
    </xf>
    <xf numFmtId="0" fontId="98" fillId="0" borderId="85" xfId="62" applyFont="1" applyBorder="1"/>
    <xf numFmtId="0" fontId="19" fillId="0" borderId="44" xfId="62" applyFont="1" applyBorder="1"/>
    <xf numFmtId="0" fontId="19" fillId="0" borderId="29" xfId="62" applyFont="1" applyBorder="1" applyAlignment="1">
      <alignment vertical="center" wrapText="1"/>
    </xf>
    <xf numFmtId="42" fontId="19" fillId="0" borderId="29" xfId="62" applyNumberFormat="1" applyFont="1" applyBorder="1" applyAlignment="1">
      <alignment vertical="center" wrapText="1"/>
    </xf>
    <xf numFmtId="0" fontId="19" fillId="0" borderId="29" xfId="62" applyFont="1" applyBorder="1" applyAlignment="1">
      <alignment vertical="center"/>
    </xf>
    <xf numFmtId="169" fontId="19" fillId="0" borderId="29" xfId="62" applyNumberFormat="1" applyFont="1" applyBorder="1" applyAlignment="1">
      <alignment vertical="center" wrapText="1"/>
    </xf>
    <xf numFmtId="169" fontId="19" fillId="0" borderId="45" xfId="62" applyNumberFormat="1" applyFont="1" applyBorder="1" applyAlignment="1">
      <alignment vertical="center"/>
    </xf>
    <xf numFmtId="0" fontId="32" fillId="7" borderId="0" xfId="14" applyFont="1" applyFill="1" applyProtection="1">
      <protection locked="0"/>
    </xf>
    <xf numFmtId="0" fontId="12" fillId="7" borderId="6" xfId="14" applyFont="1" applyFill="1" applyBorder="1" applyProtection="1">
      <protection locked="0"/>
    </xf>
    <xf numFmtId="0" fontId="16" fillId="0" borderId="7" xfId="33" applyFont="1" applyBorder="1" applyAlignment="1" applyProtection="1">
      <alignment horizontal="center" vertical="center" wrapText="1"/>
      <protection locked="0"/>
    </xf>
    <xf numFmtId="0" fontId="16" fillId="0" borderId="7" xfId="13" applyFont="1" applyBorder="1" applyAlignment="1" applyProtection="1">
      <alignment horizontal="center" vertical="center" wrapText="1"/>
      <protection locked="0"/>
    </xf>
    <xf numFmtId="0" fontId="8" fillId="0" borderId="45" xfId="62" applyBorder="1"/>
    <xf numFmtId="0" fontId="97" fillId="0" borderId="22" xfId="62" applyFont="1" applyBorder="1" applyAlignment="1">
      <alignment wrapText="1"/>
    </xf>
    <xf numFmtId="0" fontId="16" fillId="0" borderId="7" xfId="144" applyFont="1" applyBorder="1" applyAlignment="1" applyProtection="1">
      <alignment horizontal="center" vertical="center" wrapText="1"/>
      <protection locked="0"/>
    </xf>
    <xf numFmtId="0" fontId="16" fillId="0" borderId="7" xfId="144" applyFont="1" applyBorder="1" applyAlignment="1" applyProtection="1">
      <alignment horizontal="left" vertical="center" wrapText="1"/>
      <protection locked="0"/>
    </xf>
    <xf numFmtId="49" fontId="16" fillId="7" borderId="12" xfId="1" applyFont="1" applyFill="1" applyBorder="1" applyAlignment="1" applyProtection="1">
      <alignment vertical="center"/>
      <protection hidden="1"/>
    </xf>
    <xf numFmtId="0" fontId="16" fillId="6" borderId="7" xfId="33" applyFont="1" applyFill="1" applyBorder="1" applyAlignment="1" applyProtection="1">
      <alignment horizontal="center" vertical="center" wrapText="1"/>
      <protection locked="0"/>
    </xf>
    <xf numFmtId="0" fontId="145" fillId="0" borderId="7" xfId="64" applyFont="1" applyFill="1" applyBorder="1" applyAlignment="1" applyProtection="1">
      <alignment horizontal="center" vertical="center" wrapText="1"/>
      <protection locked="0"/>
    </xf>
    <xf numFmtId="49" fontId="146" fillId="0" borderId="7" xfId="64" applyNumberFormat="1" applyFont="1" applyFill="1" applyBorder="1" applyAlignment="1" applyProtection="1">
      <alignment horizontal="center" vertical="center" wrapText="1"/>
      <protection locked="0"/>
    </xf>
    <xf numFmtId="49" fontId="28" fillId="0" borderId="0" xfId="1" applyFont="1" applyAlignment="1" applyProtection="1">
      <alignment horizontal="left" vertical="center"/>
      <protection hidden="1"/>
    </xf>
    <xf numFmtId="3" fontId="19" fillId="0" borderId="0" xfId="33" applyNumberFormat="1" applyFont="1">
      <alignment horizontal="center" vertical="center"/>
    </xf>
    <xf numFmtId="0" fontId="23" fillId="0" borderId="0" xfId="33" applyFont="1" applyAlignment="1">
      <alignment horizontal="center" vertical="center" wrapText="1"/>
    </xf>
    <xf numFmtId="0" fontId="11" fillId="0" borderId="7" xfId="0" applyFont="1" applyBorder="1" applyAlignment="1">
      <alignment horizontal="center" vertical="center" wrapText="1"/>
    </xf>
    <xf numFmtId="0" fontId="0" fillId="0" borderId="0" xfId="27" applyFont="1">
      <alignment horizontal="center" vertical="center"/>
    </xf>
    <xf numFmtId="0" fontId="0" fillId="0" borderId="0" xfId="33" applyFont="1" applyProtection="1">
      <alignment horizontal="center" vertical="center"/>
      <protection hidden="1"/>
    </xf>
    <xf numFmtId="0" fontId="0" fillId="0" borderId="0" xfId="33" applyFont="1" applyAlignment="1" applyProtection="1">
      <protection hidden="1"/>
    </xf>
    <xf numFmtId="0" fontId="0" fillId="0" borderId="0" xfId="33" applyFont="1">
      <alignment horizontal="center" vertical="center"/>
    </xf>
    <xf numFmtId="0" fontId="16" fillId="6" borderId="7" xfId="33" applyFont="1" applyFill="1" applyBorder="1" applyAlignment="1" applyProtection="1">
      <alignment horizontal="center" vertical="center" textRotation="90" wrapText="1"/>
      <protection locked="0"/>
    </xf>
    <xf numFmtId="0" fontId="146" fillId="6" borderId="7" xfId="64" applyFont="1" applyFill="1" applyBorder="1" applyAlignment="1" applyProtection="1">
      <alignment horizontal="center" vertical="center" textRotation="90" wrapText="1"/>
      <protection locked="0"/>
    </xf>
    <xf numFmtId="0" fontId="16" fillId="7" borderId="19" xfId="33" applyFont="1" applyFill="1" applyBorder="1" applyAlignment="1" applyProtection="1">
      <alignment vertical="center"/>
      <protection hidden="1"/>
    </xf>
    <xf numFmtId="0" fontId="16" fillId="7" borderId="15" xfId="33" applyFont="1" applyFill="1" applyBorder="1" applyAlignment="1" applyProtection="1">
      <alignment vertical="center"/>
      <protection hidden="1"/>
    </xf>
    <xf numFmtId="0" fontId="16" fillId="7" borderId="17" xfId="33" applyFont="1" applyFill="1" applyBorder="1" applyAlignment="1" applyProtection="1">
      <alignment vertical="center"/>
      <protection hidden="1"/>
    </xf>
    <xf numFmtId="0" fontId="10" fillId="19" borderId="11" xfId="33" applyFill="1" applyBorder="1" applyAlignment="1" applyProtection="1">
      <protection hidden="1"/>
    </xf>
    <xf numFmtId="0" fontId="12" fillId="19" borderId="6" xfId="33" applyFont="1" applyFill="1" applyBorder="1" applyAlignment="1" applyProtection="1">
      <alignment horizontal="right"/>
      <protection hidden="1"/>
    </xf>
    <xf numFmtId="49" fontId="28" fillId="0" borderId="13" xfId="1" applyFont="1" applyBorder="1" applyAlignment="1" applyProtection="1">
      <alignment horizontal="left" indent="1"/>
      <protection hidden="1"/>
    </xf>
    <xf numFmtId="49" fontId="28" fillId="0" borderId="14" xfId="1" applyFont="1" applyBorder="1" applyAlignment="1" applyProtection="1">
      <alignment horizontal="left" indent="1"/>
      <protection hidden="1"/>
    </xf>
    <xf numFmtId="0" fontId="0" fillId="0" borderId="0" xfId="33" applyFont="1" applyAlignment="1" applyProtection="1">
      <alignment vertical="center"/>
      <protection hidden="1"/>
    </xf>
    <xf numFmtId="0" fontId="0" fillId="0" borderId="0" xfId="33" applyFont="1" applyAlignment="1">
      <alignment vertical="center" wrapText="1"/>
    </xf>
    <xf numFmtId="0" fontId="0" fillId="0" borderId="0" xfId="33" applyFont="1" applyAlignment="1"/>
    <xf numFmtId="171" fontId="119" fillId="0" borderId="0" xfId="88" applyFont="1" applyAlignment="1" applyProtection="1">
      <alignment horizontal="right"/>
      <protection hidden="1"/>
    </xf>
    <xf numFmtId="171" fontId="22" fillId="0" borderId="0" xfId="88" applyFont="1" applyAlignment="1" applyProtection="1">
      <alignment horizontal="right"/>
      <protection hidden="1"/>
    </xf>
    <xf numFmtId="171" fontId="119" fillId="0" borderId="0" xfId="88" applyFont="1" applyAlignment="1" applyProtection="1">
      <alignment horizontal="right" vertical="top"/>
      <protection hidden="1"/>
    </xf>
    <xf numFmtId="171" fontId="22" fillId="0" borderId="0" xfId="88" applyFont="1" applyAlignment="1" applyProtection="1">
      <alignment horizontal="right" vertical="top"/>
      <protection hidden="1"/>
    </xf>
    <xf numFmtId="171" fontId="22" fillId="0" borderId="0" xfId="88" applyFont="1" applyAlignment="1" applyProtection="1">
      <alignment horizontal="right" vertical="center"/>
      <protection hidden="1"/>
    </xf>
    <xf numFmtId="3" fontId="0" fillId="0" borderId="0" xfId="33" applyNumberFormat="1" applyFont="1" applyAlignment="1" applyProtection="1">
      <alignment vertical="center"/>
      <protection hidden="1"/>
    </xf>
    <xf numFmtId="171" fontId="0" fillId="0" borderId="0" xfId="88" applyFont="1" applyAlignment="1" applyProtection="1">
      <protection hidden="1"/>
    </xf>
    <xf numFmtId="0" fontId="0" fillId="19" borderId="13" xfId="33" applyFont="1" applyFill="1" applyBorder="1" applyAlignment="1" applyProtection="1">
      <protection hidden="1"/>
    </xf>
    <xf numFmtId="0" fontId="0" fillId="19" borderId="11" xfId="33" applyFont="1" applyFill="1" applyBorder="1" applyAlignment="1" applyProtection="1">
      <protection hidden="1"/>
    </xf>
    <xf numFmtId="0" fontId="0" fillId="10" borderId="11" xfId="33" applyFont="1" applyFill="1" applyBorder="1" applyAlignment="1" applyProtection="1">
      <protection hidden="1"/>
    </xf>
    <xf numFmtId="0" fontId="0" fillId="10" borderId="6" xfId="33" applyFont="1" applyFill="1" applyBorder="1" applyAlignment="1" applyProtection="1">
      <alignment horizontal="center"/>
      <protection hidden="1"/>
    </xf>
    <xf numFmtId="0" fontId="0" fillId="10" borderId="6" xfId="33" applyFont="1" applyFill="1" applyBorder="1" applyAlignment="1" applyProtection="1">
      <protection hidden="1"/>
    </xf>
    <xf numFmtId="0" fontId="0" fillId="10" borderId="10" xfId="33" applyFont="1" applyFill="1" applyBorder="1" applyAlignment="1" applyProtection="1">
      <protection hidden="1"/>
    </xf>
    <xf numFmtId="0" fontId="145" fillId="0" borderId="7" xfId="64" applyFont="1" applyBorder="1" applyAlignment="1" applyProtection="1">
      <alignment horizontal="center" vertical="center" wrapText="1"/>
      <protection locked="0"/>
    </xf>
    <xf numFmtId="49" fontId="146" fillId="0" borderId="7" xfId="64" applyNumberFormat="1" applyFont="1" applyBorder="1" applyAlignment="1" applyProtection="1">
      <alignment horizontal="center" vertical="center" wrapText="1"/>
      <protection locked="0"/>
    </xf>
    <xf numFmtId="168" fontId="11" fillId="0" borderId="7" xfId="88" applyNumberFormat="1" applyFont="1" applyBorder="1" applyAlignment="1" applyProtection="1">
      <protection locked="0"/>
    </xf>
    <xf numFmtId="3" fontId="19" fillId="0" borderId="15" xfId="88" applyNumberFormat="1" applyFont="1" applyBorder="1" applyAlignment="1"/>
    <xf numFmtId="0" fontId="75" fillId="0" borderId="0" xfId="64" applyFont="1" applyAlignment="1">
      <alignment horizontal="left" vertical="center"/>
    </xf>
    <xf numFmtId="0" fontId="78" fillId="0" borderId="0" xfId="64" applyFont="1" applyAlignment="1">
      <alignment horizontal="left" vertical="top"/>
    </xf>
    <xf numFmtId="0" fontId="71" fillId="0" borderId="0" xfId="64" applyFont="1" applyAlignment="1">
      <alignment horizontal="left" vertical="top"/>
    </xf>
    <xf numFmtId="0" fontId="10" fillId="8" borderId="7" xfId="33" applyFill="1" applyBorder="1" applyProtection="1">
      <alignment horizontal="center" vertical="center"/>
      <protection locked="0" hidden="1"/>
    </xf>
    <xf numFmtId="0" fontId="0" fillId="8" borderId="7" xfId="33" applyFont="1" applyFill="1" applyBorder="1" applyProtection="1">
      <alignment horizontal="center" vertical="center"/>
      <protection locked="0" hidden="1"/>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7" xfId="33" applyNumberFormat="1" applyFont="1" applyBorder="1" applyAlignment="1" applyProtection="1">
      <alignment horizontal="center" wrapText="1"/>
      <protection locked="0"/>
    </xf>
    <xf numFmtId="0" fontId="11" fillId="0" borderId="7" xfId="33" applyFont="1" applyBorder="1" applyAlignment="1" applyProtection="1">
      <alignment horizontal="center" wrapText="1"/>
      <protection locked="0"/>
    </xf>
    <xf numFmtId="14" fontId="11" fillId="0" borderId="0" xfId="0" applyNumberFormat="1" applyFont="1" applyAlignment="1">
      <alignment horizontal="left" vertical="center"/>
    </xf>
    <xf numFmtId="14" fontId="11" fillId="0" borderId="7" xfId="33" applyNumberFormat="1" applyFont="1" applyBorder="1" applyAlignment="1" applyProtection="1">
      <alignment horizontal="center" vertical="center" wrapText="1"/>
      <protection locked="0"/>
    </xf>
    <xf numFmtId="0" fontId="11" fillId="0" borderId="7" xfId="33" applyFont="1" applyBorder="1" applyAlignment="1" applyProtection="1">
      <alignment horizontal="left" vertical="center" wrapText="1"/>
      <protection locked="0"/>
    </xf>
    <xf numFmtId="3" fontId="11" fillId="0" borderId="7" xfId="33" applyNumberFormat="1" applyFont="1" applyBorder="1" applyAlignment="1" applyProtection="1">
      <alignment vertical="center"/>
      <protection locked="0"/>
    </xf>
    <xf numFmtId="168" fontId="11" fillId="0" borderId="7" xfId="88" applyNumberFormat="1" applyFont="1" applyFill="1" applyBorder="1" applyAlignment="1" applyProtection="1">
      <alignment vertical="center"/>
      <protection locked="0"/>
    </xf>
    <xf numFmtId="0" fontId="11" fillId="6" borderId="7" xfId="33" applyFont="1" applyFill="1" applyBorder="1" applyAlignment="1" applyProtection="1">
      <alignment horizontal="left" vertical="center" wrapText="1"/>
      <protection locked="0"/>
    </xf>
    <xf numFmtId="14" fontId="11" fillId="0" borderId="0" xfId="0" applyNumberFormat="1" applyFont="1">
      <alignment horizontal="center" vertical="center"/>
    </xf>
    <xf numFmtId="49" fontId="11" fillId="0" borderId="0" xfId="28" applyFont="1" applyAlignment="1">
      <alignment horizontal="left" wrapText="1"/>
    </xf>
    <xf numFmtId="1" fontId="11" fillId="0" borderId="0" xfId="0" applyNumberFormat="1" applyFont="1">
      <alignment horizontal="center" vertical="center"/>
    </xf>
    <xf numFmtId="0" fontId="16" fillId="20" borderId="7" xfId="0" applyFont="1" applyFill="1" applyBorder="1" applyAlignment="1" applyProtection="1">
      <alignment horizontal="center" vertical="center" wrapText="1"/>
      <protection locked="0"/>
    </xf>
    <xf numFmtId="14" fontId="0" fillId="0" borderId="0" xfId="0" applyNumberFormat="1">
      <alignment horizontal="center" vertical="center"/>
    </xf>
    <xf numFmtId="0" fontId="83" fillId="7" borderId="7" xfId="27" applyFont="1" applyFill="1" applyBorder="1" applyAlignment="1">
      <alignment horizontal="center" vertical="center" wrapText="1"/>
    </xf>
    <xf numFmtId="0" fontId="31" fillId="0" borderId="0" xfId="0" applyFont="1" applyAlignment="1">
      <alignment horizontal="left" vertical="center"/>
    </xf>
    <xf numFmtId="0" fontId="43" fillId="0" borderId="0" xfId="0" applyFont="1" applyAlignment="1">
      <alignment horizontal="left" vertical="center"/>
    </xf>
    <xf numFmtId="9" fontId="23" fillId="0" borderId="2" xfId="20" applyFont="1" applyBorder="1" applyAlignment="1" applyProtection="1">
      <protection locked="0"/>
    </xf>
    <xf numFmtId="7" fontId="11" fillId="0" borderId="0" xfId="0" applyNumberFormat="1" applyFont="1">
      <alignment horizontal="center" vertical="center"/>
    </xf>
    <xf numFmtId="7" fontId="11" fillId="20" borderId="0" xfId="4" applyNumberFormat="1" applyFont="1" applyFill="1" applyAlignment="1">
      <alignment horizontal="center" vertical="center"/>
    </xf>
    <xf numFmtId="7" fontId="11" fillId="0" borderId="0" xfId="4" applyNumberFormat="1" applyFont="1" applyAlignment="1">
      <alignment horizontal="center" vertical="center"/>
    </xf>
    <xf numFmtId="0" fontId="12" fillId="8" borderId="7" xfId="33" applyFont="1" applyFill="1" applyBorder="1" applyProtection="1">
      <alignment horizontal="center" vertical="center"/>
      <protection locked="0" hidden="1"/>
    </xf>
    <xf numFmtId="9" fontId="11" fillId="0" borderId="0" xfId="0" applyNumberFormat="1" applyFont="1">
      <alignment horizontal="center" vertical="center"/>
    </xf>
    <xf numFmtId="7" fontId="11" fillId="20" borderId="0" xfId="0" applyNumberFormat="1" applyFont="1" applyFill="1">
      <alignment horizontal="center" vertical="center"/>
    </xf>
    <xf numFmtId="0" fontId="84" fillId="6" borderId="0" xfId="0" applyFont="1" applyFill="1">
      <alignment horizontal="center" vertical="center"/>
    </xf>
    <xf numFmtId="0" fontId="84" fillId="6" borderId="0" xfId="0" applyFont="1" applyFill="1" applyAlignment="1" applyProtection="1">
      <protection hidden="1"/>
    </xf>
    <xf numFmtId="0" fontId="84" fillId="6" borderId="0" xfId="0" applyFont="1" applyFill="1" applyAlignment="1">
      <alignment horizontal="left" vertical="center"/>
    </xf>
    <xf numFmtId="0" fontId="45" fillId="6" borderId="0" xfId="0" applyFont="1" applyFill="1" applyAlignment="1">
      <alignment horizontal="left" vertical="center"/>
    </xf>
    <xf numFmtId="0" fontId="45" fillId="20" borderId="0" xfId="0" applyFont="1" applyFill="1" applyAlignment="1">
      <alignment horizontal="left" vertical="center"/>
    </xf>
    <xf numFmtId="0" fontId="45" fillId="6" borderId="0" xfId="0" applyFont="1" applyFill="1">
      <alignment horizontal="center" vertical="center"/>
    </xf>
    <xf numFmtId="0" fontId="84" fillId="6" borderId="0" xfId="0" applyFont="1" applyFill="1" applyAlignment="1">
      <alignment horizontal="right" vertical="top"/>
    </xf>
    <xf numFmtId="0" fontId="84" fillId="6" borderId="0" xfId="0" applyFont="1" applyFill="1" applyAlignment="1">
      <alignment horizontal="left" vertical="top"/>
    </xf>
    <xf numFmtId="37" fontId="84" fillId="6" borderId="0" xfId="0" applyNumberFormat="1" applyFont="1" applyFill="1">
      <alignment horizontal="center" vertical="center"/>
    </xf>
    <xf numFmtId="0" fontId="149" fillId="6" borderId="0" xfId="0" applyFont="1" applyFill="1" applyAlignment="1">
      <alignment horizontal="left" vertical="center"/>
    </xf>
    <xf numFmtId="0" fontId="84" fillId="20" borderId="0" xfId="0" applyFont="1" applyFill="1" applyAlignment="1">
      <alignment horizontal="left" vertical="center"/>
    </xf>
    <xf numFmtId="0" fontId="84" fillId="6" borderId="0" xfId="67" applyFont="1" applyFill="1" applyAlignment="1">
      <alignment horizontal="left" vertical="top"/>
    </xf>
    <xf numFmtId="0" fontId="150" fillId="6" borderId="0" xfId="0" applyFont="1" applyFill="1" applyAlignment="1">
      <alignment horizontal="left" vertical="center"/>
    </xf>
    <xf numFmtId="0" fontId="149" fillId="20" borderId="0" xfId="0" applyFont="1" applyFill="1" applyAlignment="1">
      <alignment vertical="center"/>
    </xf>
    <xf numFmtId="0" fontId="84" fillId="6" borderId="0" xfId="0" applyFont="1" applyFill="1" applyAlignment="1"/>
    <xf numFmtId="0" fontId="84" fillId="20" borderId="0" xfId="0" applyFont="1" applyFill="1" applyAlignment="1">
      <alignment vertical="center"/>
    </xf>
    <xf numFmtId="0" fontId="149" fillId="0" borderId="0" xfId="0" applyFont="1" applyAlignment="1">
      <alignment horizontal="left" vertical="center"/>
    </xf>
    <xf numFmtId="0" fontId="84" fillId="0" borderId="0" xfId="0" applyFont="1" applyAlignment="1">
      <alignment horizontal="left" vertical="center"/>
    </xf>
    <xf numFmtId="43" fontId="84" fillId="6" borderId="0" xfId="66" applyFont="1" applyFill="1" applyAlignment="1">
      <alignment horizontal="center" vertical="center"/>
    </xf>
    <xf numFmtId="0" fontId="149" fillId="20" borderId="0" xfId="0" applyFont="1" applyFill="1" applyAlignment="1">
      <alignment horizontal="left" vertical="center"/>
    </xf>
    <xf numFmtId="0" fontId="84" fillId="20" borderId="0" xfId="0" applyFont="1" applyFill="1">
      <alignment horizontal="center" vertical="center"/>
    </xf>
    <xf numFmtId="16" fontId="84" fillId="6" borderId="0" xfId="0" applyNumberFormat="1" applyFont="1" applyFill="1">
      <alignment horizontal="center" vertical="center"/>
    </xf>
    <xf numFmtId="0" fontId="45" fillId="6" borderId="0" xfId="0" applyFont="1" applyFill="1" applyAlignment="1" applyProtection="1">
      <protection hidden="1"/>
    </xf>
    <xf numFmtId="0" fontId="84" fillId="6" borderId="0" xfId="0" applyFont="1" applyFill="1" applyAlignment="1">
      <alignment horizontal="right" vertical="center"/>
    </xf>
    <xf numFmtId="0" fontId="85" fillId="6" borderId="0" xfId="0" applyFont="1" applyFill="1" applyAlignment="1">
      <alignment horizontal="right" vertical="center"/>
    </xf>
    <xf numFmtId="0" fontId="45" fillId="20" borderId="0" xfId="0" applyFont="1" applyFill="1">
      <alignment horizontal="center" vertical="center"/>
    </xf>
    <xf numFmtId="0" fontId="151" fillId="0" borderId="0" xfId="0" applyFont="1" applyAlignment="1">
      <alignment horizontal="left" vertical="center"/>
    </xf>
    <xf numFmtId="0" fontId="84" fillId="6" borderId="0" xfId="0" applyFont="1" applyFill="1" applyAlignment="1">
      <alignment horizontal="center"/>
    </xf>
    <xf numFmtId="0" fontId="84" fillId="6" borderId="0" xfId="0" applyFont="1" applyFill="1" applyAlignment="1" applyProtection="1">
      <alignment horizontal="left"/>
      <protection hidden="1"/>
    </xf>
    <xf numFmtId="49" fontId="148" fillId="0" borderId="0" xfId="86" applyNumberFormat="1" applyFont="1"/>
    <xf numFmtId="0" fontId="148" fillId="0" borderId="0" xfId="86" applyFont="1"/>
    <xf numFmtId="0" fontId="45" fillId="21" borderId="22" xfId="62" applyFont="1" applyFill="1" applyBorder="1" applyAlignment="1">
      <alignment vertical="center"/>
    </xf>
    <xf numFmtId="0" fontId="32" fillId="0" borderId="0" xfId="62" applyFont="1"/>
    <xf numFmtId="42" fontId="10" fillId="0" borderId="0" xfId="62" applyNumberFormat="1" applyFont="1" applyAlignment="1">
      <alignment vertical="center" wrapText="1"/>
    </xf>
    <xf numFmtId="169" fontId="10" fillId="0" borderId="0" xfId="62" applyNumberFormat="1" applyFont="1" applyAlignment="1">
      <alignment vertical="center" wrapText="1"/>
    </xf>
    <xf numFmtId="169" fontId="10" fillId="0" borderId="41" xfId="62" applyNumberFormat="1" applyFont="1" applyBorder="1" applyAlignment="1">
      <alignment vertical="center" wrapText="1"/>
    </xf>
    <xf numFmtId="0" fontId="10" fillId="0" borderId="15" xfId="62" applyFont="1" applyBorder="1" applyAlignment="1">
      <alignment horizontal="right" vertical="center" wrapText="1"/>
    </xf>
    <xf numFmtId="169" fontId="10" fillId="0" borderId="41" xfId="62" applyNumberFormat="1" applyFont="1" applyBorder="1" applyAlignment="1">
      <alignment horizontal="center" vertical="center"/>
    </xf>
    <xf numFmtId="0" fontId="10" fillId="0" borderId="6" xfId="62" applyFont="1" applyBorder="1" applyAlignment="1">
      <alignment vertical="center" wrapText="1"/>
    </xf>
    <xf numFmtId="169" fontId="10" fillId="0" borderId="6" xfId="62" applyNumberFormat="1" applyFont="1" applyBorder="1" applyAlignment="1">
      <alignment vertical="center" wrapText="1"/>
    </xf>
    <xf numFmtId="169" fontId="10" fillId="0" borderId="52" xfId="62" applyNumberFormat="1" applyFont="1" applyBorder="1" applyAlignment="1">
      <alignment vertical="center"/>
    </xf>
    <xf numFmtId="0" fontId="11" fillId="7" borderId="22" xfId="62" applyFont="1" applyFill="1" applyBorder="1" applyAlignment="1">
      <alignment vertical="center" wrapText="1"/>
    </xf>
    <xf numFmtId="42" fontId="19" fillId="7" borderId="22" xfId="62" applyNumberFormat="1" applyFont="1" applyFill="1" applyBorder="1" applyAlignment="1">
      <alignment vertical="center" wrapText="1"/>
    </xf>
    <xf numFmtId="0" fontId="11" fillId="7" borderId="22" xfId="62" applyFont="1" applyFill="1" applyBorder="1" applyAlignment="1">
      <alignment vertical="center"/>
    </xf>
    <xf numFmtId="169" fontId="19" fillId="7" borderId="22" xfId="62" applyNumberFormat="1" applyFont="1" applyFill="1" applyBorder="1" applyAlignment="1">
      <alignment vertical="center" wrapText="1"/>
    </xf>
    <xf numFmtId="0" fontId="11" fillId="7" borderId="22" xfId="62" applyFont="1" applyFill="1" applyBorder="1"/>
    <xf numFmtId="169" fontId="19" fillId="7" borderId="39" xfId="62" applyNumberFormat="1" applyFont="1" applyFill="1" applyBorder="1" applyAlignment="1">
      <alignment vertical="center" wrapText="1"/>
    </xf>
    <xf numFmtId="0" fontId="11" fillId="0" borderId="15" xfId="62" applyFont="1" applyBorder="1" applyAlignment="1">
      <alignment horizontal="center" wrapText="1"/>
    </xf>
    <xf numFmtId="42" fontId="11" fillId="0" borderId="15" xfId="62" applyNumberFormat="1" applyFont="1" applyBorder="1" applyAlignment="1">
      <alignment horizontal="center" wrapText="1"/>
    </xf>
    <xf numFmtId="0" fontId="11" fillId="0" borderId="4" xfId="62" applyFont="1" applyBorder="1" applyAlignment="1">
      <alignment horizontal="center" wrapText="1"/>
    </xf>
    <xf numFmtId="169" fontId="11" fillId="0" borderId="4" xfId="62" applyNumberFormat="1" applyFont="1" applyBorder="1" applyAlignment="1">
      <alignment horizontal="center" wrapText="1"/>
    </xf>
    <xf numFmtId="0" fontId="8" fillId="0" borderId="40" xfId="62" applyBorder="1"/>
    <xf numFmtId="0" fontId="8" fillId="0" borderId="44" xfId="62" applyBorder="1"/>
    <xf numFmtId="0" fontId="64" fillId="14" borderId="35" xfId="62" applyFont="1" applyFill="1" applyBorder="1" applyAlignment="1">
      <alignment horizontal="left" vertical="center"/>
    </xf>
    <xf numFmtId="0" fontId="13" fillId="14" borderId="21" xfId="62" applyFont="1" applyFill="1" applyBorder="1" applyAlignment="1">
      <alignment vertical="center" wrapText="1"/>
    </xf>
    <xf numFmtId="0" fontId="13" fillId="14" borderId="24" xfId="62" applyFont="1" applyFill="1" applyBorder="1" applyAlignment="1">
      <alignment vertical="center" wrapText="1"/>
    </xf>
    <xf numFmtId="0" fontId="16" fillId="0" borderId="46" xfId="62" applyFont="1" applyBorder="1" applyAlignment="1">
      <alignment vertical="center" wrapText="1"/>
    </xf>
    <xf numFmtId="0" fontId="16" fillId="0" borderId="23" xfId="62" applyFont="1" applyBorder="1" applyAlignment="1">
      <alignment vertical="center" wrapText="1"/>
    </xf>
    <xf numFmtId="0" fontId="10" fillId="0" borderId="46" xfId="62" applyFont="1" applyBorder="1" applyAlignment="1">
      <alignment horizontal="right" vertical="center" wrapText="1" indent="1"/>
    </xf>
    <xf numFmtId="0" fontId="16" fillId="0" borderId="23" xfId="62" applyFont="1" applyBorder="1" applyAlignment="1">
      <alignment vertical="center"/>
    </xf>
    <xf numFmtId="0" fontId="16" fillId="0" borderId="23" xfId="62" applyFont="1" applyBorder="1" applyAlignment="1">
      <alignment horizontal="center" vertical="center"/>
    </xf>
    <xf numFmtId="0" fontId="11" fillId="0" borderId="47" xfId="62" applyFont="1" applyBorder="1" applyAlignment="1">
      <alignment vertical="center" wrapText="1"/>
    </xf>
    <xf numFmtId="0" fontId="16" fillId="0" borderId="48" xfId="62" applyFont="1" applyBorder="1" applyAlignment="1">
      <alignment horizontal="center" vertical="center"/>
    </xf>
    <xf numFmtId="0" fontId="99" fillId="0" borderId="0" xfId="62" applyFont="1"/>
    <xf numFmtId="0" fontId="99" fillId="0" borderId="0" xfId="62" applyFont="1" applyAlignment="1">
      <alignment horizontal="right"/>
    </xf>
    <xf numFmtId="169" fontId="98" fillId="0" borderId="0" xfId="62" applyNumberFormat="1" applyFont="1"/>
    <xf numFmtId="0" fontId="99" fillId="0" borderId="0" xfId="62" applyFont="1" applyAlignment="1">
      <alignment wrapText="1"/>
    </xf>
    <xf numFmtId="0" fontId="98" fillId="0" borderId="0" xfId="62" applyFont="1" applyAlignment="1">
      <alignment horizontal="center" vertical="center"/>
    </xf>
    <xf numFmtId="0" fontId="98" fillId="0" borderId="0" xfId="62" applyFont="1" applyAlignment="1">
      <alignment horizontal="left" vertical="center"/>
    </xf>
    <xf numFmtId="0" fontId="51" fillId="0" borderId="0" xfId="62" applyFont="1" applyAlignment="1">
      <alignment vertical="center"/>
    </xf>
    <xf numFmtId="0" fontId="98" fillId="0" borderId="0" xfId="62" applyFont="1" applyAlignment="1">
      <alignment horizontal="left" indent="2"/>
    </xf>
    <xf numFmtId="0" fontId="8" fillId="0" borderId="0" xfId="62" applyAlignment="1">
      <alignment horizontal="left" indent="1"/>
    </xf>
    <xf numFmtId="0" fontId="98" fillId="0" borderId="0" xfId="62" applyFont="1" applyAlignment="1">
      <alignment horizontal="left" indent="1"/>
    </xf>
    <xf numFmtId="0" fontId="102" fillId="0" borderId="0" xfId="62" applyFont="1"/>
    <xf numFmtId="0" fontId="99" fillId="0" borderId="0" xfId="62" applyFont="1" applyAlignment="1">
      <alignment horizontal="left"/>
    </xf>
    <xf numFmtId="0" fontId="142" fillId="0" borderId="0" xfId="62" applyFont="1"/>
    <xf numFmtId="0" fontId="84" fillId="22" borderId="0" xfId="0" applyFont="1" applyFill="1">
      <alignment horizontal="center" vertical="center"/>
    </xf>
    <xf numFmtId="0" fontId="11" fillId="0" borderId="0" xfId="0" applyFont="1" applyAlignment="1">
      <alignment horizontal="left" vertical="top"/>
    </xf>
    <xf numFmtId="0" fontId="16" fillId="0" borderId="12" xfId="33" applyFont="1" applyBorder="1" applyAlignment="1" applyProtection="1">
      <alignment horizontal="center" vertical="center" wrapText="1"/>
      <protection locked="0"/>
    </xf>
    <xf numFmtId="0" fontId="16" fillId="6" borderId="8" xfId="33" applyFont="1" applyFill="1" applyBorder="1" applyAlignment="1" applyProtection="1">
      <alignment horizontal="center" vertical="center" textRotation="90" wrapText="1"/>
      <protection locked="0"/>
    </xf>
    <xf numFmtId="0" fontId="11" fillId="0" borderId="9" xfId="0" applyFont="1" applyBorder="1" applyAlignment="1" applyProtection="1">
      <alignment horizontal="center" vertical="center" wrapText="1"/>
      <protection locked="0"/>
    </xf>
    <xf numFmtId="0" fontId="19" fillId="0" borderId="9" xfId="33" applyFont="1" applyBorder="1" applyProtection="1">
      <alignment horizontal="center" vertical="center"/>
      <protection locked="0"/>
    </xf>
    <xf numFmtId="0" fontId="16" fillId="18" borderId="25" xfId="33" applyFont="1" applyFill="1" applyBorder="1" applyAlignment="1" applyProtection="1">
      <alignment horizontal="center" vertical="center" wrapText="1"/>
      <protection locked="0"/>
    </xf>
    <xf numFmtId="0" fontId="16" fillId="18" borderId="26" xfId="33" applyFont="1" applyFill="1" applyBorder="1" applyAlignment="1" applyProtection="1">
      <alignment horizontal="center" vertical="center" wrapText="1"/>
      <protection locked="0"/>
    </xf>
    <xf numFmtId="0" fontId="10" fillId="11" borderId="6" xfId="33" applyFill="1" applyBorder="1" applyAlignment="1" applyProtection="1">
      <alignment horizontal="center"/>
      <protection locked="0"/>
    </xf>
    <xf numFmtId="0" fontId="12" fillId="12" borderId="0" xfId="35" applyFont="1" applyFill="1" applyAlignment="1">
      <alignment horizontal="left" vertical="center" wrapText="1"/>
    </xf>
    <xf numFmtId="0" fontId="19" fillId="0" borderId="0" xfId="35" applyFont="1" applyAlignment="1">
      <alignment horizontal="left" vertical="center" wrapText="1" indent="2"/>
    </xf>
    <xf numFmtId="0" fontId="32" fillId="0" borderId="0" xfId="35" applyFont="1" applyAlignment="1">
      <alignment horizontal="left" wrapText="1"/>
    </xf>
    <xf numFmtId="0" fontId="42" fillId="0" borderId="0" xfId="33" applyFont="1" applyAlignment="1">
      <alignment horizontal="left" vertical="center" wrapText="1"/>
    </xf>
    <xf numFmtId="0" fontId="42" fillId="0" borderId="0" xfId="33" applyFont="1" applyAlignment="1">
      <alignment horizontal="left" vertical="center"/>
    </xf>
    <xf numFmtId="0" fontId="10" fillId="11" borderId="6" xfId="33" applyFill="1" applyBorder="1" applyAlignment="1" applyProtection="1">
      <alignment horizontal="center" vertical="center" wrapText="1"/>
      <protection locked="0"/>
    </xf>
    <xf numFmtId="0" fontId="10" fillId="0" borderId="0" xfId="64" applyFont="1" applyAlignment="1">
      <alignment horizontal="left" vertical="top" wrapText="1"/>
    </xf>
    <xf numFmtId="0" fontId="10" fillId="11" borderId="6" xfId="33" applyFill="1" applyBorder="1" applyAlignment="1" applyProtection="1">
      <alignment horizontal="left" vertical="top"/>
      <protection locked="0"/>
    </xf>
    <xf numFmtId="0" fontId="32" fillId="0" borderId="0" xfId="14" applyFont="1" applyAlignment="1">
      <alignment horizontal="left" wrapText="1"/>
    </xf>
    <xf numFmtId="0" fontId="105" fillId="14" borderId="0" xfId="33" applyFont="1" applyFill="1" applyAlignment="1">
      <alignment horizontal="left" vertical="top" wrapText="1"/>
    </xf>
    <xf numFmtId="0" fontId="31" fillId="7" borderId="72" xfId="14" applyFont="1" applyFill="1" applyBorder="1" applyAlignment="1" applyProtection="1">
      <alignment horizontal="center" vertical="center" wrapText="1"/>
      <protection hidden="1"/>
    </xf>
    <xf numFmtId="0" fontId="31" fillId="7" borderId="73" xfId="14" applyFont="1" applyFill="1" applyBorder="1" applyAlignment="1" applyProtection="1">
      <alignment horizontal="center" vertical="center" wrapText="1"/>
      <protection hidden="1"/>
    </xf>
    <xf numFmtId="0" fontId="31" fillId="7" borderId="74" xfId="14" applyFont="1" applyFill="1" applyBorder="1" applyAlignment="1" applyProtection="1">
      <alignment horizontal="center" vertical="center" wrapText="1"/>
      <protection hidden="1"/>
    </xf>
    <xf numFmtId="0" fontId="12" fillId="0" borderId="0" xfId="35" applyFont="1" applyAlignment="1">
      <alignment horizontal="left" vertical="center" wrapText="1"/>
    </xf>
    <xf numFmtId="0" fontId="12" fillId="0" borderId="0" xfId="35" applyFont="1" applyAlignment="1">
      <alignment horizontal="center" wrapText="1"/>
    </xf>
    <xf numFmtId="0" fontId="136" fillId="7" borderId="69" xfId="64" applyFont="1" applyFill="1" applyBorder="1" applyAlignment="1" applyProtection="1">
      <alignment horizontal="center" vertical="center" wrapText="1"/>
      <protection hidden="1"/>
    </xf>
    <xf numFmtId="0" fontId="136" fillId="7" borderId="70" xfId="64" applyFont="1" applyFill="1" applyBorder="1" applyAlignment="1" applyProtection="1">
      <alignment horizontal="center" vertical="center" wrapText="1"/>
      <protection hidden="1"/>
    </xf>
    <xf numFmtId="0" fontId="136" fillId="7" borderId="71" xfId="64" applyFont="1" applyFill="1" applyBorder="1" applyAlignment="1" applyProtection="1">
      <alignment horizontal="center" vertical="center" wrapText="1"/>
      <protection hidden="1"/>
    </xf>
    <xf numFmtId="0" fontId="12" fillId="0" borderId="0" xfId="35" applyFont="1" applyAlignment="1">
      <alignment horizontal="left" wrapText="1"/>
    </xf>
    <xf numFmtId="0" fontId="48" fillId="4" borderId="69" xfId="14" applyFont="1" applyFill="1" applyBorder="1" applyAlignment="1">
      <alignment horizontal="center" vertical="center" wrapText="1"/>
    </xf>
    <xf numFmtId="0" fontId="48" fillId="4" borderId="70" xfId="14" applyFont="1" applyFill="1" applyBorder="1" applyAlignment="1">
      <alignment horizontal="center" vertical="center" wrapText="1"/>
    </xf>
    <xf numFmtId="0" fontId="48" fillId="4" borderId="70" xfId="14" applyFont="1" applyFill="1" applyBorder="1" applyAlignment="1">
      <alignment horizontal="center" vertical="center"/>
    </xf>
    <xf numFmtId="0" fontId="48" fillId="4" borderId="71" xfId="14" applyFont="1" applyFill="1" applyBorder="1" applyAlignment="1">
      <alignment horizontal="center" vertical="center"/>
    </xf>
    <xf numFmtId="0" fontId="64" fillId="9" borderId="12" xfId="33" applyFont="1" applyFill="1" applyBorder="1">
      <alignment horizontal="center" vertical="center"/>
    </xf>
    <xf numFmtId="0" fontId="64" fillId="9" borderId="4" xfId="33" applyFont="1" applyFill="1" applyBorder="1">
      <alignment horizontal="center" vertical="center"/>
    </xf>
    <xf numFmtId="0" fontId="64" fillId="9" borderId="8" xfId="33" applyFont="1" applyFill="1" applyBorder="1">
      <alignment horizontal="center" vertical="center"/>
    </xf>
    <xf numFmtId="0" fontId="117" fillId="7" borderId="61" xfId="33" applyFont="1" applyFill="1" applyBorder="1">
      <alignment horizontal="center" vertical="center"/>
    </xf>
    <xf numFmtId="0" fontId="117" fillId="7" borderId="62" xfId="33" applyFont="1" applyFill="1" applyBorder="1">
      <alignment horizontal="center" vertical="center"/>
    </xf>
    <xf numFmtId="0" fontId="117" fillId="7" borderId="63" xfId="33" applyFont="1" applyFill="1" applyBorder="1">
      <alignment horizontal="center" vertical="center"/>
    </xf>
    <xf numFmtId="14" fontId="10" fillId="8" borderId="6" xfId="33" applyNumberFormat="1" applyFill="1" applyBorder="1" applyProtection="1">
      <alignment horizontal="center" vertical="center"/>
      <protection locked="0"/>
    </xf>
    <xf numFmtId="0" fontId="10" fillId="0" borderId="0" xfId="33" applyAlignment="1">
      <alignment horizontal="left" vertical="center"/>
    </xf>
    <xf numFmtId="0" fontId="10" fillId="0" borderId="19" xfId="33" applyBorder="1" applyAlignment="1" applyProtection="1">
      <alignment horizontal="left" vertical="top" wrapText="1"/>
      <protection locked="0"/>
    </xf>
    <xf numFmtId="0" fontId="10" fillId="0" borderId="15" xfId="33" applyBorder="1" applyAlignment="1" applyProtection="1">
      <alignment horizontal="left" vertical="top" wrapText="1"/>
      <protection locked="0"/>
    </xf>
    <xf numFmtId="0" fontId="10" fillId="0" borderId="17" xfId="33" applyBorder="1" applyAlignment="1" applyProtection="1">
      <alignment horizontal="left" vertical="top" wrapText="1"/>
      <protection locked="0"/>
    </xf>
    <xf numFmtId="0" fontId="10" fillId="0" borderId="11" xfId="33" applyBorder="1" applyAlignment="1" applyProtection="1">
      <alignment horizontal="left" vertical="top" wrapText="1"/>
      <protection locked="0"/>
    </xf>
    <xf numFmtId="0" fontId="10" fillId="0" borderId="6" xfId="33" applyBorder="1" applyAlignment="1" applyProtection="1">
      <alignment horizontal="left" vertical="top" wrapText="1"/>
      <protection locked="0"/>
    </xf>
    <xf numFmtId="0" fontId="10" fillId="0" borderId="10" xfId="33" applyBorder="1" applyAlignment="1" applyProtection="1">
      <alignment horizontal="left" vertical="top" wrapText="1"/>
      <protection locked="0"/>
    </xf>
    <xf numFmtId="0" fontId="12" fillId="10" borderId="0" xfId="27" applyFont="1" applyFill="1" applyAlignment="1">
      <alignment horizontal="right" vertical="center"/>
    </xf>
    <xf numFmtId="49" fontId="12" fillId="0" borderId="0" xfId="1" applyFont="1" applyAlignment="1">
      <alignment horizontal="left" vertical="center" wrapText="1"/>
    </xf>
    <xf numFmtId="0" fontId="11" fillId="0" borderId="0" xfId="27" applyFont="1" applyAlignment="1">
      <alignment horizontal="left" vertical="center" wrapText="1" indent="4"/>
    </xf>
    <xf numFmtId="0" fontId="11" fillId="0" borderId="0" xfId="90" applyFont="1" applyAlignment="1">
      <alignment horizontal="left" vertical="center" wrapText="1" indent="4"/>
    </xf>
    <xf numFmtId="0" fontId="10" fillId="8" borderId="4" xfId="14" applyFill="1" applyBorder="1" applyAlignment="1" applyProtection="1">
      <alignment horizontal="center" vertical="center"/>
      <protection locked="0"/>
    </xf>
    <xf numFmtId="0" fontId="32" fillId="0" borderId="0" xfId="27" applyFont="1" applyAlignment="1">
      <alignment horizontal="left" vertical="center"/>
    </xf>
    <xf numFmtId="0" fontId="11" fillId="0" borderId="0" xfId="27" applyFont="1" applyAlignment="1" applyProtection="1">
      <alignment horizontal="left" wrapText="1"/>
      <protection locked="0"/>
    </xf>
    <xf numFmtId="0" fontId="11" fillId="0" borderId="23" xfId="27" applyFont="1" applyBorder="1" applyAlignment="1" applyProtection="1">
      <alignment horizontal="left" wrapText="1"/>
      <protection locked="0"/>
    </xf>
    <xf numFmtId="0" fontId="32" fillId="0" borderId="0" xfId="27" applyFont="1" applyAlignment="1">
      <alignment horizontal="left" vertical="center" wrapText="1"/>
    </xf>
    <xf numFmtId="0" fontId="11" fillId="0" borderId="27" xfId="27" applyFont="1" applyBorder="1" applyAlignment="1" applyProtection="1">
      <alignment horizontal="left" vertical="top" wrapText="1"/>
      <protection locked="0"/>
    </xf>
    <xf numFmtId="0" fontId="11" fillId="0" borderId="20" xfId="27" applyFont="1" applyBorder="1" applyAlignment="1" applyProtection="1">
      <alignment horizontal="left" vertical="top" wrapText="1"/>
      <protection locked="0"/>
    </xf>
    <xf numFmtId="0" fontId="11" fillId="0" borderId="28" xfId="27" applyFont="1" applyBorder="1" applyAlignment="1" applyProtection="1">
      <alignment horizontal="left" vertical="top" wrapText="1"/>
      <protection locked="0"/>
    </xf>
    <xf numFmtId="0" fontId="32" fillId="0" borderId="0" xfId="33" applyFont="1" applyAlignment="1">
      <alignment horizontal="left" vertical="center" wrapText="1" indent="2"/>
    </xf>
    <xf numFmtId="0" fontId="12" fillId="0" borderId="0" xfId="27" applyFont="1" applyAlignment="1">
      <alignment horizontal="left" vertical="center" wrapText="1" indent="2"/>
    </xf>
    <xf numFmtId="0" fontId="10" fillId="0" borderId="0" xfId="89" applyAlignment="1">
      <alignment horizontal="left" vertical="center" wrapText="1" indent="2"/>
    </xf>
    <xf numFmtId="0" fontId="70" fillId="0" borderId="25" xfId="33" applyFont="1" applyBorder="1" applyAlignment="1" applyProtection="1">
      <alignment horizontal="left" vertical="center" wrapText="1"/>
      <protection locked="0"/>
    </xf>
    <xf numFmtId="0" fontId="70" fillId="0" borderId="68" xfId="33" applyFont="1" applyBorder="1" applyAlignment="1" applyProtection="1">
      <alignment horizontal="left" vertical="center" wrapText="1"/>
      <protection locked="0"/>
    </xf>
    <xf numFmtId="0" fontId="70" fillId="0" borderId="26" xfId="33" applyFont="1" applyBorder="1" applyAlignment="1" applyProtection="1">
      <alignment horizontal="left" vertical="center" wrapText="1"/>
      <protection locked="0"/>
    </xf>
    <xf numFmtId="49" fontId="11" fillId="0" borderId="0" xfId="27" applyNumberFormat="1" applyFont="1" applyAlignment="1">
      <alignment vertical="top" wrapText="1"/>
    </xf>
    <xf numFmtId="49" fontId="11" fillId="0" borderId="0" xfId="33" applyNumberFormat="1" applyFont="1" applyAlignment="1">
      <alignment vertical="top"/>
    </xf>
    <xf numFmtId="0" fontId="10" fillId="0" borderId="0" xfId="27" applyAlignment="1">
      <alignment horizontal="left" vertical="top" wrapText="1"/>
    </xf>
    <xf numFmtId="0" fontId="10" fillId="0" borderId="27" xfId="27" applyBorder="1" applyAlignment="1" applyProtection="1">
      <alignment horizontal="left" vertical="top" wrapText="1"/>
      <protection locked="0"/>
    </xf>
    <xf numFmtId="0" fontId="10" fillId="0" borderId="20" xfId="27" applyBorder="1" applyAlignment="1" applyProtection="1">
      <alignment horizontal="left" vertical="top" wrapText="1"/>
      <protection locked="0"/>
    </xf>
    <xf numFmtId="0" fontId="10" fillId="0" borderId="28" xfId="27" applyBorder="1" applyAlignment="1" applyProtection="1">
      <alignment horizontal="left" vertical="top" wrapText="1"/>
      <protection locked="0"/>
    </xf>
    <xf numFmtId="0" fontId="13" fillId="6" borderId="37" xfId="62" applyFont="1" applyFill="1" applyBorder="1" applyAlignment="1">
      <alignment horizontal="left" vertical="center" wrapText="1"/>
    </xf>
    <xf numFmtId="0" fontId="13" fillId="6" borderId="75" xfId="62" applyFont="1" applyFill="1" applyBorder="1" applyAlignment="1">
      <alignment horizontal="left" vertical="center" wrapText="1"/>
    </xf>
    <xf numFmtId="0" fontId="10" fillId="0" borderId="6" xfId="62" applyFont="1" applyBorder="1" applyAlignment="1" applyProtection="1">
      <alignment horizontal="center" wrapText="1"/>
      <protection locked="0"/>
    </xf>
    <xf numFmtId="0" fontId="10" fillId="0" borderId="4" xfId="62" applyFont="1" applyBorder="1" applyAlignment="1" applyProtection="1">
      <alignment horizontal="center" wrapText="1"/>
      <protection locked="0"/>
    </xf>
    <xf numFmtId="0" fontId="32" fillId="13" borderId="56" xfId="62" applyFont="1" applyFill="1" applyBorder="1" applyAlignment="1">
      <alignment horizontal="center" vertical="center"/>
    </xf>
    <xf numFmtId="0" fontId="32" fillId="13" borderId="57" xfId="62" applyFont="1" applyFill="1" applyBorder="1" applyAlignment="1">
      <alignment horizontal="center" vertical="center"/>
    </xf>
    <xf numFmtId="0" fontId="32" fillId="13" borderId="58" xfId="62" applyFont="1" applyFill="1" applyBorder="1" applyAlignment="1">
      <alignment horizontal="center" vertical="center"/>
    </xf>
    <xf numFmtId="0" fontId="32" fillId="13" borderId="27" xfId="62" applyFont="1" applyFill="1" applyBorder="1" applyAlignment="1">
      <alignment horizontal="center" vertical="center"/>
    </xf>
    <xf numFmtId="0" fontId="32" fillId="13" borderId="20" xfId="62" applyFont="1" applyFill="1" applyBorder="1" applyAlignment="1">
      <alignment horizontal="center" vertical="center"/>
    </xf>
    <xf numFmtId="0" fontId="32" fillId="13" borderId="28" xfId="62" applyFont="1" applyFill="1" applyBorder="1" applyAlignment="1">
      <alignment horizontal="center" vertical="center"/>
    </xf>
    <xf numFmtId="0" fontId="140" fillId="13" borderId="0" xfId="62" applyFont="1" applyFill="1" applyAlignment="1">
      <alignment horizontal="left" vertical="center" wrapText="1"/>
    </xf>
    <xf numFmtId="0" fontId="15" fillId="7" borderId="37" xfId="62" applyFont="1" applyFill="1" applyBorder="1" applyAlignment="1">
      <alignment horizontal="left" vertical="center" wrapText="1"/>
    </xf>
    <xf numFmtId="0" fontId="15" fillId="7" borderId="86" xfId="62" applyFont="1" applyFill="1" applyBorder="1" applyAlignment="1">
      <alignment horizontal="left" vertical="center" wrapText="1"/>
    </xf>
    <xf numFmtId="0" fontId="15" fillId="7" borderId="40" xfId="62" applyFont="1" applyFill="1" applyBorder="1" applyAlignment="1">
      <alignment horizontal="left" vertical="center" wrapText="1"/>
    </xf>
    <xf numFmtId="0" fontId="15" fillId="7" borderId="23" xfId="62" applyFont="1" applyFill="1" applyBorder="1" applyAlignment="1">
      <alignment horizontal="left" vertical="center" wrapText="1"/>
    </xf>
    <xf numFmtId="0" fontId="8" fillId="0" borderId="44" xfId="62" applyBorder="1" applyAlignment="1">
      <alignment horizontal="center"/>
    </xf>
    <xf numFmtId="0" fontId="8" fillId="0" borderId="29" xfId="62" applyBorder="1" applyAlignment="1">
      <alignment horizontal="center"/>
    </xf>
    <xf numFmtId="0" fontId="10" fillId="0" borderId="0" xfId="62" applyFont="1" applyAlignment="1">
      <alignment horizontal="left" vertical="top" wrapText="1"/>
    </xf>
    <xf numFmtId="0" fontId="19" fillId="0" borderId="0" xfId="62" applyFont="1" applyAlignment="1">
      <alignment horizontal="center" vertical="center"/>
    </xf>
    <xf numFmtId="0" fontId="10" fillId="0" borderId="0" xfId="62" applyFont="1" applyAlignment="1">
      <alignment horizontal="left" wrapText="1"/>
    </xf>
    <xf numFmtId="0" fontId="32" fillId="13" borderId="87" xfId="62" applyFont="1" applyFill="1" applyBorder="1" applyAlignment="1">
      <alignment horizontal="center" vertical="center"/>
    </xf>
    <xf numFmtId="0" fontId="32" fillId="13" borderId="22" xfId="62" applyFont="1" applyFill="1" applyBorder="1" applyAlignment="1">
      <alignment horizontal="center" vertical="center"/>
    </xf>
    <xf numFmtId="0" fontId="32" fillId="13" borderId="39" xfId="62" applyFont="1" applyFill="1" applyBorder="1" applyAlignment="1">
      <alignment horizontal="center" vertical="center"/>
    </xf>
    <xf numFmtId="0" fontId="32" fillId="13" borderId="20" xfId="62" applyFont="1" applyFill="1" applyBorder="1" applyAlignment="1">
      <alignment horizontal="center" vertical="center" wrapText="1"/>
    </xf>
    <xf numFmtId="0" fontId="32" fillId="13" borderId="56" xfId="62" applyFont="1" applyFill="1" applyBorder="1" applyAlignment="1">
      <alignment horizontal="center" vertical="center" wrapText="1"/>
    </xf>
    <xf numFmtId="0" fontId="32" fillId="13" borderId="57" xfId="62" applyFont="1" applyFill="1" applyBorder="1" applyAlignment="1">
      <alignment horizontal="center" vertical="center" wrapText="1"/>
    </xf>
    <xf numFmtId="0" fontId="32" fillId="13" borderId="59" xfId="62" applyFont="1" applyFill="1" applyBorder="1" applyAlignment="1">
      <alignment horizontal="center" vertical="center" wrapText="1"/>
    </xf>
    <xf numFmtId="0" fontId="10" fillId="6" borderId="0" xfId="33" applyFill="1" applyAlignment="1" applyProtection="1">
      <alignment horizontal="center" vertical="center" wrapText="1"/>
      <protection locked="0"/>
    </xf>
    <xf numFmtId="0" fontId="130" fillId="0" borderId="47" xfId="33" applyFont="1" applyBorder="1" applyAlignment="1">
      <alignment horizontal="left" vertical="center" wrapText="1"/>
    </xf>
    <xf numFmtId="0" fontId="130" fillId="0" borderId="18" xfId="33" applyFont="1" applyBorder="1" applyAlignment="1">
      <alignment horizontal="left" vertical="center" wrapText="1"/>
    </xf>
    <xf numFmtId="0" fontId="130" fillId="0" borderId="48" xfId="33" applyFont="1" applyBorder="1" applyAlignment="1">
      <alignment horizontal="left" vertical="center" wrapText="1"/>
    </xf>
    <xf numFmtId="0" fontId="10" fillId="6" borderId="0" xfId="33" applyFill="1" applyAlignment="1">
      <alignment horizontal="left" vertical="top" wrapText="1"/>
    </xf>
    <xf numFmtId="0" fontId="10" fillId="6" borderId="35" xfId="33" applyFill="1" applyBorder="1" applyAlignment="1" applyProtection="1">
      <alignment horizontal="left" vertical="top" wrapText="1"/>
      <protection locked="0"/>
    </xf>
    <xf numFmtId="0" fontId="10" fillId="6" borderId="21" xfId="33" applyFill="1" applyBorder="1" applyAlignment="1" applyProtection="1">
      <alignment horizontal="left" vertical="top" wrapText="1"/>
      <protection locked="0"/>
    </xf>
    <xf numFmtId="0" fontId="10" fillId="6" borderId="24" xfId="33" applyFill="1" applyBorder="1" applyAlignment="1" applyProtection="1">
      <alignment horizontal="left" vertical="top" wrapText="1"/>
      <protection locked="0"/>
    </xf>
    <xf numFmtId="0" fontId="10" fillId="6" borderId="47" xfId="33" applyFill="1" applyBorder="1" applyAlignment="1" applyProtection="1">
      <alignment horizontal="left" vertical="top" wrapText="1"/>
      <protection locked="0"/>
    </xf>
    <xf numFmtId="0" fontId="10" fillId="6" borderId="18" xfId="33" applyFill="1" applyBorder="1" applyAlignment="1" applyProtection="1">
      <alignment horizontal="left" vertical="top" wrapText="1"/>
      <protection locked="0"/>
    </xf>
    <xf numFmtId="0" fontId="10" fillId="6" borderId="48" xfId="33" applyFill="1" applyBorder="1" applyAlignment="1" applyProtection="1">
      <alignment horizontal="left" vertical="top" wrapText="1"/>
      <protection locked="0"/>
    </xf>
    <xf numFmtId="0" fontId="10" fillId="6" borderId="0" xfId="33" applyFill="1" applyAlignment="1" applyProtection="1">
      <alignment horizontal="left" vertical="center" wrapText="1"/>
      <protection locked="0"/>
    </xf>
    <xf numFmtId="0" fontId="10" fillId="6" borderId="46" xfId="33" applyFill="1" applyBorder="1" applyAlignment="1" applyProtection="1">
      <alignment horizontal="left" vertical="top" wrapText="1"/>
      <protection locked="0"/>
    </xf>
    <xf numFmtId="0" fontId="10" fillId="6" borderId="0" xfId="33" applyFill="1" applyAlignment="1" applyProtection="1">
      <alignment horizontal="left" vertical="top" wrapText="1"/>
      <protection locked="0"/>
    </xf>
    <xf numFmtId="0" fontId="10" fillId="6" borderId="23" xfId="33" applyFill="1" applyBorder="1" applyAlignment="1" applyProtection="1">
      <alignment horizontal="left" vertical="top" wrapText="1"/>
      <protection locked="0"/>
    </xf>
    <xf numFmtId="0" fontId="12" fillId="0" borderId="0" xfId="33" applyFont="1" applyAlignment="1" applyProtection="1">
      <alignment horizontal="right" wrapText="1" indent="1"/>
      <protection hidden="1"/>
    </xf>
    <xf numFmtId="0" fontId="50" fillId="0" borderId="13" xfId="33" applyFont="1" applyBorder="1" applyAlignment="1" applyProtection="1">
      <alignment horizontal="left" wrapText="1"/>
      <protection hidden="1"/>
    </xf>
    <xf numFmtId="0" fontId="50" fillId="0" borderId="0" xfId="33" applyFont="1" applyAlignment="1" applyProtection="1">
      <alignment horizontal="left" wrapText="1"/>
      <protection hidden="1"/>
    </xf>
    <xf numFmtId="0" fontId="19" fillId="0" borderId="0" xfId="35" applyFont="1" applyAlignment="1">
      <alignment horizontal="left" vertical="center" wrapText="1"/>
    </xf>
    <xf numFmtId="0" fontId="12" fillId="19" borderId="27" xfId="33" applyFont="1" applyFill="1" applyBorder="1">
      <alignment horizontal="center" vertical="center"/>
    </xf>
    <xf numFmtId="0" fontId="12" fillId="19" borderId="28" xfId="33" applyFont="1" applyFill="1" applyBorder="1">
      <alignment horizontal="center" vertical="center"/>
    </xf>
    <xf numFmtId="0" fontId="19" fillId="6" borderId="15" xfId="33" applyFont="1" applyFill="1" applyBorder="1" applyAlignment="1" applyProtection="1">
      <alignment horizontal="left" vertical="top" wrapText="1"/>
      <protection hidden="1"/>
    </xf>
    <xf numFmtId="0" fontId="19" fillId="6" borderId="0" xfId="33" applyFont="1" applyFill="1" applyAlignment="1" applyProtection="1">
      <alignment horizontal="left" vertical="top" wrapText="1"/>
      <protection hidden="1"/>
    </xf>
    <xf numFmtId="0" fontId="19" fillId="0" borderId="0" xfId="13" applyFont="1" applyAlignment="1">
      <alignment horizontal="left" vertical="top" wrapText="1"/>
    </xf>
    <xf numFmtId="0" fontId="19" fillId="0" borderId="0" xfId="27" applyFont="1" applyAlignment="1">
      <alignment horizontal="left" vertical="top" wrapText="1"/>
    </xf>
    <xf numFmtId="0" fontId="20" fillId="7" borderId="20" xfId="33" applyFont="1" applyFill="1" applyBorder="1" applyAlignment="1">
      <alignment horizontal="center" vertical="center" wrapText="1"/>
    </xf>
    <xf numFmtId="0" fontId="20" fillId="7" borderId="20" xfId="33" applyFont="1" applyFill="1" applyBorder="1">
      <alignment horizontal="center" vertical="center"/>
    </xf>
    <xf numFmtId="0" fontId="20" fillId="7" borderId="28" xfId="33" applyFont="1" applyFill="1" applyBorder="1">
      <alignment horizontal="center" vertical="center"/>
    </xf>
    <xf numFmtId="0" fontId="11" fillId="0" borderId="2" xfId="17" quotePrefix="1" applyNumberFormat="1" applyBorder="1" applyAlignment="1" applyProtection="1">
      <alignment horizontal="left"/>
      <protection locked="0"/>
    </xf>
    <xf numFmtId="0" fontId="11" fillId="0" borderId="0" xfId="10" applyAlignment="1">
      <alignment horizontal="left" vertical="center" wrapText="1"/>
    </xf>
    <xf numFmtId="0" fontId="11" fillId="0" borderId="0" xfId="10" applyAlignment="1">
      <alignment horizontal="center" wrapText="1"/>
    </xf>
    <xf numFmtId="37" fontId="10" fillId="6" borderId="0" xfId="0" applyNumberFormat="1" applyFont="1" applyFill="1" applyAlignment="1">
      <alignment horizontal="left" vertical="top" wrapText="1"/>
    </xf>
    <xf numFmtId="37" fontId="106" fillId="14" borderId="0" xfId="0" applyNumberFormat="1" applyFont="1" applyFill="1" applyAlignment="1">
      <alignment horizontal="left" vertical="top"/>
    </xf>
    <xf numFmtId="0" fontId="11" fillId="0" borderId="19" xfId="10" applyBorder="1" applyAlignment="1" applyProtection="1">
      <alignment horizontal="center" vertical="top" wrapText="1"/>
      <protection locked="0"/>
    </xf>
    <xf numFmtId="0" fontId="11" fillId="0" borderId="15" xfId="10" applyBorder="1" applyAlignment="1" applyProtection="1">
      <alignment horizontal="center" vertical="top" wrapText="1"/>
      <protection locked="0"/>
    </xf>
    <xf numFmtId="0" fontId="11" fillId="0" borderId="17" xfId="10" applyBorder="1" applyAlignment="1" applyProtection="1">
      <alignment horizontal="center" vertical="top" wrapText="1"/>
      <protection locked="0"/>
    </xf>
    <xf numFmtId="0" fontId="11" fillId="0" borderId="11" xfId="10" applyBorder="1" applyAlignment="1" applyProtection="1">
      <alignment horizontal="center" vertical="top" wrapText="1"/>
      <protection locked="0"/>
    </xf>
    <xf numFmtId="0" fontId="11" fillId="0" borderId="6" xfId="10" applyBorder="1" applyAlignment="1" applyProtection="1">
      <alignment horizontal="center" vertical="top" wrapText="1"/>
      <protection locked="0"/>
    </xf>
    <xf numFmtId="0" fontId="11" fillId="0" borderId="10" xfId="10" applyBorder="1" applyAlignment="1" applyProtection="1">
      <alignment horizontal="center" vertical="top" wrapText="1"/>
      <protection locked="0"/>
    </xf>
    <xf numFmtId="0" fontId="0" fillId="0" borderId="19"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17"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76" fillId="0" borderId="0" xfId="27" applyFont="1" applyAlignment="1">
      <alignment horizontal="right" vertical="top" wrapText="1"/>
    </xf>
    <xf numFmtId="49" fontId="16" fillId="0" borderId="0" xfId="31" applyFont="1" applyAlignment="1">
      <alignment horizontal="left" wrapText="1"/>
    </xf>
    <xf numFmtId="37" fontId="19" fillId="0" borderId="0" xfId="27" applyNumberFormat="1" applyFont="1" applyAlignment="1">
      <alignment horizontal="left" vertical="top" wrapText="1"/>
    </xf>
    <xf numFmtId="0" fontId="11" fillId="0" borderId="0" xfId="17" applyNumberFormat="1" applyAlignment="1">
      <alignment horizontal="left" wrapText="1"/>
    </xf>
    <xf numFmtId="0" fontId="16" fillId="0" borderId="0" xfId="17" applyNumberFormat="1" applyFont="1" applyAlignment="1">
      <alignment horizontal="left"/>
    </xf>
    <xf numFmtId="0" fontId="12" fillId="8" borderId="13" xfId="27" applyFont="1" applyFill="1" applyBorder="1">
      <alignment horizontal="center" vertical="center"/>
    </xf>
    <xf numFmtId="0" fontId="12" fillId="8" borderId="0" xfId="27" applyFont="1" applyFill="1">
      <alignment horizontal="center" vertical="center"/>
    </xf>
    <xf numFmtId="0" fontId="12" fillId="8" borderId="14" xfId="27" applyFont="1" applyFill="1" applyBorder="1">
      <alignment horizontal="center" vertical="center"/>
    </xf>
    <xf numFmtId="0" fontId="110" fillId="7" borderId="12" xfId="27" applyFont="1" applyFill="1" applyBorder="1" applyAlignment="1">
      <alignment horizontal="center" vertical="center" wrapText="1"/>
    </xf>
    <xf numFmtId="0" fontId="111" fillId="7" borderId="4" xfId="27" applyFont="1" applyFill="1" applyBorder="1" applyAlignment="1">
      <alignment horizontal="center" vertical="center" wrapText="1"/>
    </xf>
    <xf numFmtId="0" fontId="111" fillId="7" borderId="8" xfId="27" applyFont="1" applyFill="1" applyBorder="1" applyAlignment="1">
      <alignment horizontal="center" vertical="center" wrapText="1"/>
    </xf>
    <xf numFmtId="0" fontId="110" fillId="7" borderId="4" xfId="27" applyFont="1" applyFill="1" applyBorder="1" applyAlignment="1">
      <alignment horizontal="center" vertical="center" wrapText="1"/>
    </xf>
    <xf numFmtId="0" fontId="110" fillId="7" borderId="8" xfId="27" applyFont="1" applyFill="1" applyBorder="1" applyAlignment="1">
      <alignment horizontal="center" vertical="center" wrapText="1"/>
    </xf>
    <xf numFmtId="0" fontId="64" fillId="14" borderId="0" xfId="1" applyNumberFormat="1" applyFont="1" applyFill="1" applyAlignment="1">
      <alignment horizontal="left" vertical="top" wrapText="1"/>
    </xf>
    <xf numFmtId="0" fontId="22" fillId="0" borderId="0" xfId="0" applyFont="1" applyAlignment="1">
      <alignment horizontal="right" vertical="top" wrapText="1"/>
    </xf>
    <xf numFmtId="0" fontId="12" fillId="3" borderId="6" xfId="1" applyNumberFormat="1" applyFont="1" applyFill="1" applyBorder="1" applyProtection="1">
      <alignment horizontal="left" vertical="top"/>
      <protection hidden="1"/>
    </xf>
    <xf numFmtId="0" fontId="19" fillId="0" borderId="30" xfId="0" applyFont="1" applyBorder="1" applyAlignment="1" applyProtection="1">
      <alignment horizontal="left" vertical="center"/>
      <protection locked="0"/>
    </xf>
    <xf numFmtId="0" fontId="19" fillId="0" borderId="2" xfId="0" applyFont="1" applyBorder="1" applyAlignment="1" applyProtection="1">
      <alignment horizontal="left" vertical="center"/>
      <protection locked="0"/>
    </xf>
    <xf numFmtId="0" fontId="49" fillId="0" borderId="0" xfId="27" applyFont="1">
      <alignment horizontal="center" vertical="center"/>
    </xf>
    <xf numFmtId="0" fontId="16" fillId="8" borderId="11" xfId="27" applyFont="1" applyFill="1" applyBorder="1">
      <alignment horizontal="center" vertical="center"/>
    </xf>
    <xf numFmtId="0" fontId="16" fillId="8" borderId="6" xfId="27" applyFont="1" applyFill="1" applyBorder="1">
      <alignment horizontal="center" vertical="center"/>
    </xf>
    <xf numFmtId="0" fontId="16" fillId="8" borderId="10" xfId="27" applyFont="1" applyFill="1" applyBorder="1">
      <alignment horizontal="center" vertical="center"/>
    </xf>
    <xf numFmtId="0" fontId="129" fillId="6" borderId="46" xfId="33" applyFont="1" applyFill="1" applyBorder="1" applyAlignment="1" applyProtection="1">
      <alignment horizontal="left" vertical="center" wrapText="1"/>
      <protection locked="0"/>
    </xf>
    <xf numFmtId="0" fontId="129" fillId="6" borderId="0" xfId="33" applyFont="1" applyFill="1" applyAlignment="1" applyProtection="1">
      <alignment horizontal="left" vertical="center" wrapText="1"/>
      <protection locked="0"/>
    </xf>
    <xf numFmtId="0" fontId="129" fillId="6" borderId="23" xfId="33" applyFont="1" applyFill="1" applyBorder="1" applyAlignment="1" applyProtection="1">
      <alignment horizontal="left" vertical="center" wrapText="1"/>
      <protection locked="0"/>
    </xf>
    <xf numFmtId="0" fontId="10" fillId="6" borderId="19" xfId="33" applyFill="1" applyBorder="1" applyAlignment="1" applyProtection="1">
      <alignment horizontal="left" vertical="top" wrapText="1"/>
      <protection locked="0"/>
    </xf>
    <xf numFmtId="0" fontId="10" fillId="6" borderId="15" xfId="33" applyFill="1" applyBorder="1" applyAlignment="1" applyProtection="1">
      <alignment horizontal="left" vertical="top" wrapText="1"/>
      <protection locked="0"/>
    </xf>
    <xf numFmtId="0" fontId="10" fillId="6" borderId="17" xfId="33" applyFill="1" applyBorder="1" applyAlignment="1" applyProtection="1">
      <alignment horizontal="left" vertical="top" wrapText="1"/>
      <protection locked="0"/>
    </xf>
    <xf numFmtId="0" fontId="10" fillId="6" borderId="11" xfId="33" applyFill="1" applyBorder="1" applyAlignment="1" applyProtection="1">
      <alignment horizontal="left" vertical="top" wrapText="1"/>
      <protection locked="0"/>
    </xf>
    <xf numFmtId="0" fontId="10" fillId="6" borderId="6" xfId="33" applyFill="1" applyBorder="1" applyAlignment="1" applyProtection="1">
      <alignment horizontal="left" vertical="top" wrapText="1"/>
      <protection locked="0"/>
    </xf>
    <xf numFmtId="0" fontId="10" fillId="6" borderId="10" xfId="33" applyFill="1" applyBorder="1" applyAlignment="1" applyProtection="1">
      <alignment horizontal="left" vertical="top" wrapText="1"/>
      <protection locked="0"/>
    </xf>
    <xf numFmtId="0" fontId="13" fillId="13" borderId="0" xfId="33" applyFont="1" applyFill="1" applyAlignment="1">
      <alignment horizontal="left" vertical="center"/>
    </xf>
    <xf numFmtId="0" fontId="12" fillId="6" borderId="0" xfId="33" applyFont="1" applyFill="1" applyAlignment="1">
      <alignment horizontal="left" vertical="center" wrapText="1"/>
    </xf>
    <xf numFmtId="0" fontId="16" fillId="8" borderId="4" xfId="33" applyFont="1" applyFill="1" applyBorder="1" applyProtection="1">
      <alignment horizontal="center" vertical="center"/>
      <protection locked="0"/>
    </xf>
    <xf numFmtId="0" fontId="32" fillId="13" borderId="27" xfId="33" applyFont="1" applyFill="1" applyBorder="1" applyAlignment="1">
      <alignment horizontal="left" vertical="center" wrapText="1"/>
    </xf>
    <xf numFmtId="0" fontId="32" fillId="13" borderId="20" xfId="33" applyFont="1" applyFill="1" applyBorder="1" applyAlignment="1">
      <alignment horizontal="left" vertical="center" wrapText="1"/>
    </xf>
    <xf numFmtId="0" fontId="32" fillId="13" borderId="28" xfId="33" applyFont="1" applyFill="1" applyBorder="1" applyAlignment="1">
      <alignment horizontal="left" vertical="center" wrapText="1"/>
    </xf>
    <xf numFmtId="0" fontId="129" fillId="6" borderId="35" xfId="33" applyFont="1" applyFill="1" applyBorder="1" applyAlignment="1" applyProtection="1">
      <alignment horizontal="left" vertical="center" wrapText="1"/>
      <protection locked="0"/>
    </xf>
    <xf numFmtId="0" fontId="129" fillId="6" borderId="21" xfId="33" applyFont="1" applyFill="1" applyBorder="1" applyAlignment="1" applyProtection="1">
      <alignment horizontal="left" vertical="center" wrapText="1"/>
      <protection locked="0"/>
    </xf>
    <xf numFmtId="0" fontId="129" fillId="6" borderId="24" xfId="33" applyFont="1" applyFill="1" applyBorder="1" applyAlignment="1" applyProtection="1">
      <alignment horizontal="left" vertical="center" wrapText="1"/>
      <protection locked="0"/>
    </xf>
    <xf numFmtId="0" fontId="32" fillId="13" borderId="66" xfId="33" applyFont="1" applyFill="1" applyBorder="1" applyAlignment="1">
      <alignment horizontal="left" vertical="center" wrapText="1"/>
    </xf>
    <xf numFmtId="0" fontId="32" fillId="13" borderId="49" xfId="33" applyFont="1" applyFill="1" applyBorder="1" applyAlignment="1">
      <alignment horizontal="left" vertical="center" wrapText="1"/>
    </xf>
    <xf numFmtId="0" fontId="32" fillId="13" borderId="50" xfId="33" applyFont="1" applyFill="1" applyBorder="1" applyAlignment="1">
      <alignment horizontal="left" vertical="center" wrapText="1"/>
    </xf>
    <xf numFmtId="0" fontId="52" fillId="0" borderId="0" xfId="85" applyFont="1" applyAlignment="1">
      <alignment horizontal="left" vertical="top" wrapText="1"/>
    </xf>
    <xf numFmtId="0" fontId="52" fillId="0" borderId="0" xfId="85" applyFont="1" applyAlignment="1">
      <alignment horizontal="left" wrapText="1"/>
    </xf>
    <xf numFmtId="0" fontId="52" fillId="0" borderId="0" xfId="85" applyFont="1" applyAlignment="1">
      <alignment vertical="top" wrapText="1"/>
    </xf>
    <xf numFmtId="0" fontId="56" fillId="0" borderId="0" xfId="85" applyFont="1" applyAlignment="1">
      <alignment horizontal="left" vertical="top" wrapText="1"/>
    </xf>
    <xf numFmtId="0" fontId="52" fillId="0" borderId="0" xfId="85" applyFont="1" applyAlignment="1">
      <alignment wrapText="1"/>
    </xf>
    <xf numFmtId="0" fontId="3" fillId="6" borderId="0" xfId="85" applyFill="1" applyAlignment="1">
      <alignment horizontal="left" vertical="top" wrapText="1"/>
    </xf>
    <xf numFmtId="0" fontId="59" fillId="6" borderId="0" xfId="64" applyFill="1" applyAlignment="1">
      <alignment horizontal="left" vertical="top" wrapText="1"/>
    </xf>
    <xf numFmtId="0" fontId="68" fillId="9" borderId="0" xfId="14" applyFont="1" applyFill="1" applyAlignment="1">
      <alignment horizontal="center" vertical="center" wrapText="1"/>
    </xf>
    <xf numFmtId="0" fontId="3" fillId="6" borderId="0" xfId="85" applyFill="1" applyAlignment="1">
      <alignment horizontal="center"/>
    </xf>
    <xf numFmtId="0" fontId="55" fillId="6" borderId="0" xfId="14" applyFont="1" applyFill="1" applyAlignment="1">
      <alignment vertical="top" wrapText="1"/>
    </xf>
    <xf numFmtId="0" fontId="55" fillId="6" borderId="0" xfId="14" applyFont="1" applyFill="1" applyAlignment="1">
      <alignment vertical="center"/>
    </xf>
  </cellXfs>
  <cellStyles count="146">
    <cellStyle name="Grand-titre" xfId="1" xr:uid="{00000000-0005-0000-0000-000000000000}"/>
    <cellStyle name="Grand-titre 2" xfId="2" xr:uid="{00000000-0005-0000-0000-000001000000}"/>
    <cellStyle name="Grand-titre 2 2" xfId="32" xr:uid="{00000000-0005-0000-0000-000002000000}"/>
    <cellStyle name="Lien hypertexte" xfId="64" builtinId="8"/>
    <cellStyle name="Milliers" xfId="66" builtinId="3"/>
    <cellStyle name="Milliers [0]" xfId="3" builtinId="6"/>
    <cellStyle name="Milliers [0] 2" xfId="37" xr:uid="{00000000-0005-0000-0000-000004000000}"/>
    <cellStyle name="Milliers 10" xfId="133" xr:uid="{EE62B846-2E2F-4A0E-97CE-8C2E7ADEF2C5}"/>
    <cellStyle name="Milliers 11" xfId="130" xr:uid="{662C8EF0-FDB8-4520-BCEF-1A682FD86912}"/>
    <cellStyle name="Milliers 12" xfId="142" xr:uid="{022FAAB0-67F6-4609-9583-F24738CABC1C}"/>
    <cellStyle name="Milliers 2" xfId="81" xr:uid="{09F6FC1F-B4C9-4778-812B-F0BF6A3D4A78}"/>
    <cellStyle name="Milliers 2 2" xfId="119" xr:uid="{9E6B57BC-BE7C-4295-806C-876692AEAB46}"/>
    <cellStyle name="Milliers 3" xfId="104" xr:uid="{1E4A00F0-B1A4-4BD4-A391-63BD19BD748C}"/>
    <cellStyle name="Milliers 4" xfId="137" xr:uid="{62E18208-6155-4FC1-970B-D132480F0439}"/>
    <cellStyle name="Milliers 5" xfId="138" xr:uid="{7BED6ECD-4173-4BC4-901D-57EC7CC578BE}"/>
    <cellStyle name="Milliers 6" xfId="135" xr:uid="{A5262CCA-BAE9-4C80-8109-A78FE26ABEC0}"/>
    <cellStyle name="Milliers 7" xfId="126" xr:uid="{F010E1D1-14E6-48CB-B59B-BCC21B096D37}"/>
    <cellStyle name="Milliers 8" xfId="136" xr:uid="{EB5886C2-16A8-42A0-9016-B01502FAB68E}"/>
    <cellStyle name="Milliers 9" xfId="143" xr:uid="{1EF151B9-E473-41AC-BC82-BB42DBE2E810}"/>
    <cellStyle name="Monétaire" xfId="4" builtinId="4"/>
    <cellStyle name="Monétaire [0]" xfId="5" builtinId="7"/>
    <cellStyle name="Monétaire [0] 2" xfId="38" xr:uid="{00000000-0005-0000-0000-000009000000}"/>
    <cellStyle name="Monétaire [0] 2 2" xfId="39" xr:uid="{00000000-0005-0000-0000-00000A000000}"/>
    <cellStyle name="Monétaire [0] 2 3" xfId="56" xr:uid="{822BC876-B1C5-40C4-8334-002B6A25E02E}"/>
    <cellStyle name="Monétaire [0] 2 3 2" xfId="77" xr:uid="{FB26FFF7-2912-4885-9632-DC7C15200E5E}"/>
    <cellStyle name="Monétaire [0] 2 3 2 2" xfId="115" xr:uid="{5B6111A1-7DBD-4FC1-B4F6-2EDF846B4D4C}"/>
    <cellStyle name="Monétaire [0] 2 3 3" xfId="100" xr:uid="{9EC6E7CF-C521-4DB3-BE37-9048F704E9A9}"/>
    <cellStyle name="Monétaire [0] 2 4" xfId="52" xr:uid="{F07138ED-638C-4A61-8694-EA9BFF2B4FE2}"/>
    <cellStyle name="Monétaire [0] 2 4 2" xfId="75" xr:uid="{13840641-FC35-4C68-8B5A-6C7F871E1476}"/>
    <cellStyle name="Monétaire [0] 2 4 2 2" xfId="113" xr:uid="{9AC9B5EF-F789-42F1-B083-EC0B44836593}"/>
    <cellStyle name="Monétaire [0] 2 4 3" xfId="98" xr:uid="{5B45CE8E-56F6-4840-B20A-C69EF610E4D5}"/>
    <cellStyle name="Monétaire [0] 2 5" xfId="71" xr:uid="{F62E0558-B1AB-41F7-8B84-7F37E69207E0}"/>
    <cellStyle name="Monétaire [0] 2 5 2" xfId="109" xr:uid="{46FDB6BB-F4EF-4EDC-8905-8E82E79447A5}"/>
    <cellStyle name="Monétaire [0] 2 6" xfId="94" xr:uid="{3F10D458-3F61-4700-9B03-851864E74B3C}"/>
    <cellStyle name="Monétaire [0] 3" xfId="69" xr:uid="{BC8364F3-0D98-4E5C-84AC-FEA867169F4A}"/>
    <cellStyle name="Monétaire [0] 3 2" xfId="107" xr:uid="{5F14EA65-1460-488C-8F9E-F2502667CE41}"/>
    <cellStyle name="Monétaire [0] 4" xfId="92" xr:uid="{F46514FD-A538-4FF3-991A-798C17DEA5D4}"/>
    <cellStyle name="Monétaire [0]_3a théâtre pluri 2003 électronique" xfId="6" xr:uid="{00000000-0005-0000-0000-00000B000000}"/>
    <cellStyle name="Monétaire [0]_Comparaisons formulaires de demande" xfId="7" xr:uid="{00000000-0005-0000-0000-00000C000000}"/>
    <cellStyle name="Monétaire 10" xfId="140" xr:uid="{A0CE951A-749D-4AEB-8835-B3632BA32A7E}"/>
    <cellStyle name="Monétaire 11" xfId="132" xr:uid="{9739038B-618C-42E6-93DC-6196176544E4}"/>
    <cellStyle name="Monétaire 12" xfId="139" xr:uid="{36CD39D8-AE72-49F7-8A0F-11FF854E71F6}"/>
    <cellStyle name="Monétaire 13" xfId="131" xr:uid="{3F88B7D6-29B5-4A90-B189-441E2E04F2A2}"/>
    <cellStyle name="Monétaire 14" xfId="129" xr:uid="{F157C80B-5A4D-4D0F-AFE6-F55FE10796F5}"/>
    <cellStyle name="Monétaire 15" xfId="128" xr:uid="{19E2A5A1-D527-4030-822C-50CC860A9208}"/>
    <cellStyle name="Monétaire 16" xfId="141" xr:uid="{5C212FED-048D-4E07-BA52-15E4D819B253}"/>
    <cellStyle name="Monétaire 17" xfId="145" xr:uid="{9216D54A-BC27-477C-A02B-BEEB45E7D735}"/>
    <cellStyle name="Monétaire 2" xfId="36" xr:uid="{00000000-0005-0000-0000-00000F000000}"/>
    <cellStyle name="Monétaire 2 2" xfId="55" xr:uid="{16052596-9304-43BF-B50E-F894735D5C66}"/>
    <cellStyle name="Monétaire 2 2 2" xfId="76" xr:uid="{C25EC607-5B03-4792-A3C1-B85950F3F834}"/>
    <cellStyle name="Monétaire 2 2 2 2" xfId="114" xr:uid="{245CE2DF-3640-4AC4-9EB8-0D9A5E13EC07}"/>
    <cellStyle name="Monétaire 2 2 3" xfId="99" xr:uid="{938EF95E-7149-46B0-B80D-08E0A76CB8C7}"/>
    <cellStyle name="Monétaire 2 3" xfId="70" xr:uid="{D0051123-BDEB-40B0-9F05-F3284E233DA7}"/>
    <cellStyle name="Monétaire 2 3 2" xfId="108" xr:uid="{D7517B18-7519-452D-A6BD-E83B5683B789}"/>
    <cellStyle name="Monétaire 2 4" xfId="88" xr:uid="{B6275AF0-C98F-47CC-8469-8A39AACBFB9C}"/>
    <cellStyle name="Monétaire 2 4 2" xfId="125" xr:uid="{3847C12C-73CF-49EE-AEBE-70DD47FD799F}"/>
    <cellStyle name="Monétaire 2 5" xfId="93" xr:uid="{8EDE7B17-9061-4AE2-AAAC-A3F1B34A52F6}"/>
    <cellStyle name="Monétaire 3" xfId="40" xr:uid="{00000000-0005-0000-0000-000010000000}"/>
    <cellStyle name="Monétaire 3 2" xfId="59" xr:uid="{7E500650-2F03-46B9-94B6-2CE1D983C51A}"/>
    <cellStyle name="Monétaire 3 2 2" xfId="79" xr:uid="{74ABFFF0-FAE6-4031-816F-AFD3A1C0E11E}"/>
    <cellStyle name="Monétaire 3 2 2 2" xfId="117" xr:uid="{7ED21247-C3AF-4A7F-A3CF-05F68068C63F}"/>
    <cellStyle name="Monétaire 3 2 3" xfId="102" xr:uid="{006B55A4-9FA0-4F15-B132-E9DFDE30A77F}"/>
    <cellStyle name="Monétaire 3 3" xfId="72" xr:uid="{8A8EC8BB-C795-4328-A4EE-E4D9DF44DF7C}"/>
    <cellStyle name="Monétaire 3 3 2" xfId="110" xr:uid="{49EFB2BE-BBCD-4A08-85AA-BE810567ADBF}"/>
    <cellStyle name="Monétaire 3 4" xfId="95" xr:uid="{D15F43C2-4510-4750-BEF4-97D2F23FEB48}"/>
    <cellStyle name="Monétaire 4" xfId="65" xr:uid="{C7C8178B-1A5A-4465-A759-A8012BD24D75}"/>
    <cellStyle name="Monétaire 4 2" xfId="80" xr:uid="{D949B36B-6A7A-49F7-A736-2D72CFD7AA43}"/>
    <cellStyle name="Monétaire 4 2 2" xfId="118" xr:uid="{BF60360E-5EAC-43DC-A97E-8C751A73E8CF}"/>
    <cellStyle name="Monétaire 4 3" xfId="103" xr:uid="{B3DE7603-6B04-4049-8A2F-0028ED20AF11}"/>
    <cellStyle name="Monétaire 5" xfId="68" xr:uid="{EA19E0AD-7FF1-4E54-B0EB-94D9433874C6}"/>
    <cellStyle name="Monétaire 5 2" xfId="106" xr:uid="{4D3CFB21-5757-4CCF-B4F5-8B4A03BF127E}"/>
    <cellStyle name="Monétaire 6" xfId="87" xr:uid="{0DA3023B-10B5-497C-80F5-E328E1E2BBB9}"/>
    <cellStyle name="Monétaire 6 2" xfId="124" xr:uid="{38AFCEDA-6BC9-414F-9158-871266497B42}"/>
    <cellStyle name="Monétaire 7" xfId="91" xr:uid="{654CE465-ADB6-4A75-99F0-B7D5E0F6F35B}"/>
    <cellStyle name="Monétaire 8" xfId="127" xr:uid="{A8196770-DD85-4916-A58F-C3F8E318B711}"/>
    <cellStyle name="Monétaire 9" xfId="134" xr:uid="{39D6FE7F-CC79-4295-AC0C-E68F5CD516A4}"/>
    <cellStyle name="Monétaire_3a théâtre pluri 2003 électronique" xfId="8" xr:uid="{00000000-0005-0000-0000-000012000000}"/>
    <cellStyle name="Normal" xfId="0" builtinId="0"/>
    <cellStyle name="Normal 10" xfId="67" xr:uid="{932F69CA-262D-4AC4-81AA-13FD79AC7AA9}"/>
    <cellStyle name="Normal 10 2" xfId="82" xr:uid="{B18FF1CF-968B-4EDE-BB42-20FDF8B8BFCE}"/>
    <cellStyle name="Normal 10 2 2" xfId="120" xr:uid="{BE835EDC-5695-4919-81B1-0A56FB67D7BD}"/>
    <cellStyle name="Normal 10 3" xfId="105" xr:uid="{E89C60DE-6BB3-406E-A8B3-1DA6DF48E719}"/>
    <cellStyle name="Normal 11" xfId="84" xr:uid="{94DC7C38-E0C3-4F98-8B6D-FCAC831DE019}"/>
    <cellStyle name="Normal 11 2" xfId="122" xr:uid="{4441D40C-ED19-4AEC-A05C-56BA94C3F97D}"/>
    <cellStyle name="Normal 12" xfId="144" xr:uid="{202CDF87-3F1F-44A0-8C53-933C5C33C9C5}"/>
    <cellStyle name="Normal 2" xfId="9" xr:uid="{00000000-0005-0000-0000-000014000000}"/>
    <cellStyle name="Normal 2 2" xfId="33" xr:uid="{00000000-0005-0000-0000-000015000000}"/>
    <cellStyle name="Normal 2 2 2" xfId="48" xr:uid="{00000000-0005-0000-0000-000016000000}"/>
    <cellStyle name="Normal 2 2 2 2" xfId="60" xr:uid="{CDAFDB9B-211F-43B7-81A5-603CE6E0CC2E}"/>
    <cellStyle name="Normal 2 2 2 2 2" xfId="89" xr:uid="{E5C7D14C-3428-46B2-B833-8CF3D3F29AB6}"/>
    <cellStyle name="Normal 2 2 3" xfId="58" xr:uid="{A72EDD51-9C64-46E3-A6AC-59A81B4ACB69}"/>
    <cellStyle name="Normal 2 3" xfId="86" xr:uid="{746D90D9-D701-45DF-B2D8-AB68CEC3664C}"/>
    <cellStyle name="Normal 3" xfId="27" xr:uid="{00000000-0005-0000-0000-000017000000}"/>
    <cellStyle name="Normal 3 2" xfId="41" xr:uid="{00000000-0005-0000-0000-000018000000}"/>
    <cellStyle name="Normal 3 3" xfId="90" xr:uid="{7CC9BBE9-FEB9-4619-83AB-22CD1AE8C636}"/>
    <cellStyle name="Normal 4" xfId="42" xr:uid="{00000000-0005-0000-0000-000019000000}"/>
    <cellStyle name="Normal 4 2" xfId="57" xr:uid="{3A25B6A3-940D-435B-8758-3B36E315D301}"/>
    <cellStyle name="Normal 4 2 2" xfId="78" xr:uid="{F1964837-AC35-4BBF-AC1E-2C3DFEF22447}"/>
    <cellStyle name="Normal 4 2 2 2" xfId="116" xr:uid="{FAF85EAE-1576-43BB-A125-7693BA54CFED}"/>
    <cellStyle name="Normal 4 2 3" xfId="85" xr:uid="{FEFFA13B-9EB3-4310-9793-F0C7C6340A1C}"/>
    <cellStyle name="Normal 4 2 3 2" xfId="123" xr:uid="{4D706E3A-5481-4AE0-80EA-422D4FBAB6B0}"/>
    <cellStyle name="Normal 4 2 4" xfId="101" xr:uid="{FAF6481F-106F-4311-ACA2-191F2067969D}"/>
    <cellStyle name="Normal 4 3" xfId="73" xr:uid="{E8883176-1A6F-45DE-A680-60D79CC5414B}"/>
    <cellStyle name="Normal 4 3 2" xfId="111" xr:uid="{696CFA8A-67D4-459E-918A-ED400C2AE0D7}"/>
    <cellStyle name="Normal 4 4" xfId="96" xr:uid="{92FD5D3F-094B-4659-A0A3-F1C138632154}"/>
    <cellStyle name="Normal 5" xfId="35" xr:uid="{00000000-0005-0000-0000-00001A000000}"/>
    <cellStyle name="Normal 6" xfId="47" xr:uid="{00000000-0005-0000-0000-00001B000000}"/>
    <cellStyle name="Normal 6 2" xfId="50" xr:uid="{00000000-0005-0000-0000-00001C000000}"/>
    <cellStyle name="Normal 6 2 2" xfId="62" xr:uid="{98B1B546-C552-475D-B51C-BBCF6112B54D}"/>
    <cellStyle name="Normal 6 3" xfId="61" xr:uid="{FF383D66-14CF-4F8B-9FC2-C8AA876C569F}"/>
    <cellStyle name="Normal 7" xfId="49" xr:uid="{00000000-0005-0000-0000-00001D000000}"/>
    <cellStyle name="Normal 7 2" xfId="63" xr:uid="{26C9DD06-2037-4F8C-AADA-CB9C8DC4C908}"/>
    <cellStyle name="Normal 8" xfId="53" xr:uid="{40D8B8CB-74D6-4263-87CA-1E30AFDD9F04}"/>
    <cellStyle name="Normal 9" xfId="51" xr:uid="{95B605EE-C700-41F1-A840-CC5A22C4CB54}"/>
    <cellStyle name="Normal 9 2" xfId="74" xr:uid="{9B66BE19-202E-4F6D-B755-FB9932A26F44}"/>
    <cellStyle name="Normal 9 2 2" xfId="112" xr:uid="{E00AD183-FA59-4491-8227-A0C46CA125CA}"/>
    <cellStyle name="Normal 9 3" xfId="83" xr:uid="{2BFA757E-8DC1-4CCD-9952-24FC710AC9F3}"/>
    <cellStyle name="Normal 9 3 2" xfId="121" xr:uid="{5D9122CD-9F0A-4A78-A94E-1A7A04A7CE31}"/>
    <cellStyle name="Normal 9 4" xfId="97" xr:uid="{DAF05B49-E8D7-4C7E-A838-5C6443BA156F}"/>
    <cellStyle name="Normal_2a danse fonctionnement 2003 électronique" xfId="10" xr:uid="{00000000-0005-0000-0000-00001E000000}"/>
    <cellStyle name="Normal_3a théâtre pluri 2003 électronique" xfId="11" xr:uid="{00000000-0005-0000-0000-000021000000}"/>
    <cellStyle name="Normal_Classeur2_1" xfId="12" xr:uid="{00000000-0005-0000-0000-000022000000}"/>
    <cellStyle name="Normal_Copie de even200809b" xfId="13" xr:uid="{00000000-0005-0000-0000-000023000000}"/>
    <cellStyle name="Normal_rapportfinal200708fonc" xfId="14" xr:uid="{00000000-0005-0000-0000-000025000000}"/>
    <cellStyle name="poste" xfId="15" xr:uid="{00000000-0005-0000-0000-000026000000}"/>
    <cellStyle name="poste 2" xfId="16" xr:uid="{00000000-0005-0000-0000-000027000000}"/>
    <cellStyle name="poste 2 2" xfId="34" xr:uid="{00000000-0005-0000-0000-000028000000}"/>
    <cellStyle name="poste_Comparaisons formulaires de demande" xfId="17" xr:uid="{00000000-0005-0000-0000-000029000000}"/>
    <cellStyle name="poste_Comparaisons formulaires de demande 2" xfId="18" xr:uid="{00000000-0005-0000-0000-00002A000000}"/>
    <cellStyle name="poste_Sommaire des revenus et dépenses" xfId="19" xr:uid="{00000000-0005-0000-0000-00002B000000}"/>
    <cellStyle name="Pourcentage" xfId="20" builtinId="5"/>
    <cellStyle name="Pourcentage 2" xfId="43" xr:uid="{00000000-0005-0000-0000-00002F000000}"/>
    <cellStyle name="Pourcentage 3" xfId="44" xr:uid="{00000000-0005-0000-0000-000030000000}"/>
    <cellStyle name="Sous-Titre" xfId="21" xr:uid="{00000000-0005-0000-0000-000031000000}"/>
    <cellStyle name="Sous-Titre 2" xfId="28" xr:uid="{00000000-0005-0000-0000-000032000000}"/>
    <cellStyle name="Sous-Titre_3a périodiques volets 1 et 2 - pluri 2003 électronique" xfId="22" xr:uid="{00000000-0005-0000-0000-000033000000}"/>
    <cellStyle name="Sous-Titre_Comparaisons formulaires de demande 2" xfId="30" xr:uid="{00000000-0005-0000-0000-000036000000}"/>
    <cellStyle name="Sous-Titre_Sommaire des revenus et dépenses 3" xfId="31" xr:uid="{00000000-0005-0000-0000-00003C000000}"/>
    <cellStyle name="Titre" xfId="23" builtinId="15" customBuiltin="1"/>
    <cellStyle name="Titre 2" xfId="29" xr:uid="{00000000-0005-0000-0000-000040000000}"/>
    <cellStyle name="Titre 2 2" xfId="45" xr:uid="{00000000-0005-0000-0000-000041000000}"/>
    <cellStyle name="Titre 3" xfId="46" xr:uid="{00000000-0005-0000-0000-000042000000}"/>
    <cellStyle name="Titre 4" xfId="54" xr:uid="{F32B5CF1-04D4-4FD3-A31C-8285DA2C8AC1}"/>
    <cellStyle name="Titre_Comparaisons formulaires de demande" xfId="24" xr:uid="{00000000-0005-0000-0000-000044000000}"/>
    <cellStyle name="Titre_rapportfinalpluri20112012" xfId="25" xr:uid="{00000000-0005-0000-0000-000047000000}"/>
    <cellStyle name="TitrePoste" xfId="26" xr:uid="{00000000-0005-0000-0000-000048000000}"/>
  </cellStyles>
  <dxfs count="57">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ont>
        <color theme="0"/>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561630</xdr:colOff>
      <xdr:row>2</xdr:row>
      <xdr:rowOff>141589</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381000</xdr:colOff>
      <xdr:row>0</xdr:row>
      <xdr:rowOff>6349</xdr:rowOff>
    </xdr:from>
    <xdr:to>
      <xdr:col>14</xdr:col>
      <xdr:colOff>182535</xdr:colOff>
      <xdr:row>2</xdr:row>
      <xdr:rowOff>173409</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3072ECD-CCEE-4655-98E2-2686DA3B70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808720" y="7619"/>
          <a:ext cx="548295" cy="591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68120</xdr:colOff>
      <xdr:row>0</xdr:row>
      <xdr:rowOff>28281</xdr:rowOff>
    </xdr:from>
    <xdr:to>
      <xdr:col>9</xdr:col>
      <xdr:colOff>616076</xdr:colOff>
      <xdr:row>2</xdr:row>
      <xdr:rowOff>94853</xdr:rowOff>
    </xdr:to>
    <xdr:pic>
      <xdr:nvPicPr>
        <xdr:cNvPr id="12" name="Graphique 1" descr="Logement avec un remplissage uni">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860445" y="28281"/>
          <a:ext cx="551131" cy="552347"/>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10" name="ZoneTexte 2">
          <a:extLst>
            <a:ext uri="{FF2B5EF4-FFF2-40B4-BE49-F238E27FC236}">
              <a16:creationId xmlns:a16="http://schemas.microsoft.com/office/drawing/2014/main" id="{762D5A4D-4B6E-4439-91C4-F1878F118AE3}"/>
            </a:ext>
          </a:extLst>
        </xdr:cNvPr>
        <xdr:cNvSpPr txBox="1"/>
      </xdr:nvSpPr>
      <xdr:spPr>
        <a:xfrm>
          <a:off x="7535719" y="4064290"/>
          <a:ext cx="6478445"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779320</xdr:colOff>
      <xdr:row>0</xdr:row>
      <xdr:rowOff>34631</xdr:rowOff>
    </xdr:from>
    <xdr:to>
      <xdr:col>9</xdr:col>
      <xdr:colOff>339851</xdr:colOff>
      <xdr:row>2</xdr:row>
      <xdr:rowOff>94853</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C6C0808-E33F-4F47-A0C6-326B24A86C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81045" y="31456"/>
          <a:ext cx="551131" cy="549172"/>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3" name="ZoneTexte 2">
          <a:extLst>
            <a:ext uri="{FF2B5EF4-FFF2-40B4-BE49-F238E27FC236}">
              <a16:creationId xmlns:a16="http://schemas.microsoft.com/office/drawing/2014/main" id="{CDA94F6B-422F-4222-84C1-E4C7EFD86528}"/>
            </a:ext>
          </a:extLst>
        </xdr:cNvPr>
        <xdr:cNvSpPr txBox="1"/>
      </xdr:nvSpPr>
      <xdr:spPr>
        <a:xfrm>
          <a:off x="7532544" y="3769015"/>
          <a:ext cx="6405420"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76198</xdr:colOff>
      <xdr:row>0</xdr:row>
      <xdr:rowOff>0</xdr:rowOff>
    </xdr:from>
    <xdr:to>
      <xdr:col>15</xdr:col>
      <xdr:colOff>504843</xdr:colOff>
      <xdr:row>1</xdr:row>
      <xdr:rowOff>57350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99798" y="0"/>
          <a:ext cx="431820" cy="432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84665</xdr:colOff>
      <xdr:row>0</xdr:row>
      <xdr:rowOff>21166</xdr:rowOff>
    </xdr:from>
    <xdr:to>
      <xdr:col>20</xdr:col>
      <xdr:colOff>583818</xdr:colOff>
      <xdr:row>1</xdr:row>
      <xdr:rowOff>219074</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575115" y="21166"/>
          <a:ext cx="502328" cy="4995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0.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8.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219" customWidth="1"/>
    <col min="2" max="8" width="10.81640625" style="219"/>
    <col min="9" max="9" width="3.1796875" style="219" customWidth="1"/>
    <col min="10" max="16384" width="10.81640625" style="219"/>
  </cols>
  <sheetData>
    <row r="1" spans="1:18" s="124" customFormat="1" ht="24.75" customHeight="1">
      <c r="A1" s="219"/>
      <c r="B1" s="1402" t="s">
        <v>2886</v>
      </c>
      <c r="C1" s="1403"/>
      <c r="D1" s="1403"/>
      <c r="E1" s="1403"/>
      <c r="F1" s="1403"/>
      <c r="G1" s="1403"/>
      <c r="H1" s="1403"/>
      <c r="I1" s="1403"/>
      <c r="J1" s="1403"/>
      <c r="K1" s="1403"/>
      <c r="L1" s="1403"/>
      <c r="M1" s="1403"/>
      <c r="N1" s="1403"/>
      <c r="O1" s="1403"/>
      <c r="P1" s="1404"/>
    </row>
    <row r="3" spans="1:18" ht="26.15" customHeight="1">
      <c r="B3" s="1405" t="s">
        <v>3021</v>
      </c>
      <c r="C3" s="1406"/>
      <c r="D3" s="1406"/>
      <c r="E3" s="1406"/>
      <c r="F3" s="1406"/>
      <c r="G3" s="1406"/>
      <c r="H3" s="1406"/>
      <c r="I3" s="1406"/>
      <c r="J3" s="1406"/>
      <c r="K3" s="1406"/>
      <c r="L3" s="1406"/>
      <c r="M3" s="1406"/>
      <c r="N3" s="1406"/>
      <c r="O3" s="1406"/>
      <c r="P3" s="1407"/>
      <c r="R3" s="301"/>
    </row>
    <row r="4" spans="1:18" ht="15.5">
      <c r="B4" s="548"/>
    </row>
    <row r="5" spans="1:18" ht="14.15" customHeight="1">
      <c r="B5" s="301" t="s">
        <v>5</v>
      </c>
      <c r="D5" s="794" t="str">
        <f>IF(AND('Identification '!$F$11="",'Identification '!$F$15&lt;&gt;""),'Identification '!$F$15,IF('Identification '!$F$11="","",IF('Identification '!$F$13="Inscrire le nom de votre organisme dans la cellule F14",'Identification '!$F$15,'Identification '!$F$13)))</f>
        <v/>
      </c>
      <c r="E5" s="787"/>
      <c r="F5" s="787"/>
      <c r="G5" s="787"/>
      <c r="H5" s="787"/>
      <c r="I5" s="787"/>
    </row>
    <row r="6" spans="1:18" ht="29.15" customHeight="1"/>
    <row r="7" spans="1:18" s="549" customFormat="1" ht="20.149999999999999" customHeight="1">
      <c r="B7" s="550" t="s">
        <v>3051</v>
      </c>
      <c r="C7" s="551"/>
      <c r="D7" s="551"/>
      <c r="E7" s="551"/>
      <c r="F7" s="551"/>
      <c r="G7" s="551"/>
      <c r="H7" s="552"/>
      <c r="J7" s="550" t="s">
        <v>3036</v>
      </c>
      <c r="K7" s="551"/>
      <c r="L7" s="551"/>
      <c r="M7" s="551"/>
      <c r="N7" s="551"/>
      <c r="O7" s="551"/>
      <c r="P7" s="552"/>
    </row>
    <row r="8" spans="1:18" ht="13" customHeight="1"/>
    <row r="9" spans="1:18" ht="13.5" customHeight="1" thickBot="1">
      <c r="B9" s="553" t="s">
        <v>3232</v>
      </c>
      <c r="C9" s="554"/>
      <c r="D9" s="554"/>
      <c r="E9" s="554"/>
      <c r="F9" s="554"/>
      <c r="G9" s="554"/>
      <c r="H9" s="554"/>
      <c r="I9" s="554"/>
      <c r="J9" s="554"/>
      <c r="K9" s="554"/>
      <c r="L9" s="554"/>
      <c r="M9" s="554"/>
      <c r="N9" s="554"/>
      <c r="O9" s="554"/>
      <c r="P9" s="554"/>
    </row>
    <row r="10" spans="1:18" ht="5.15" customHeight="1" thickTop="1"/>
    <row r="11" spans="1:18" ht="15" customHeight="1">
      <c r="B11" s="301" t="s">
        <v>2887</v>
      </c>
      <c r="D11" s="1408"/>
      <c r="E11" s="1408"/>
      <c r="J11" s="301" t="s">
        <v>2888</v>
      </c>
      <c r="L11" s="1408"/>
      <c r="M11" s="1408"/>
    </row>
    <row r="12" spans="1:18" ht="6.65" customHeight="1">
      <c r="B12" s="301"/>
      <c r="D12" s="555"/>
      <c r="J12" s="301"/>
    </row>
    <row r="13" spans="1:18" ht="19" customHeight="1">
      <c r="B13" s="301"/>
      <c r="C13" s="555"/>
      <c r="J13" s="556" t="s">
        <v>2909</v>
      </c>
    </row>
    <row r="14" spans="1:18" ht="18" customHeight="1">
      <c r="B14" s="301"/>
      <c r="C14" s="555"/>
      <c r="D14" s="1409"/>
      <c r="E14" s="1409"/>
      <c r="J14" s="301"/>
    </row>
    <row r="15" spans="1:18" ht="120" customHeight="1">
      <c r="B15" s="1410"/>
      <c r="C15" s="1411"/>
      <c r="D15" s="1411"/>
      <c r="E15" s="1411"/>
      <c r="F15" s="1411"/>
      <c r="G15" s="1411"/>
      <c r="H15" s="1412"/>
      <c r="J15" s="1410"/>
      <c r="K15" s="1411"/>
      <c r="L15" s="1411"/>
      <c r="M15" s="1411"/>
      <c r="N15" s="1411"/>
      <c r="O15" s="1411"/>
      <c r="P15" s="1412"/>
    </row>
    <row r="16" spans="1:18" ht="120" customHeight="1">
      <c r="B16" s="1413"/>
      <c r="C16" s="1414"/>
      <c r="D16" s="1414"/>
      <c r="E16" s="1414"/>
      <c r="F16" s="1414"/>
      <c r="G16" s="1414"/>
      <c r="H16" s="1415"/>
      <c r="J16" s="1413"/>
      <c r="K16" s="1414"/>
      <c r="L16" s="1414"/>
      <c r="M16" s="1414"/>
      <c r="N16" s="1414"/>
      <c r="O16" s="1414"/>
      <c r="P16" s="1415"/>
    </row>
    <row r="17" spans="1:16" ht="13" customHeight="1"/>
    <row r="18" spans="1:16" ht="13.5" customHeight="1" thickBot="1">
      <c r="B18" s="553" t="s">
        <v>3233</v>
      </c>
      <c r="C18" s="554"/>
      <c r="D18" s="554"/>
      <c r="E18" s="554"/>
      <c r="F18" s="554"/>
      <c r="G18" s="554"/>
      <c r="H18" s="554"/>
      <c r="I18" s="554"/>
      <c r="J18" s="554"/>
      <c r="K18" s="554"/>
      <c r="L18" s="554"/>
      <c r="M18" s="554"/>
      <c r="N18" s="554"/>
      <c r="O18" s="554"/>
      <c r="P18" s="554"/>
    </row>
    <row r="19" spans="1:16" ht="10.5" customHeight="1" thickTop="1"/>
    <row r="20" spans="1:16" ht="15" customHeight="1">
      <c r="B20" s="301" t="s">
        <v>2887</v>
      </c>
      <c r="D20" s="1408"/>
      <c r="E20" s="1408"/>
      <c r="J20" s="301" t="s">
        <v>2888</v>
      </c>
      <c r="L20" s="1408"/>
      <c r="M20" s="1408"/>
    </row>
    <row r="21" spans="1:16" ht="15" customHeight="1">
      <c r="B21" s="301"/>
      <c r="D21" s="555"/>
      <c r="J21" s="301"/>
    </row>
    <row r="22" spans="1:16" ht="8.5" customHeight="1">
      <c r="B22" s="301"/>
      <c r="C22" s="555"/>
      <c r="D22" s="301"/>
      <c r="J22" s="301"/>
    </row>
    <row r="23" spans="1:16" ht="120" customHeight="1">
      <c r="B23" s="1410"/>
      <c r="C23" s="1411"/>
      <c r="D23" s="1411"/>
      <c r="E23" s="1411"/>
      <c r="F23" s="1411"/>
      <c r="G23" s="1411"/>
      <c r="H23" s="1412"/>
      <c r="J23" s="1410"/>
      <c r="K23" s="1411"/>
      <c r="L23" s="1411"/>
      <c r="M23" s="1411"/>
      <c r="N23" s="1411"/>
      <c r="O23" s="1411"/>
      <c r="P23" s="1412"/>
    </row>
    <row r="24" spans="1:16" ht="120" customHeight="1">
      <c r="B24" s="1413"/>
      <c r="C24" s="1414"/>
      <c r="D24" s="1414"/>
      <c r="E24" s="1414"/>
      <c r="F24" s="1414"/>
      <c r="G24" s="1414"/>
      <c r="H24" s="1415"/>
      <c r="J24" s="1413"/>
      <c r="K24" s="1414"/>
      <c r="L24" s="1414"/>
      <c r="M24" s="1414"/>
      <c r="N24" s="1414"/>
      <c r="O24" s="1414"/>
      <c r="P24" s="1415"/>
    </row>
    <row r="25" spans="1:16" ht="5.15" customHeight="1"/>
    <row r="26" spans="1:16">
      <c r="A26" s="304"/>
      <c r="B26" s="304"/>
      <c r="C26" s="304"/>
      <c r="D26" s="304"/>
      <c r="E26" s="304"/>
      <c r="F26" s="304"/>
      <c r="G26" s="304"/>
      <c r="H26" s="304"/>
      <c r="I26" s="304"/>
      <c r="J26" s="304"/>
      <c r="K26" s="304"/>
      <c r="L26" s="304"/>
      <c r="M26" s="304"/>
      <c r="N26" s="304"/>
      <c r="O26" s="304"/>
      <c r="P26" s="304"/>
    </row>
    <row r="27" spans="1:16">
      <c r="A27" s="304"/>
      <c r="B27" s="304"/>
      <c r="C27" s="304"/>
      <c r="D27" s="304"/>
      <c r="E27" s="304"/>
      <c r="F27" s="304"/>
      <c r="G27" s="304"/>
      <c r="H27" s="304"/>
      <c r="I27" s="304"/>
      <c r="J27" s="304"/>
      <c r="K27" s="304"/>
      <c r="L27" s="304"/>
      <c r="M27" s="304"/>
      <c r="N27" s="304"/>
      <c r="O27" s="304"/>
      <c r="P27" s="304"/>
    </row>
    <row r="28" spans="1:16">
      <c r="A28" s="304"/>
      <c r="B28" s="304"/>
      <c r="C28" s="304"/>
      <c r="D28" s="304"/>
      <c r="E28" s="304"/>
      <c r="F28" s="304"/>
      <c r="G28" s="304"/>
      <c r="H28" s="304"/>
      <c r="I28" s="304"/>
      <c r="J28" s="304"/>
      <c r="K28" s="304"/>
      <c r="L28" s="304"/>
      <c r="M28" s="304"/>
      <c r="N28" s="304"/>
      <c r="O28" s="304"/>
      <c r="P28" s="304"/>
    </row>
    <row r="29" spans="1:16">
      <c r="A29" s="304"/>
      <c r="B29" s="304"/>
      <c r="C29" s="304"/>
      <c r="D29" s="304"/>
      <c r="E29" s="304"/>
      <c r="F29" s="304"/>
      <c r="G29" s="304"/>
      <c r="H29" s="304"/>
      <c r="I29" s="304"/>
      <c r="J29" s="304"/>
      <c r="K29" s="304"/>
      <c r="L29" s="304"/>
      <c r="M29" s="304"/>
      <c r="N29" s="304"/>
      <c r="O29" s="304"/>
      <c r="P29" s="304"/>
    </row>
    <row r="30" spans="1:16">
      <c r="A30" s="304"/>
      <c r="B30" s="304"/>
      <c r="C30" s="304"/>
      <c r="D30" s="304"/>
      <c r="E30" s="304"/>
      <c r="F30" s="304"/>
      <c r="G30" s="304"/>
      <c r="H30" s="304"/>
      <c r="I30" s="304"/>
      <c r="J30" s="304"/>
      <c r="K30" s="304"/>
      <c r="L30" s="304"/>
      <c r="M30" s="304"/>
      <c r="N30" s="304"/>
      <c r="O30" s="304"/>
      <c r="P30" s="304"/>
    </row>
    <row r="31" spans="1:16">
      <c r="A31" s="304"/>
      <c r="B31" s="304"/>
      <c r="C31" s="304"/>
      <c r="D31" s="304"/>
      <c r="E31" s="304"/>
      <c r="F31" s="304"/>
      <c r="G31" s="304"/>
      <c r="H31" s="304"/>
      <c r="I31" s="304"/>
      <c r="J31" s="304"/>
      <c r="K31" s="304"/>
      <c r="L31" s="304"/>
      <c r="M31" s="304"/>
      <c r="N31" s="304"/>
      <c r="O31" s="304"/>
      <c r="P31" s="304"/>
    </row>
  </sheetData>
  <sheetProtection algorithmName="SHA-512" hashValue="uf8Gvr5WNxDGN5ckVrT0qGkDhrl5dC+g9PWJYDvnj4E3Iz68EmELCO+Axg/z+DdVyZz62znQ0utGCchFZQL0Hw==" saltValue="IWNknI6uayemXxQnpjRi8A=="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zoomScale="90" zoomScaleNormal="90" workbookViewId="0">
      <selection activeCell="D5" sqref="D5"/>
    </sheetView>
  </sheetViews>
  <sheetFormatPr baseColWidth="10" defaultColWidth="10.81640625" defaultRowHeight="12.5"/>
  <cols>
    <col min="1" max="1" width="6.26953125" style="885" customWidth="1"/>
    <col min="2" max="4" width="10.81640625" style="885"/>
    <col min="5" max="5" width="12.1796875" style="885" customWidth="1"/>
    <col min="6" max="6" width="10.81640625" style="885"/>
    <col min="7" max="7" width="5.7265625" style="885" customWidth="1"/>
    <col min="8" max="8" width="13.81640625" style="885" customWidth="1"/>
    <col min="9" max="9" width="5.54296875" style="885" customWidth="1"/>
    <col min="10" max="16384" width="10.81640625" style="885"/>
  </cols>
  <sheetData>
    <row r="1" spans="1:16" ht="28" customHeight="1">
      <c r="A1" s="905" t="s">
        <v>2965</v>
      </c>
      <c r="B1" s="573"/>
      <c r="C1" s="573"/>
      <c r="D1" s="573"/>
      <c r="E1" s="573"/>
      <c r="F1" s="573"/>
      <c r="G1" s="573"/>
      <c r="H1" s="573"/>
      <c r="I1" s="573"/>
      <c r="J1" s="573"/>
      <c r="K1" s="573"/>
      <c r="L1" s="573"/>
      <c r="M1" s="906"/>
      <c r="N1" s="907"/>
    </row>
    <row r="2" spans="1:16" ht="29.15" customHeight="1">
      <c r="A2" s="908" t="s">
        <v>2982</v>
      </c>
    </row>
    <row r="3" spans="1:16">
      <c r="A3" s="909"/>
    </row>
    <row r="4" spans="1:16" ht="20.149999999999999" customHeight="1"/>
    <row r="5" spans="1:16" ht="20.5" customHeight="1">
      <c r="B5" s="689" t="s">
        <v>104</v>
      </c>
      <c r="D5" s="884" t="str">
        <f>IF(AND('Identification '!$F$11="",'Identification '!$F$15&lt;&gt;""),'Identification '!$F$15,IF('Identification '!$F$11="","",IF('Identification '!$F$13="Inscrire le nom de votre organisme dans la cellule F14",'Identification '!$F$15,'Identification '!$F$13)))</f>
        <v/>
      </c>
      <c r="E5" s="589"/>
      <c r="F5" s="589"/>
      <c r="G5" s="589"/>
      <c r="H5" s="589"/>
      <c r="I5" s="589"/>
      <c r="J5" s="589"/>
      <c r="K5" s="589"/>
      <c r="L5" s="589"/>
      <c r="M5" s="883"/>
      <c r="N5" s="883"/>
      <c r="O5" s="883"/>
      <c r="P5" s="883"/>
    </row>
    <row r="7" spans="1:16" ht="18.649999999999999" customHeight="1"/>
    <row r="8" spans="1:16" ht="26.5" customHeight="1">
      <c r="B8" s="1544" t="s">
        <v>2966</v>
      </c>
      <c r="C8" s="1544"/>
      <c r="D8" s="1545" t="s">
        <v>3241</v>
      </c>
      <c r="E8" s="1545"/>
      <c r="F8" s="1545"/>
      <c r="G8" s="1545"/>
      <c r="H8" s="289" t="str">
        <f>IF(AND(D8="Choisir",$A$15&lt;&gt;""),"Information manquante! Veuillez spécifier le type d'aide obtenue.","")</f>
        <v/>
      </c>
      <c r="I8" s="910"/>
    </row>
    <row r="10" spans="1:16" ht="13">
      <c r="O10" s="911"/>
    </row>
    <row r="11" spans="1:16" ht="9" customHeight="1"/>
    <row r="12" spans="1:16" ht="13" thickBot="1"/>
    <row r="13" spans="1:16" ht="27" customHeight="1" thickBot="1">
      <c r="A13" s="1546" t="s">
        <v>3003</v>
      </c>
      <c r="B13" s="1547"/>
      <c r="C13" s="1547"/>
      <c r="D13" s="1547"/>
      <c r="E13" s="1547"/>
      <c r="F13" s="1547"/>
      <c r="G13" s="1547"/>
      <c r="H13" s="1547"/>
      <c r="I13" s="1547"/>
      <c r="J13" s="1547"/>
      <c r="K13" s="1547"/>
      <c r="L13" s="1548"/>
    </row>
    <row r="14" spans="1:16" ht="34" customHeight="1" thickBot="1">
      <c r="A14" s="1549" t="s">
        <v>3028</v>
      </c>
      <c r="B14" s="1550"/>
      <c r="C14" s="1550"/>
      <c r="D14" s="1550"/>
      <c r="E14" s="1550"/>
      <c r="F14" s="1550"/>
      <c r="G14" s="1550"/>
      <c r="H14" s="1550"/>
      <c r="I14" s="1550"/>
      <c r="J14" s="1550"/>
      <c r="K14" s="1550"/>
      <c r="L14" s="1551"/>
    </row>
    <row r="15" spans="1:16" ht="379.5" customHeight="1">
      <c r="A15" s="1472"/>
      <c r="B15" s="1473"/>
      <c r="C15" s="1473"/>
      <c r="D15" s="1473"/>
      <c r="E15" s="1473"/>
      <c r="F15" s="1473"/>
      <c r="G15" s="1473"/>
      <c r="H15" s="1473"/>
      <c r="I15" s="1473"/>
      <c r="J15" s="1473"/>
      <c r="K15" s="1473"/>
      <c r="L15" s="1474"/>
    </row>
    <row r="16" spans="1:16" ht="379.5" customHeight="1">
      <c r="A16" s="1479"/>
      <c r="B16" s="1480"/>
      <c r="C16" s="1480"/>
      <c r="D16" s="1480"/>
      <c r="E16" s="1480"/>
      <c r="F16" s="1480"/>
      <c r="G16" s="1480"/>
      <c r="H16" s="1480"/>
      <c r="I16" s="1480"/>
      <c r="J16" s="1480"/>
      <c r="K16" s="1480"/>
      <c r="L16" s="1481"/>
    </row>
    <row r="17" spans="1:12" ht="152" customHeight="1" thickBot="1">
      <c r="A17" s="1475"/>
      <c r="B17" s="1476"/>
      <c r="C17" s="1476"/>
      <c r="D17" s="1476"/>
      <c r="E17" s="1476"/>
      <c r="F17" s="1476"/>
      <c r="G17" s="1476"/>
      <c r="H17" s="1476"/>
      <c r="I17" s="1476"/>
      <c r="J17" s="1476"/>
      <c r="K17" s="1476"/>
      <c r="L17" s="1477"/>
    </row>
    <row r="18" spans="1:12" ht="41.5" customHeight="1">
      <c r="A18" s="909"/>
    </row>
    <row r="19" spans="1:12" ht="13">
      <c r="A19" s="912" t="s">
        <v>2972</v>
      </c>
    </row>
    <row r="20" spans="1:12">
      <c r="A20" s="913"/>
      <c r="B20" s="914"/>
      <c r="C20" s="914"/>
      <c r="D20" s="914"/>
      <c r="E20" s="914"/>
      <c r="F20" s="914"/>
      <c r="G20" s="914"/>
      <c r="H20" s="914"/>
      <c r="I20" s="914"/>
      <c r="J20" s="915"/>
    </row>
    <row r="21" spans="1:12" ht="14.5">
      <c r="A21" s="769"/>
      <c r="B21" s="824"/>
      <c r="C21" s="895"/>
      <c r="D21" s="895"/>
      <c r="E21" s="895"/>
      <c r="F21" s="895"/>
      <c r="G21" s="916"/>
      <c r="H21" s="916"/>
      <c r="I21" s="916"/>
      <c r="J21" s="917"/>
    </row>
    <row r="22" spans="1:12">
      <c r="A22" s="918"/>
      <c r="B22" s="895"/>
      <c r="C22" s="895"/>
      <c r="D22" s="895"/>
      <c r="E22" s="895"/>
      <c r="F22" s="895"/>
      <c r="G22" s="916"/>
      <c r="H22" s="916"/>
      <c r="I22" s="916"/>
      <c r="J22" s="917"/>
    </row>
    <row r="23" spans="1:12">
      <c r="A23" s="918"/>
      <c r="B23" s="895"/>
      <c r="C23" s="895"/>
      <c r="D23" s="895"/>
      <c r="E23" s="895"/>
      <c r="F23" s="895"/>
      <c r="G23" s="916"/>
      <c r="H23" s="916"/>
      <c r="I23" s="916"/>
      <c r="J23" s="917"/>
    </row>
    <row r="24" spans="1:12">
      <c r="A24" s="918"/>
      <c r="B24" s="895"/>
      <c r="C24" s="895"/>
      <c r="D24" s="895"/>
      <c r="E24" s="895"/>
      <c r="F24" s="895"/>
      <c r="G24" s="916"/>
      <c r="H24" s="916"/>
      <c r="I24" s="916"/>
      <c r="J24" s="917"/>
    </row>
    <row r="25" spans="1:12">
      <c r="A25" s="918"/>
      <c r="B25" s="895"/>
      <c r="C25" s="895"/>
      <c r="D25" s="895"/>
      <c r="E25" s="895"/>
      <c r="F25" s="895"/>
      <c r="G25" s="916"/>
      <c r="H25" s="916"/>
      <c r="I25" s="916"/>
      <c r="J25" s="917"/>
    </row>
    <row r="26" spans="1:12">
      <c r="A26" s="918"/>
      <c r="B26" s="895"/>
      <c r="C26" s="895"/>
      <c r="D26" s="895"/>
      <c r="E26" s="895"/>
      <c r="F26" s="895"/>
      <c r="G26" s="916"/>
      <c r="H26" s="916"/>
      <c r="I26" s="916"/>
      <c r="J26" s="917"/>
    </row>
    <row r="27" spans="1:12">
      <c r="A27" s="919"/>
      <c r="B27" s="916"/>
      <c r="C27" s="916"/>
      <c r="D27" s="916"/>
      <c r="E27" s="916"/>
      <c r="F27" s="916"/>
      <c r="G27" s="916"/>
      <c r="H27" s="916"/>
      <c r="I27" s="916"/>
      <c r="J27" s="917"/>
    </row>
    <row r="28" spans="1:12">
      <c r="A28" s="920"/>
      <c r="B28" s="895"/>
      <c r="C28" s="895"/>
      <c r="D28" s="895"/>
      <c r="E28" s="895"/>
      <c r="F28" s="895"/>
      <c r="G28" s="895"/>
      <c r="H28" s="895"/>
      <c r="I28" s="895"/>
      <c r="J28" s="921"/>
    </row>
    <row r="29" spans="1:12" ht="13" thickBot="1"/>
    <row r="30" spans="1:12" ht="30" customHeight="1">
      <c r="A30" s="1552" t="s">
        <v>3002</v>
      </c>
      <c r="B30" s="1553"/>
      <c r="C30" s="1553"/>
      <c r="D30" s="1553"/>
      <c r="E30" s="1553"/>
      <c r="F30" s="1553"/>
      <c r="G30" s="1553"/>
      <c r="H30" s="1553"/>
      <c r="I30" s="1553"/>
      <c r="J30" s="1553"/>
      <c r="K30" s="1553"/>
      <c r="L30" s="1554"/>
    </row>
    <row r="31" spans="1:12" ht="34" customHeight="1">
      <c r="A31" s="1534" t="s">
        <v>3028</v>
      </c>
      <c r="B31" s="1535"/>
      <c r="C31" s="1535"/>
      <c r="D31" s="1535"/>
      <c r="E31" s="1535"/>
      <c r="F31" s="1535"/>
      <c r="G31" s="1535"/>
      <c r="H31" s="1535"/>
      <c r="I31" s="1535"/>
      <c r="J31" s="1535"/>
      <c r="K31" s="1535"/>
      <c r="L31" s="1536"/>
    </row>
    <row r="32" spans="1:12" ht="399" customHeight="1">
      <c r="A32" s="1537"/>
      <c r="B32" s="1538"/>
      <c r="C32" s="1538"/>
      <c r="D32" s="1538"/>
      <c r="E32" s="1538"/>
      <c r="F32" s="1538"/>
      <c r="G32" s="1538"/>
      <c r="H32" s="1538"/>
      <c r="I32" s="1538"/>
      <c r="J32" s="1538"/>
      <c r="K32" s="1538"/>
      <c r="L32" s="1539"/>
    </row>
    <row r="33" spans="1:12" ht="24.65" customHeight="1">
      <c r="A33" s="1540"/>
      <c r="B33" s="1541"/>
      <c r="C33" s="1541"/>
      <c r="D33" s="1541"/>
      <c r="E33" s="1541"/>
      <c r="F33" s="1541"/>
      <c r="G33" s="1541"/>
      <c r="H33" s="1541"/>
      <c r="I33" s="1541"/>
      <c r="J33" s="1541"/>
      <c r="K33" s="1541"/>
      <c r="L33" s="1542"/>
    </row>
    <row r="34" spans="1:12" s="916" customFormat="1" ht="26.15" customHeight="1"/>
    <row r="36" spans="1:12" ht="20.5" customHeight="1">
      <c r="A36" s="1543" t="s">
        <v>2967</v>
      </c>
      <c r="B36" s="1543"/>
      <c r="C36" s="1543"/>
      <c r="D36" s="1543"/>
      <c r="E36" s="1543"/>
      <c r="F36" s="1543"/>
      <c r="G36" s="1543"/>
      <c r="H36" s="1543"/>
      <c r="I36" s="1543"/>
      <c r="J36" s="1543"/>
      <c r="K36" s="1543"/>
      <c r="L36" s="1543"/>
    </row>
    <row r="37" spans="1:12">
      <c r="A37" s="909" t="s">
        <v>3000</v>
      </c>
    </row>
    <row r="39" spans="1:12" ht="15.5">
      <c r="H39" s="922" t="s">
        <v>21</v>
      </c>
      <c r="J39" s="922" t="s">
        <v>22</v>
      </c>
    </row>
    <row r="40" spans="1:12" ht="14">
      <c r="A40" s="695" t="s">
        <v>2978</v>
      </c>
      <c r="B40" s="690"/>
      <c r="C40" s="568"/>
      <c r="D40" s="568"/>
      <c r="E40" s="568"/>
      <c r="F40" s="691" t="s">
        <v>92</v>
      </c>
    </row>
    <row r="41" spans="1:12" ht="19" customHeight="1">
      <c r="A41" s="438" t="s">
        <v>24</v>
      </c>
      <c r="B41" s="2"/>
      <c r="C41" s="568"/>
      <c r="D41" s="568"/>
      <c r="E41" s="568"/>
      <c r="F41" s="568"/>
      <c r="H41" s="923"/>
    </row>
    <row r="42" spans="1:12">
      <c r="A42" s="816"/>
      <c r="B42" s="816"/>
      <c r="C42" s="820"/>
      <c r="D42" s="694"/>
      <c r="E42" s="820"/>
      <c r="F42" s="783"/>
      <c r="H42" s="924"/>
      <c r="I42" s="916"/>
      <c r="J42" s="925" t="str">
        <f>IF(H42=0,"",H42/$H$63)</f>
        <v/>
      </c>
    </row>
    <row r="43" spans="1:12">
      <c r="A43" s="775"/>
      <c r="B43" s="776"/>
      <c r="C43" s="777"/>
      <c r="D43" s="743"/>
      <c r="E43" s="777"/>
      <c r="F43" s="825"/>
      <c r="H43" s="926"/>
      <c r="I43" s="916"/>
      <c r="J43" s="927" t="str">
        <f t="shared" ref="J43:J50" si="0">IF(H43=0,"",H43/$H$63)</f>
        <v/>
      </c>
    </row>
    <row r="44" spans="1:12">
      <c r="A44" s="775"/>
      <c r="B44" s="776"/>
      <c r="C44" s="777"/>
      <c r="D44" s="743"/>
      <c r="E44" s="777"/>
      <c r="F44" s="825"/>
      <c r="H44" s="926"/>
      <c r="I44" s="916"/>
      <c r="J44" s="927" t="str">
        <f t="shared" si="0"/>
        <v/>
      </c>
    </row>
    <row r="45" spans="1:12">
      <c r="A45" s="775"/>
      <c r="B45" s="776"/>
      <c r="C45" s="777"/>
      <c r="D45" s="743"/>
      <c r="E45" s="777"/>
      <c r="F45" s="825"/>
      <c r="H45" s="926"/>
      <c r="I45" s="916"/>
      <c r="J45" s="927" t="str">
        <f t="shared" si="0"/>
        <v/>
      </c>
    </row>
    <row r="46" spans="1:12">
      <c r="A46" s="775"/>
      <c r="B46" s="776"/>
      <c r="C46" s="777"/>
      <c r="D46" s="743"/>
      <c r="E46" s="777"/>
      <c r="F46" s="825"/>
      <c r="H46" s="926"/>
      <c r="I46" s="916"/>
      <c r="J46" s="927" t="str">
        <f t="shared" si="0"/>
        <v/>
      </c>
    </row>
    <row r="47" spans="1:12">
      <c r="A47" s="775"/>
      <c r="B47" s="776"/>
      <c r="C47" s="777"/>
      <c r="D47" s="743"/>
      <c r="E47" s="777"/>
      <c r="F47" s="825"/>
      <c r="H47" s="926"/>
      <c r="I47" s="916"/>
      <c r="J47" s="927" t="str">
        <f t="shared" si="0"/>
        <v/>
      </c>
    </row>
    <row r="48" spans="1:12">
      <c r="A48" s="775"/>
      <c r="B48" s="776"/>
      <c r="C48" s="777"/>
      <c r="D48" s="743"/>
      <c r="E48" s="777"/>
      <c r="F48" s="825"/>
      <c r="H48" s="926"/>
      <c r="I48" s="916"/>
      <c r="J48" s="927" t="str">
        <f t="shared" si="0"/>
        <v/>
      </c>
    </row>
    <row r="49" spans="1:10">
      <c r="A49" s="775"/>
      <c r="B49" s="776"/>
      <c r="C49" s="777"/>
      <c r="D49" s="743"/>
      <c r="E49" s="777"/>
      <c r="F49" s="825"/>
      <c r="H49" s="926"/>
      <c r="I49" s="916"/>
      <c r="J49" s="927" t="str">
        <f t="shared" si="0"/>
        <v/>
      </c>
    </row>
    <row r="50" spans="1:10" ht="13">
      <c r="F50" s="907" t="s">
        <v>35</v>
      </c>
      <c r="H50" s="821">
        <f>SUM(H42:H49)</f>
        <v>0</v>
      </c>
      <c r="I50" s="916"/>
      <c r="J50" s="928" t="str">
        <f t="shared" si="0"/>
        <v/>
      </c>
    </row>
    <row r="51" spans="1:10">
      <c r="I51" s="916"/>
    </row>
    <row r="52" spans="1:10">
      <c r="I52" s="916"/>
    </row>
    <row r="53" spans="1:10">
      <c r="I53" s="916"/>
    </row>
    <row r="54" spans="1:10" ht="14">
      <c r="A54" s="438" t="s">
        <v>46</v>
      </c>
      <c r="B54" s="2"/>
      <c r="C54" s="568"/>
      <c r="D54" s="568"/>
      <c r="E54" s="568"/>
      <c r="F54" s="568"/>
      <c r="H54" s="929"/>
      <c r="I54" s="916"/>
    </row>
    <row r="55" spans="1:10" s="916" customFormat="1">
      <c r="A55" s="770" t="s">
        <v>48</v>
      </c>
      <c r="B55" s="771"/>
      <c r="C55" s="772"/>
      <c r="D55" s="773"/>
      <c r="E55" s="772"/>
      <c r="F55" s="774"/>
      <c r="H55" s="924"/>
      <c r="J55" s="925" t="str">
        <f t="shared" ref="J55:J94" si="1">IF(H55=0,"",H55/$H$63)</f>
        <v/>
      </c>
    </row>
    <row r="56" spans="1:10" s="916" customFormat="1">
      <c r="A56" s="775" t="s">
        <v>2964</v>
      </c>
      <c r="B56" s="776"/>
      <c r="C56" s="777"/>
      <c r="D56" s="743"/>
      <c r="E56" s="777"/>
      <c r="F56" s="778"/>
      <c r="H56" s="926"/>
      <c r="J56" s="927" t="str">
        <f t="shared" si="1"/>
        <v/>
      </c>
    </row>
    <row r="57" spans="1:10" s="916" customFormat="1">
      <c r="A57" s="775"/>
      <c r="B57" s="776"/>
      <c r="C57" s="777"/>
      <c r="D57" s="743"/>
      <c r="E57" s="777"/>
      <c r="F57" s="778"/>
      <c r="H57" s="926"/>
      <c r="J57" s="927" t="str">
        <f t="shared" si="1"/>
        <v/>
      </c>
    </row>
    <row r="58" spans="1:10" s="916" customFormat="1">
      <c r="A58" s="775"/>
      <c r="B58" s="776"/>
      <c r="C58" s="777"/>
      <c r="D58" s="743"/>
      <c r="E58" s="777"/>
      <c r="F58" s="778"/>
      <c r="H58" s="926"/>
      <c r="J58" s="927" t="str">
        <f t="shared" si="1"/>
        <v/>
      </c>
    </row>
    <row r="59" spans="1:10" s="916" customFormat="1">
      <c r="A59" s="779"/>
      <c r="B59" s="780"/>
      <c r="C59" s="781"/>
      <c r="D59" s="744"/>
      <c r="E59" s="781"/>
      <c r="F59" s="782"/>
      <c r="H59" s="926"/>
      <c r="J59" s="927" t="str">
        <f t="shared" si="1"/>
        <v/>
      </c>
    </row>
    <row r="60" spans="1:10" ht="13">
      <c r="F60" s="907" t="s">
        <v>35</v>
      </c>
      <c r="H60" s="821">
        <f>SUM(H55:H59)</f>
        <v>0</v>
      </c>
      <c r="I60" s="916"/>
      <c r="J60" s="928" t="str">
        <f t="shared" si="1"/>
        <v/>
      </c>
    </row>
    <row r="61" spans="1:10">
      <c r="I61" s="916"/>
    </row>
    <row r="62" spans="1:10" ht="13" thickBot="1">
      <c r="I62" s="916"/>
      <c r="J62" s="885" t="str">
        <f t="shared" si="1"/>
        <v/>
      </c>
    </row>
    <row r="63" spans="1:10" ht="21.65" customHeight="1" thickBot="1">
      <c r="F63" s="930" t="s">
        <v>32</v>
      </c>
      <c r="H63" s="819">
        <f>H60+H50</f>
        <v>0</v>
      </c>
      <c r="I63" s="931"/>
      <c r="J63" s="932" t="str">
        <f>IF(H63=0,"",H63/$H$63)</f>
        <v/>
      </c>
    </row>
    <row r="64" spans="1:10">
      <c r="I64" s="916"/>
      <c r="J64" s="885" t="str">
        <f t="shared" si="1"/>
        <v/>
      </c>
    </row>
    <row r="65" spans="1:10" ht="20.5" customHeight="1">
      <c r="A65" s="784" t="s">
        <v>2979</v>
      </c>
      <c r="B65" s="219"/>
      <c r="C65" s="219"/>
      <c r="D65" s="219"/>
      <c r="E65" s="219"/>
      <c r="I65" s="916"/>
      <c r="J65" s="885" t="str">
        <f t="shared" si="1"/>
        <v/>
      </c>
    </row>
    <row r="66" spans="1:10" ht="21.65" customHeight="1">
      <c r="A66" s="5" t="s">
        <v>114</v>
      </c>
      <c r="I66" s="916"/>
      <c r="J66" s="885" t="str">
        <f t="shared" si="1"/>
        <v/>
      </c>
    </row>
    <row r="67" spans="1:10" s="916" customFormat="1">
      <c r="H67" s="924"/>
      <c r="J67" s="925" t="str">
        <f>IF(H67=0,"",H67/$H$63)</f>
        <v/>
      </c>
    </row>
    <row r="68" spans="1:10" s="916" customFormat="1">
      <c r="A68" s="775"/>
      <c r="B68" s="776"/>
      <c r="C68" s="777"/>
      <c r="D68" s="743"/>
      <c r="E68" s="777"/>
      <c r="F68" s="778"/>
      <c r="H68" s="926"/>
      <c r="J68" s="927" t="str">
        <f t="shared" si="1"/>
        <v/>
      </c>
    </row>
    <row r="69" spans="1:10" s="916" customFormat="1">
      <c r="A69" s="775"/>
      <c r="B69" s="776"/>
      <c r="C69" s="777"/>
      <c r="D69" s="743"/>
      <c r="E69" s="777"/>
      <c r="F69" s="778"/>
      <c r="H69" s="926"/>
      <c r="J69" s="927" t="str">
        <f t="shared" si="1"/>
        <v/>
      </c>
    </row>
    <row r="70" spans="1:10" s="916" customFormat="1">
      <c r="A70" s="775"/>
      <c r="B70" s="776"/>
      <c r="C70" s="777"/>
      <c r="D70" s="743"/>
      <c r="E70" s="777"/>
      <c r="F70" s="778"/>
      <c r="H70" s="926"/>
      <c r="J70" s="927" t="str">
        <f t="shared" si="1"/>
        <v/>
      </c>
    </row>
    <row r="71" spans="1:10" s="916" customFormat="1">
      <c r="A71" s="775"/>
      <c r="B71" s="776"/>
      <c r="C71" s="777"/>
      <c r="D71" s="743"/>
      <c r="E71" s="777"/>
      <c r="F71" s="778"/>
      <c r="H71" s="926"/>
      <c r="J71" s="927" t="str">
        <f t="shared" si="1"/>
        <v/>
      </c>
    </row>
    <row r="72" spans="1:10" s="916" customFormat="1">
      <c r="A72" s="775"/>
      <c r="B72" s="776"/>
      <c r="C72" s="777"/>
      <c r="D72" s="743"/>
      <c r="E72" s="777"/>
      <c r="F72" s="778"/>
      <c r="H72" s="926"/>
      <c r="J72" s="927" t="str">
        <f t="shared" si="1"/>
        <v/>
      </c>
    </row>
    <row r="73" spans="1:10" s="916" customFormat="1">
      <c r="A73" s="775"/>
      <c r="B73" s="776"/>
      <c r="C73" s="777"/>
      <c r="D73" s="743"/>
      <c r="E73" s="777"/>
      <c r="F73" s="778"/>
      <c r="H73" s="926"/>
      <c r="J73" s="927" t="str">
        <f t="shared" si="1"/>
        <v/>
      </c>
    </row>
    <row r="74" spans="1:10" s="916" customFormat="1">
      <c r="A74" s="775"/>
      <c r="B74" s="776"/>
      <c r="C74" s="777"/>
      <c r="D74" s="743"/>
      <c r="E74" s="777"/>
      <c r="F74" s="778"/>
      <c r="H74" s="926"/>
      <c r="J74" s="933" t="str">
        <f t="shared" si="1"/>
        <v/>
      </c>
    </row>
    <row r="75" spans="1:10" s="916" customFormat="1">
      <c r="A75" s="775"/>
      <c r="B75" s="776"/>
      <c r="C75" s="777"/>
      <c r="D75" s="743"/>
      <c r="E75" s="777"/>
      <c r="F75" s="778"/>
      <c r="H75" s="926"/>
      <c r="J75" s="927" t="str">
        <f t="shared" si="1"/>
        <v/>
      </c>
    </row>
    <row r="76" spans="1:10" s="916" customFormat="1" ht="13">
      <c r="A76" s="822"/>
      <c r="B76" s="822"/>
      <c r="C76" s="818"/>
      <c r="D76" s="696"/>
      <c r="E76" s="818"/>
      <c r="F76" s="815" t="s">
        <v>35</v>
      </c>
      <c r="H76" s="821">
        <f>SUM(H67:H75)</f>
        <v>0</v>
      </c>
      <c r="J76" s="928" t="str">
        <f>IF(H76=0,"",H76/$H$63)</f>
        <v/>
      </c>
    </row>
    <row r="77" spans="1:10" s="916" customFormat="1" ht="28.5" customHeight="1">
      <c r="A77" s="5" t="s">
        <v>63</v>
      </c>
      <c r="B77" s="693"/>
      <c r="C77" s="568"/>
      <c r="D77" s="569"/>
      <c r="E77" s="568"/>
      <c r="F77" s="783"/>
      <c r="H77" s="926"/>
      <c r="J77" s="927" t="str">
        <f t="shared" si="1"/>
        <v/>
      </c>
    </row>
    <row r="78" spans="1:10">
      <c r="A78" s="882"/>
      <c r="B78" s="882"/>
      <c r="C78" s="772"/>
      <c r="D78" s="773"/>
      <c r="E78" s="772"/>
      <c r="F78" s="783"/>
      <c r="G78" s="916"/>
      <c r="H78" s="926"/>
      <c r="I78" s="916"/>
      <c r="J78" s="927" t="str">
        <f t="shared" si="1"/>
        <v/>
      </c>
    </row>
    <row r="79" spans="1:10">
      <c r="A79" s="881"/>
      <c r="B79" s="882"/>
      <c r="C79" s="772"/>
      <c r="D79" s="773"/>
      <c r="E79" s="772"/>
      <c r="F79" s="778"/>
      <c r="G79" s="916"/>
      <c r="H79" s="926"/>
      <c r="I79" s="916"/>
      <c r="J79" s="927" t="str">
        <f t="shared" si="1"/>
        <v/>
      </c>
    </row>
    <row r="80" spans="1:10">
      <c r="A80" s="775"/>
      <c r="B80" s="776"/>
      <c r="C80" s="777"/>
      <c r="D80" s="743"/>
      <c r="E80" s="777"/>
      <c r="F80" s="778"/>
      <c r="G80" s="916"/>
      <c r="H80" s="926"/>
      <c r="I80" s="916"/>
      <c r="J80" s="927" t="str">
        <f t="shared" si="1"/>
        <v/>
      </c>
    </row>
    <row r="81" spans="1:10">
      <c r="A81" s="775"/>
      <c r="B81" s="776"/>
      <c r="C81" s="777"/>
      <c r="D81" s="743"/>
      <c r="E81" s="777"/>
      <c r="F81" s="778"/>
      <c r="G81" s="916"/>
      <c r="H81" s="926"/>
      <c r="I81" s="916"/>
      <c r="J81" s="927" t="str">
        <f t="shared" si="1"/>
        <v/>
      </c>
    </row>
    <row r="82" spans="1:10" ht="13">
      <c r="A82" s="693"/>
      <c r="B82" s="693"/>
      <c r="C82" s="568"/>
      <c r="D82" s="694"/>
      <c r="E82" s="568"/>
      <c r="F82" s="785" t="s">
        <v>35</v>
      </c>
      <c r="H82" s="821">
        <f>SUM(H78:H81)</f>
        <v>0</v>
      </c>
      <c r="I82" s="916"/>
      <c r="J82" s="928" t="str">
        <f t="shared" si="1"/>
        <v/>
      </c>
    </row>
    <row r="83" spans="1:10" ht="24" customHeight="1">
      <c r="A83" s="5" t="s">
        <v>66</v>
      </c>
      <c r="B83" s="693"/>
      <c r="C83" s="568"/>
      <c r="D83" s="694"/>
      <c r="E83" s="568"/>
      <c r="F83" s="692" t="str">
        <f>IF(D83=0,"",D83/D$98)</f>
        <v/>
      </c>
      <c r="H83" s="916"/>
      <c r="I83" s="916"/>
      <c r="J83" s="933" t="str">
        <f t="shared" si="1"/>
        <v/>
      </c>
    </row>
    <row r="84" spans="1:10">
      <c r="A84" s="882"/>
      <c r="B84" s="882"/>
      <c r="C84" s="772"/>
      <c r="D84" s="773"/>
      <c r="E84" s="772"/>
      <c r="F84" s="783"/>
      <c r="G84" s="916"/>
      <c r="H84" s="926"/>
      <c r="I84" s="916"/>
      <c r="J84" s="925" t="str">
        <f t="shared" si="1"/>
        <v/>
      </c>
    </row>
    <row r="85" spans="1:10">
      <c r="A85" s="881"/>
      <c r="B85" s="882"/>
      <c r="C85" s="772"/>
      <c r="D85" s="773"/>
      <c r="E85" s="772"/>
      <c r="F85" s="778"/>
      <c r="G85" s="916"/>
      <c r="H85" s="926"/>
      <c r="I85" s="916"/>
      <c r="J85" s="927" t="str">
        <f t="shared" si="1"/>
        <v/>
      </c>
    </row>
    <row r="86" spans="1:10">
      <c r="A86" s="775"/>
      <c r="B86" s="776"/>
      <c r="C86" s="777"/>
      <c r="D86" s="743"/>
      <c r="E86" s="777"/>
      <c r="F86" s="778"/>
      <c r="G86" s="916"/>
      <c r="H86" s="926"/>
      <c r="I86" s="916"/>
      <c r="J86" s="927" t="str">
        <f t="shared" si="1"/>
        <v/>
      </c>
    </row>
    <row r="87" spans="1:10">
      <c r="A87" s="775"/>
      <c r="B87" s="776"/>
      <c r="C87" s="777"/>
      <c r="D87" s="743"/>
      <c r="E87" s="777"/>
      <c r="F87" s="778"/>
      <c r="G87" s="916"/>
      <c r="H87" s="926"/>
      <c r="I87" s="916"/>
      <c r="J87" s="927" t="str">
        <f t="shared" si="1"/>
        <v/>
      </c>
    </row>
    <row r="88" spans="1:10">
      <c r="A88" s="775"/>
      <c r="B88" s="776"/>
      <c r="C88" s="777"/>
      <c r="D88" s="743"/>
      <c r="E88" s="777"/>
      <c r="F88" s="778"/>
      <c r="G88" s="916"/>
      <c r="H88" s="926"/>
      <c r="I88" s="916"/>
      <c r="J88" s="927" t="str">
        <f t="shared" si="1"/>
        <v/>
      </c>
    </row>
    <row r="89" spans="1:10">
      <c r="A89" s="775"/>
      <c r="B89" s="776"/>
      <c r="C89" s="777"/>
      <c r="D89" s="743"/>
      <c r="E89" s="777"/>
      <c r="F89" s="778"/>
      <c r="G89" s="916"/>
      <c r="H89" s="926"/>
      <c r="I89" s="916"/>
      <c r="J89" s="927" t="str">
        <f t="shared" si="1"/>
        <v/>
      </c>
    </row>
    <row r="90" spans="1:10">
      <c r="A90" s="775"/>
      <c r="B90" s="776"/>
      <c r="C90" s="777"/>
      <c r="D90" s="743"/>
      <c r="E90" s="777"/>
      <c r="F90" s="778"/>
      <c r="G90" s="916"/>
      <c r="H90" s="926"/>
      <c r="I90" s="916"/>
      <c r="J90" s="927" t="str">
        <f t="shared" si="1"/>
        <v/>
      </c>
    </row>
    <row r="91" spans="1:10" ht="13">
      <c r="A91" s="693"/>
      <c r="B91" s="693"/>
      <c r="C91" s="568"/>
      <c r="D91" s="694"/>
      <c r="E91" s="568"/>
      <c r="F91" s="785" t="s">
        <v>35</v>
      </c>
      <c r="H91" s="817">
        <f>SUM(H84:H90)</f>
        <v>0</v>
      </c>
      <c r="I91" s="916"/>
      <c r="J91" s="928" t="str">
        <f t="shared" si="1"/>
        <v/>
      </c>
    </row>
    <row r="92" spans="1:10">
      <c r="A92" s="693"/>
      <c r="B92" s="693"/>
      <c r="C92" s="568"/>
      <c r="D92" s="694"/>
      <c r="E92" s="568"/>
      <c r="F92" s="692"/>
      <c r="H92" s="916"/>
      <c r="I92" s="916"/>
      <c r="J92" s="933" t="str">
        <f t="shared" si="1"/>
        <v/>
      </c>
    </row>
    <row r="93" spans="1:10" ht="13" thickBot="1">
      <c r="H93" s="916"/>
      <c r="I93" s="916"/>
      <c r="J93" s="933" t="str">
        <f t="shared" si="1"/>
        <v/>
      </c>
    </row>
    <row r="94" spans="1:10" ht="14.5" thickBot="1">
      <c r="F94" s="930" t="s">
        <v>70</v>
      </c>
      <c r="H94" s="819">
        <f>H91+H82+H76</f>
        <v>0</v>
      </c>
      <c r="I94" s="934"/>
      <c r="J94" s="935" t="str">
        <f t="shared" si="1"/>
        <v/>
      </c>
    </row>
    <row r="96" spans="1:10" s="916" customFormat="1"/>
    <row r="97" s="916" customFormat="1"/>
    <row r="98" s="916" customFormat="1"/>
    <row r="99" s="916" customFormat="1"/>
    <row r="100" s="916" customFormat="1"/>
    <row r="101" s="916" customFormat="1"/>
    <row r="102" s="916" customFormat="1"/>
    <row r="103" s="916" customFormat="1"/>
    <row r="104" s="916" customFormat="1"/>
    <row r="105" s="916" customFormat="1"/>
    <row r="106" s="916" customFormat="1"/>
    <row r="107" s="916" customFormat="1"/>
    <row r="108" s="916" customFormat="1"/>
    <row r="109" s="916"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458" customWidth="1"/>
    <col min="2" max="2" width="29.81640625" style="478" customWidth="1"/>
    <col min="3" max="3" width="47" style="458" customWidth="1"/>
    <col min="4" max="4" width="11.453125" style="458"/>
    <col min="5" max="5" width="14.453125" style="458" customWidth="1"/>
    <col min="6" max="6" width="14.1796875" style="458" customWidth="1"/>
    <col min="7" max="7" width="13.1796875" style="458" customWidth="1"/>
    <col min="8" max="8" width="25" style="458" customWidth="1"/>
    <col min="9" max="16384" width="11.453125" style="458"/>
  </cols>
  <sheetData>
    <row r="1" spans="1:8" ht="25" customHeight="1">
      <c r="A1" s="1562" t="s">
        <v>204</v>
      </c>
      <c r="B1" s="1562"/>
      <c r="C1" s="1562"/>
      <c r="D1" s="1562"/>
      <c r="E1" s="1562"/>
      <c r="F1" s="1562"/>
      <c r="G1" s="1562"/>
      <c r="H1" s="442"/>
    </row>
    <row r="2" spans="1:8" ht="28.5" customHeight="1">
      <c r="A2" s="1563" t="s">
        <v>1877</v>
      </c>
      <c r="B2" s="1563"/>
      <c r="C2" s="1563"/>
      <c r="D2" s="1563"/>
      <c r="E2" s="1563"/>
      <c r="F2" s="1563"/>
      <c r="G2" s="1563"/>
      <c r="H2" s="1563"/>
    </row>
    <row r="3" spans="1:8" s="459" customFormat="1" ht="36.65" customHeight="1">
      <c r="B3" s="460" t="s">
        <v>1884</v>
      </c>
      <c r="C3" s="441" t="s">
        <v>205</v>
      </c>
    </row>
    <row r="4" spans="1:8" s="459" customFormat="1" ht="36.65" customHeight="1">
      <c r="A4" s="461"/>
      <c r="B4" s="462"/>
    </row>
    <row r="5" spans="1:8" s="459" customFormat="1" ht="33.65" customHeight="1">
      <c r="A5" s="461"/>
      <c r="B5" s="460" t="s">
        <v>1885</v>
      </c>
      <c r="C5" s="463"/>
      <c r="D5" s="464"/>
      <c r="E5" s="464"/>
      <c r="F5" s="465" t="s">
        <v>1890</v>
      </c>
      <c r="G5" s="464"/>
      <c r="H5" s="464"/>
    </row>
    <row r="6" spans="1:8" s="459" customFormat="1" ht="17.149999999999999" customHeight="1">
      <c r="A6" s="461"/>
      <c r="B6" s="460"/>
      <c r="C6" s="463"/>
      <c r="D6" s="464"/>
      <c r="E6" s="464"/>
      <c r="F6" s="464"/>
      <c r="G6" s="464"/>
      <c r="H6" s="464"/>
    </row>
    <row r="7" spans="1:8" s="459" customFormat="1" ht="17.149999999999999" customHeight="1">
      <c r="A7" s="461"/>
      <c r="B7" s="460"/>
      <c r="C7" s="463"/>
      <c r="D7" s="464"/>
      <c r="E7" s="464"/>
      <c r="G7" s="464"/>
      <c r="H7" s="464"/>
    </row>
    <row r="8" spans="1:8" s="459" customFormat="1" ht="17.149999999999999" customHeight="1">
      <c r="A8" s="461"/>
      <c r="B8" s="460"/>
      <c r="C8" s="463"/>
      <c r="D8" s="464"/>
      <c r="E8" s="464"/>
      <c r="F8" s="464"/>
      <c r="G8" s="464"/>
      <c r="H8" s="464"/>
    </row>
    <row r="9" spans="1:8" s="461" customFormat="1" ht="17.149999999999999" customHeight="1">
      <c r="B9" s="466"/>
      <c r="F9" s="467" t="s">
        <v>1891</v>
      </c>
    </row>
    <row r="10" spans="1:8" s="459" customFormat="1" ht="13">
      <c r="A10" s="461"/>
      <c r="B10" s="468"/>
      <c r="D10" s="464"/>
      <c r="E10" s="464"/>
      <c r="F10" s="464"/>
      <c r="G10" s="464"/>
      <c r="H10" s="464"/>
    </row>
    <row r="11" spans="1:8" s="459" customFormat="1" ht="17.25" customHeight="1">
      <c r="A11" s="461"/>
      <c r="B11" s="468"/>
    </row>
    <row r="12" spans="1:8" s="459" customFormat="1" ht="15.5">
      <c r="A12" s="461"/>
      <c r="B12" s="468"/>
      <c r="F12" s="469" t="s">
        <v>1892</v>
      </c>
    </row>
    <row r="13" spans="1:8" s="459" customFormat="1" ht="17.25" customHeight="1">
      <c r="A13" s="461"/>
      <c r="B13" s="468"/>
    </row>
    <row r="14" spans="1:8" s="459" customFormat="1" ht="13" customHeight="1">
      <c r="A14" s="461"/>
      <c r="B14" s="468"/>
      <c r="D14" s="464" t="s">
        <v>1063</v>
      </c>
      <c r="E14" s="464"/>
      <c r="F14" s="470"/>
      <c r="G14" s="464"/>
      <c r="H14" s="464"/>
    </row>
    <row r="15" spans="1:8" s="459" customFormat="1" ht="17.25" customHeight="1">
      <c r="A15" s="461"/>
      <c r="B15" s="468"/>
      <c r="F15" s="459" t="s">
        <v>1893</v>
      </c>
    </row>
    <row r="16" spans="1:8" s="461" customFormat="1" ht="12.5">
      <c r="F16" s="461" t="s">
        <v>1894</v>
      </c>
    </row>
    <row r="17" spans="1:9" s="461" customFormat="1" ht="12.5">
      <c r="A17" s="1556"/>
      <c r="B17" s="1556"/>
      <c r="C17" s="1556"/>
    </row>
    <row r="18" spans="1:9" s="459" customFormat="1" ht="13">
      <c r="A18" s="461"/>
      <c r="B18" s="468"/>
      <c r="D18" s="464"/>
      <c r="E18" s="464"/>
      <c r="F18" s="793" t="s">
        <v>2983</v>
      </c>
      <c r="G18" s="464"/>
      <c r="H18" s="464"/>
    </row>
    <row r="19" spans="1:9" ht="14.15" customHeight="1">
      <c r="A19" s="461"/>
      <c r="B19" s="458"/>
    </row>
    <row r="20" spans="1:9">
      <c r="A20" s="471"/>
      <c r="B20" s="471"/>
      <c r="C20" s="471"/>
      <c r="D20" s="471"/>
      <c r="E20" s="471"/>
      <c r="F20" s="471"/>
      <c r="G20" s="471"/>
      <c r="H20" s="471"/>
    </row>
    <row r="21" spans="1:9">
      <c r="A21" s="471"/>
      <c r="B21" s="471"/>
      <c r="C21" s="471"/>
      <c r="D21" s="471"/>
      <c r="E21" s="471"/>
      <c r="F21" s="471"/>
      <c r="G21" s="471"/>
      <c r="H21" s="471"/>
    </row>
    <row r="22" spans="1:9">
      <c r="A22" s="471"/>
      <c r="B22" s="471"/>
      <c r="C22" s="471"/>
      <c r="D22" s="471"/>
      <c r="E22" s="471"/>
      <c r="F22" s="471"/>
      <c r="G22" s="471"/>
      <c r="H22" s="471"/>
    </row>
    <row r="23" spans="1:9">
      <c r="A23" s="471"/>
      <c r="B23" s="471"/>
      <c r="C23" s="471"/>
      <c r="D23" s="471"/>
      <c r="E23" s="471"/>
      <c r="F23" s="471"/>
      <c r="G23" s="471"/>
      <c r="H23" s="471"/>
    </row>
    <row r="24" spans="1:9">
      <c r="A24" s="471"/>
      <c r="B24" s="471"/>
      <c r="C24" s="471"/>
      <c r="D24" s="471"/>
      <c r="E24" s="471"/>
      <c r="F24" s="471"/>
      <c r="G24" s="471"/>
      <c r="H24" s="471"/>
    </row>
    <row r="25" spans="1:9">
      <c r="A25" s="471"/>
      <c r="B25" s="471"/>
      <c r="C25" s="471"/>
      <c r="D25" s="471"/>
      <c r="E25" s="471"/>
      <c r="F25" s="471"/>
      <c r="G25" s="471"/>
      <c r="H25" s="471"/>
    </row>
    <row r="26" spans="1:9">
      <c r="A26" s="471"/>
      <c r="B26" s="471"/>
      <c r="C26" s="471"/>
      <c r="D26" s="471"/>
      <c r="E26" s="471"/>
      <c r="F26" s="471"/>
      <c r="G26" s="471"/>
      <c r="H26" s="471"/>
    </row>
    <row r="27" spans="1:9" ht="37.5" customHeight="1">
      <c r="A27" s="1556" t="s">
        <v>3024</v>
      </c>
      <c r="B27" s="1556"/>
      <c r="C27" s="1556"/>
      <c r="D27" s="1556"/>
      <c r="E27" s="1556"/>
      <c r="F27" s="1556"/>
      <c r="G27" s="1556"/>
      <c r="H27" s="1556"/>
    </row>
    <row r="28" spans="1:9" ht="30.65" customHeight="1">
      <c r="A28" s="472"/>
      <c r="B28" s="153" t="s">
        <v>206</v>
      </c>
      <c r="C28" s="472"/>
      <c r="D28" s="219"/>
    </row>
    <row r="29" spans="1:9" s="475" customFormat="1" ht="17.149999999999999" customHeight="1">
      <c r="A29" s="473"/>
      <c r="B29" s="1560" t="s">
        <v>337</v>
      </c>
      <c r="C29" s="1560"/>
      <c r="D29" s="1560"/>
      <c r="E29" s="1560"/>
      <c r="F29" s="1561" t="s">
        <v>326</v>
      </c>
      <c r="G29" s="1560"/>
      <c r="H29" s="1560"/>
      <c r="I29" s="474"/>
    </row>
    <row r="30" spans="1:9" s="475" customFormat="1" ht="17.149999999999999" customHeight="1">
      <c r="A30" s="473"/>
      <c r="B30" s="475" t="s">
        <v>338</v>
      </c>
      <c r="F30" s="209" t="s">
        <v>326</v>
      </c>
    </row>
    <row r="31" spans="1:9" s="475" customFormat="1" ht="17.149999999999999" customHeight="1">
      <c r="A31" s="473"/>
      <c r="B31" s="475" t="s">
        <v>339</v>
      </c>
      <c r="F31" s="209" t="s">
        <v>327</v>
      </c>
    </row>
    <row r="32" spans="1:9">
      <c r="A32" s="153"/>
      <c r="B32" s="204"/>
    </row>
    <row r="33" spans="1:9" ht="30.75" customHeight="1">
      <c r="A33" s="1556" t="s">
        <v>207</v>
      </c>
      <c r="B33" s="1556"/>
      <c r="C33" s="1556"/>
      <c r="D33" s="1556"/>
      <c r="E33" s="1556"/>
      <c r="F33" s="1556"/>
      <c r="G33" s="1556"/>
      <c r="H33" s="1556"/>
    </row>
    <row r="34" spans="1:9" ht="8.15" customHeight="1">
      <c r="B34" s="472"/>
    </row>
    <row r="35" spans="1:9" ht="18" customHeight="1">
      <c r="A35" s="458" t="s">
        <v>208</v>
      </c>
      <c r="B35" s="1557" t="s">
        <v>209</v>
      </c>
      <c r="C35" s="1557"/>
    </row>
    <row r="36" spans="1:9" ht="41.25" customHeight="1">
      <c r="A36" s="458" t="s">
        <v>210</v>
      </c>
      <c r="B36" s="1558" t="s">
        <v>211</v>
      </c>
      <c r="C36" s="1558"/>
      <c r="D36" s="1558"/>
      <c r="E36" s="1558"/>
      <c r="F36" s="1558"/>
      <c r="G36" s="1558"/>
      <c r="H36" s="1558"/>
    </row>
    <row r="37" spans="1:9" ht="15.75" customHeight="1">
      <c r="B37" s="154" t="s">
        <v>212</v>
      </c>
    </row>
    <row r="38" spans="1:9" ht="16.5" customHeight="1">
      <c r="B38" s="155" t="s">
        <v>213</v>
      </c>
    </row>
    <row r="39" spans="1:9" ht="16.5" customHeight="1">
      <c r="B39" s="156" t="s">
        <v>214</v>
      </c>
      <c r="C39" s="155" t="s">
        <v>215</v>
      </c>
    </row>
    <row r="40" spans="1:9" ht="30.65" customHeight="1">
      <c r="A40" s="476" t="s">
        <v>216</v>
      </c>
      <c r="B40" s="1559" t="s">
        <v>217</v>
      </c>
      <c r="C40" s="1559"/>
    </row>
    <row r="41" spans="1:9" ht="8.15" customHeight="1">
      <c r="A41" s="476"/>
      <c r="B41" s="477"/>
      <c r="C41" s="477"/>
    </row>
    <row r="42" spans="1:9" s="475" customFormat="1" ht="17.149999999999999" customHeight="1">
      <c r="A42" s="473"/>
      <c r="B42" s="1560" t="s">
        <v>337</v>
      </c>
      <c r="C42" s="1560"/>
      <c r="D42" s="1560"/>
      <c r="E42" s="1560"/>
      <c r="F42" s="1561" t="s">
        <v>326</v>
      </c>
      <c r="G42" s="1560"/>
      <c r="H42" s="1560"/>
      <c r="I42" s="474"/>
    </row>
    <row r="43" spans="1:9" s="475" customFormat="1" ht="17.149999999999999" customHeight="1">
      <c r="A43" s="473"/>
      <c r="B43" s="475" t="s">
        <v>338</v>
      </c>
      <c r="F43" s="209" t="s">
        <v>326</v>
      </c>
    </row>
    <row r="44" spans="1:9" s="475" customFormat="1" ht="17.149999999999999" customHeight="1">
      <c r="A44" s="473"/>
      <c r="B44" s="475" t="s">
        <v>339</v>
      </c>
      <c r="F44" s="209" t="s">
        <v>327</v>
      </c>
    </row>
    <row r="45" spans="1:9" s="475" customFormat="1" ht="16.5" customHeight="1">
      <c r="A45" s="473"/>
      <c r="F45" s="209"/>
    </row>
    <row r="46" spans="1:9" ht="23.15" customHeight="1">
      <c r="A46" s="458" t="s">
        <v>218</v>
      </c>
      <c r="B46" s="459" t="s">
        <v>219</v>
      </c>
      <c r="C46" s="459"/>
    </row>
    <row r="47" spans="1:9">
      <c r="B47" s="472"/>
    </row>
    <row r="48" spans="1:9" ht="42.75" customHeight="1">
      <c r="A48" s="1555" t="s">
        <v>220</v>
      </c>
      <c r="B48" s="1555"/>
      <c r="C48" s="1555"/>
      <c r="D48" s="1555"/>
      <c r="E48" s="1555"/>
      <c r="F48" s="1555"/>
      <c r="G48" s="1555"/>
      <c r="H48" s="1555"/>
    </row>
  </sheetData>
  <sheetProtection algorithmName="SHA-512" hashValue="v5E0k03mbQtLOLHHRFtSC+L817vRgqAlGF5XeGfD+xPlCGKdivanSCsCk6eh1z6GQy/+A4ZOd2MsXni8B7ZFdg==" saltValue="nSLgDgty/7v0CJm+kydtgA=="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election activeCell="H13" sqref="H13"/>
    </sheetView>
  </sheetViews>
  <sheetFormatPr baseColWidth="10" defaultRowHeight="11.5"/>
  <cols>
    <col min="1" max="1" width="14.1796875" style="9" customWidth="1"/>
    <col min="2" max="2" width="22.08984375" style="9" customWidth="1"/>
    <col min="3" max="3" width="10.90625" style="9" bestFit="1"/>
    <col min="4" max="4" width="10.90625" style="9"/>
    <col min="5" max="5" width="19.90625" style="9" customWidth="1"/>
    <col min="6" max="6" width="12.26953125" style="9" customWidth="1"/>
    <col min="7" max="7" width="19" style="9" customWidth="1"/>
    <col min="8" max="8" width="17.54296875" style="9" customWidth="1"/>
    <col min="9" max="9" width="33.90625" style="9" customWidth="1"/>
    <col min="10" max="10" width="27.90625" style="9" customWidth="1"/>
    <col min="11" max="14" width="12.81640625" style="9" customWidth="1"/>
    <col min="15" max="15" width="15.08984375" style="9" customWidth="1"/>
    <col min="16" max="16" width="19.81640625" style="9" bestFit="1" customWidth="1"/>
    <col min="17" max="16384" width="10.90625" style="9"/>
  </cols>
  <sheetData>
    <row r="1" spans="1:17" ht="15.5">
      <c r="A1" s="1286" t="s">
        <v>3178</v>
      </c>
    </row>
    <row r="2" spans="1:17" s="55" customFormat="1" ht="23">
      <c r="A2" s="1266" t="s">
        <v>200</v>
      </c>
      <c r="B2" s="1266" t="s">
        <v>1868</v>
      </c>
      <c r="C2" s="1266" t="s">
        <v>3110</v>
      </c>
      <c r="D2" s="1266" t="s">
        <v>3223</v>
      </c>
      <c r="E2" s="1266" t="s">
        <v>3111</v>
      </c>
      <c r="F2" s="594" t="s">
        <v>3229</v>
      </c>
      <c r="G2" s="1266" t="s">
        <v>3222</v>
      </c>
      <c r="H2" s="1266" t="s">
        <v>3112</v>
      </c>
      <c r="I2" s="1266" t="s">
        <v>3113</v>
      </c>
      <c r="J2" s="1266" t="s">
        <v>3114</v>
      </c>
      <c r="K2" s="1266" t="s">
        <v>3174</v>
      </c>
      <c r="L2" s="1266" t="s">
        <v>3184</v>
      </c>
      <c r="M2" s="1266" t="s">
        <v>3185</v>
      </c>
      <c r="N2" s="1266" t="s">
        <v>3186</v>
      </c>
      <c r="O2" s="1266" t="s">
        <v>1078</v>
      </c>
      <c r="P2" s="1266" t="s">
        <v>3220</v>
      </c>
      <c r="Q2" s="1266" t="s">
        <v>3221</v>
      </c>
    </row>
    <row r="3" spans="1:17" ht="14.5" customHeight="1">
      <c r="A3" s="9">
        <f>'Identification '!$F$11</f>
        <v>0</v>
      </c>
      <c r="B3" s="69" t="str">
        <f>IF(AND('Identification '!$F$11="",'Identification '!$F$15&lt;&gt;""),'Identification '!$F$15,IF('Identification '!$F$11="","",IF('Identification '!$F$13="Inscrire le nom de votre organisme dans la cellule F15",'Identification '!$F$15,'Identification '!$F$13)))</f>
        <v/>
      </c>
      <c r="C3" s="9" t="str">
        <f>REF!$BM$7</f>
        <v>2025-2026</v>
      </c>
      <c r="D3" s="9" t="s">
        <v>3007</v>
      </c>
      <c r="E3" s="69" t="str">
        <f>'Identification '!$F$17</f>
        <v/>
      </c>
      <c r="F3" s="9" t="str">
        <f>'Identification '!$G$18</f>
        <v/>
      </c>
      <c r="G3" s="1279" t="str">
        <f>IF('Identification '!$F$21="","",'Identification '!$F$21)</f>
        <v/>
      </c>
      <c r="H3" s="1267" t="s">
        <v>3116</v>
      </c>
      <c r="I3" s="1280" t="s">
        <v>24</v>
      </c>
      <c r="J3" s="1280" t="s">
        <v>1</v>
      </c>
      <c r="K3" s="1293"/>
      <c r="L3" s="1289"/>
      <c r="M3" s="1289"/>
      <c r="N3" s="1289">
        <f>'Section 14e'!E38-('Section 14e'!E35+'Section 14e'!E36)</f>
        <v>0</v>
      </c>
      <c r="O3" s="1289"/>
      <c r="P3" s="1289"/>
      <c r="Q3" s="1289"/>
    </row>
    <row r="4" spans="1:17" ht="14.5" customHeight="1">
      <c r="A4" s="9">
        <f>'Identification '!$F$11</f>
        <v>0</v>
      </c>
      <c r="B4" s="69" t="str">
        <f>IF(AND('Identification '!$F$11="",'Identification '!$F$15&lt;&gt;""),'Identification '!$F$15,IF('Identification '!$F$11="","",IF('Identification '!$F$13="Inscrire le nom de votre organisme dans la cellule F15",'Identification '!$F$15,'Identification '!$F$13)))</f>
        <v/>
      </c>
      <c r="C4" s="9" t="str">
        <f>REF!$BM$7</f>
        <v>2025-2026</v>
      </c>
      <c r="D4" s="9" t="s">
        <v>3007</v>
      </c>
      <c r="E4" s="69" t="str">
        <f>'Identification '!$F$17</f>
        <v/>
      </c>
      <c r="F4" s="9" t="str">
        <f>'Identification '!$G$18</f>
        <v/>
      </c>
      <c r="G4" s="1279" t="str">
        <f>IF('Identification '!$F$21="","",'Identification '!$F$21)</f>
        <v/>
      </c>
      <c r="H4" s="1267" t="s">
        <v>3116</v>
      </c>
      <c r="I4" s="1280" t="s">
        <v>24</v>
      </c>
      <c r="J4" s="69" t="s">
        <v>15</v>
      </c>
      <c r="K4" s="1293"/>
      <c r="L4" s="1290"/>
      <c r="M4" s="1290"/>
      <c r="N4" s="1289">
        <f>'Section 14e'!E35</f>
        <v>0</v>
      </c>
      <c r="O4" s="207"/>
      <c r="P4" s="1290"/>
      <c r="Q4" s="1290"/>
    </row>
    <row r="5" spans="1:17" ht="14.5" customHeight="1">
      <c r="A5" s="9">
        <f>'Identification '!$F$11</f>
        <v>0</v>
      </c>
      <c r="B5" s="69" t="str">
        <f>IF(AND('Identification '!$F$11="",'Identification '!$F$15&lt;&gt;""),'Identification '!$F$15,IF('Identification '!$F$11="","",IF('Identification '!$F$13="Inscrire le nom de votre organisme dans la cellule F15",'Identification '!$F$15,'Identification '!$F$13)))</f>
        <v/>
      </c>
      <c r="C5" s="9" t="str">
        <f>REF!$BM$7</f>
        <v>2025-2026</v>
      </c>
      <c r="D5" s="9" t="s">
        <v>3007</v>
      </c>
      <c r="E5" s="69" t="str">
        <f>'Identification '!$F$17</f>
        <v/>
      </c>
      <c r="F5" s="9" t="str">
        <f>'Identification '!$G$18</f>
        <v/>
      </c>
      <c r="G5" s="1279" t="str">
        <f>IF('Identification '!$F$21="","",'Identification '!$F$21)</f>
        <v/>
      </c>
      <c r="H5" s="1267" t="s">
        <v>3116</v>
      </c>
      <c r="I5" s="1280" t="s">
        <v>24</v>
      </c>
      <c r="J5" s="69" t="s">
        <v>16</v>
      </c>
      <c r="K5" s="1293"/>
      <c r="L5" s="1290"/>
      <c r="M5" s="1290"/>
      <c r="N5" s="1289">
        <f>'Section 14e'!E36</f>
        <v>0</v>
      </c>
      <c r="O5" s="207"/>
      <c r="P5" s="1290"/>
      <c r="Q5" s="1290"/>
    </row>
    <row r="6" spans="1:17" ht="14.5" customHeight="1">
      <c r="A6" s="9">
        <f>'Identification '!$F$11</f>
        <v>0</v>
      </c>
      <c r="B6" s="69" t="str">
        <f>IF(AND('Identification '!$F$11="",'Identification '!$F$15&lt;&gt;""),'Identification '!$F$15,IF('Identification '!$F$11="","",IF('Identification '!$F$13="Inscrire le nom de votre organisme dans la cellule F15",'Identification '!$F$15,'Identification '!$F$13)))</f>
        <v/>
      </c>
      <c r="C6" s="9" t="str">
        <f>REF!$BM$7</f>
        <v>2025-2026</v>
      </c>
      <c r="D6" s="9" t="s">
        <v>3007</v>
      </c>
      <c r="E6" s="69" t="str">
        <f>'Identification '!$F$17</f>
        <v/>
      </c>
      <c r="F6" s="9" t="str">
        <f>'Identification '!$G$18</f>
        <v/>
      </c>
      <c r="G6" s="1279" t="str">
        <f>IF('Identification '!$F$21="","",'Identification '!$F$21)</f>
        <v/>
      </c>
      <c r="H6" s="1267" t="s">
        <v>3116</v>
      </c>
      <c r="I6" s="1280" t="s">
        <v>24</v>
      </c>
      <c r="J6" s="87" t="s">
        <v>39</v>
      </c>
      <c r="K6" s="1293"/>
      <c r="L6" s="1289"/>
      <c r="M6" s="1289"/>
      <c r="N6" s="1289">
        <f>'Section 14e'!E46</f>
        <v>0</v>
      </c>
      <c r="O6" s="1289"/>
      <c r="P6" s="1289"/>
      <c r="Q6" s="1289"/>
    </row>
    <row r="7" spans="1:17" ht="14.5" customHeight="1">
      <c r="A7" s="9">
        <f>'Identification '!$F$11</f>
        <v>0</v>
      </c>
      <c r="B7" s="69" t="str">
        <f>IF(AND('Identification '!$F$11="",'Identification '!$F$15&lt;&gt;""),'Identification '!$F$15,IF('Identification '!$F$11="","",IF('Identification '!$F$13="Inscrire le nom de votre organisme dans la cellule F15",'Identification '!$F$15,'Identification '!$F$13)))</f>
        <v/>
      </c>
      <c r="C7" s="9" t="str">
        <f>REF!$BM$7</f>
        <v>2025-2026</v>
      </c>
      <c r="D7" s="9" t="s">
        <v>3007</v>
      </c>
      <c r="E7" s="69" t="str">
        <f>'Identification '!$F$17</f>
        <v/>
      </c>
      <c r="F7" s="9" t="str">
        <f>'Identification '!$G$18</f>
        <v/>
      </c>
      <c r="G7" s="1279" t="str">
        <f>IF('Identification '!$F$21="","",'Identification '!$F$21)</f>
        <v/>
      </c>
      <c r="H7" s="1267" t="s">
        <v>3116</v>
      </c>
      <c r="I7" s="69" t="s">
        <v>46</v>
      </c>
      <c r="J7" s="69" t="s">
        <v>47</v>
      </c>
      <c r="K7" s="1293"/>
      <c r="L7" s="1289"/>
      <c r="M7" s="1289"/>
      <c r="N7" s="1289">
        <f>'Section 14e'!E63</f>
        <v>0</v>
      </c>
      <c r="O7" s="1289"/>
      <c r="P7" s="1289"/>
      <c r="Q7" s="1289"/>
    </row>
    <row r="8" spans="1:17" ht="14.5" customHeight="1">
      <c r="A8" s="9">
        <f>'Identification '!$F$11</f>
        <v>0</v>
      </c>
      <c r="B8" s="69" t="str">
        <f>IF(AND('Identification '!$F$11="",'Identification '!$F$15&lt;&gt;""),'Identification '!$F$15,IF('Identification '!$F$11="","",IF('Identification '!$F$13="Inscrire le nom de votre organisme dans la cellule F15",'Identification '!$F$15,'Identification '!$F$13)))</f>
        <v/>
      </c>
      <c r="C8" s="9" t="str">
        <f>REF!$BM$7</f>
        <v>2025-2026</v>
      </c>
      <c r="D8" s="9" t="s">
        <v>3007</v>
      </c>
      <c r="E8" s="69" t="str">
        <f>'Identification '!$F$17</f>
        <v/>
      </c>
      <c r="F8" s="9" t="str">
        <f>'Identification '!$G$18</f>
        <v/>
      </c>
      <c r="G8" s="1279" t="str">
        <f>IF('Identification '!$F$21="","",'Identification '!$F$21)</f>
        <v/>
      </c>
      <c r="H8" s="1267" t="s">
        <v>3116</v>
      </c>
      <c r="I8" s="69" t="s">
        <v>46</v>
      </c>
      <c r="J8" s="69" t="s">
        <v>53</v>
      </c>
      <c r="K8" s="1293"/>
      <c r="L8" s="1289"/>
      <c r="M8" s="1289"/>
      <c r="N8" s="1289">
        <f>'Section 14e'!E73</f>
        <v>0</v>
      </c>
      <c r="O8" s="1289"/>
      <c r="P8" s="1289"/>
      <c r="Q8" s="1289"/>
    </row>
    <row r="9" spans="1:17" ht="14.5" customHeight="1">
      <c r="A9" s="9">
        <f>'Identification '!$F$11</f>
        <v>0</v>
      </c>
      <c r="B9" s="69" t="str">
        <f>IF(AND('Identification '!$F$11="",'Identification '!$F$15&lt;&gt;""),'Identification '!$F$15,IF('Identification '!$F$11="","",IF('Identification '!$F$13="Inscrire le nom de votre organisme dans la cellule F15",'Identification '!$F$15,'Identification '!$F$13)))</f>
        <v/>
      </c>
      <c r="C9" s="9" t="str">
        <f>REF!$BM$7</f>
        <v>2025-2026</v>
      </c>
      <c r="D9" s="9" t="s">
        <v>3007</v>
      </c>
      <c r="E9" s="69" t="str">
        <f>'Identification '!$F$17</f>
        <v/>
      </c>
      <c r="F9" s="9" t="str">
        <f>'Identification '!$G$18</f>
        <v/>
      </c>
      <c r="G9" s="1279" t="str">
        <f>IF('Identification '!$F$21="","",'Identification '!$F$21)</f>
        <v/>
      </c>
      <c r="H9" s="1267" t="s">
        <v>3116</v>
      </c>
      <c r="I9" s="69" t="s">
        <v>46</v>
      </c>
      <c r="J9" s="69" t="s">
        <v>29</v>
      </c>
      <c r="K9" s="1293"/>
      <c r="L9" s="1289"/>
      <c r="M9" s="1289"/>
      <c r="N9" s="1289">
        <f>'Section 14e'!E79</f>
        <v>0</v>
      </c>
      <c r="O9" s="1289"/>
      <c r="P9" s="1289"/>
      <c r="Q9" s="1289"/>
    </row>
    <row r="10" spans="1:17" ht="14.5" customHeight="1">
      <c r="A10" s="9">
        <f>'Identification '!$F$11</f>
        <v>0</v>
      </c>
      <c r="B10" s="69" t="str">
        <f>IF(AND('Identification '!$F$11="",'Identification '!$F$15&lt;&gt;""),'Identification '!$F$15,IF('Identification '!$F$11="","",IF('Identification '!$F$13="Inscrire le nom de votre organisme dans la cellule F15",'Identification '!$F$15,'Identification '!$F$13)))</f>
        <v/>
      </c>
      <c r="C10" s="9" t="str">
        <f>REF!$BM$7</f>
        <v>2025-2026</v>
      </c>
      <c r="D10" s="9" t="s">
        <v>3007</v>
      </c>
      <c r="E10" s="69" t="str">
        <f>'Identification '!$F$17</f>
        <v/>
      </c>
      <c r="F10" s="9" t="str">
        <f>'Identification '!$G$18</f>
        <v/>
      </c>
      <c r="G10" s="1279" t="str">
        <f>IF('Identification '!$F$21="","",'Identification '!$F$21)</f>
        <v/>
      </c>
      <c r="H10" s="1267" t="s">
        <v>3116</v>
      </c>
      <c r="I10" s="69" t="s">
        <v>46</v>
      </c>
      <c r="J10" s="28" t="s">
        <v>31</v>
      </c>
      <c r="K10" s="1293"/>
      <c r="L10" s="1289"/>
      <c r="M10" s="1289"/>
      <c r="N10" s="1289">
        <f>'Section 14e'!E80</f>
        <v>0</v>
      </c>
      <c r="O10" s="1289"/>
      <c r="P10" s="1289"/>
      <c r="Q10" s="1289"/>
    </row>
    <row r="11" spans="1:17" ht="14.5" customHeight="1">
      <c r="A11" s="9">
        <f>'Identification '!$F$11</f>
        <v>0</v>
      </c>
      <c r="B11" s="69" t="str">
        <f>IF(AND('Identification '!$F$11="",'Identification '!$F$15&lt;&gt;""),'Identification '!$F$15,IF('Identification '!$F$11="","",IF('Identification '!$F$13="Inscrire le nom de votre organisme dans la cellule F15",'Identification '!$F$15,'Identification '!$F$13)))</f>
        <v/>
      </c>
      <c r="C11" s="9" t="str">
        <f>REF!$BM$7</f>
        <v>2025-2026</v>
      </c>
      <c r="D11" s="9" t="s">
        <v>3007</v>
      </c>
      <c r="E11" s="69" t="str">
        <f>'Identification '!$F$17</f>
        <v/>
      </c>
      <c r="F11" s="9" t="str">
        <f>'Identification '!$G$18</f>
        <v/>
      </c>
      <c r="G11" s="1279" t="str">
        <f>IF('Identification '!$F$21="","",'Identification '!$F$21)</f>
        <v/>
      </c>
      <c r="H11" s="1267" t="s">
        <v>3117</v>
      </c>
      <c r="I11" s="69" t="s">
        <v>1882</v>
      </c>
      <c r="J11" s="69" t="s">
        <v>94</v>
      </c>
      <c r="K11" s="1293"/>
      <c r="L11" s="1290"/>
      <c r="M11" s="1289"/>
      <c r="N11" s="1289">
        <f>'Section 14e'!E101</f>
        <v>0</v>
      </c>
      <c r="O11" s="207"/>
      <c r="P11" s="1289"/>
      <c r="Q11" s="1289"/>
    </row>
    <row r="12" spans="1:17" ht="14.5" customHeight="1">
      <c r="A12" s="9">
        <f>'Identification '!$F$11</f>
        <v>0</v>
      </c>
      <c r="B12" s="69" t="str">
        <f>IF(AND('Identification '!$F$11="",'Identification '!$F$15&lt;&gt;""),'Identification '!$F$15,IF('Identification '!$F$11="","",IF('Identification '!$F$13="Inscrire le nom de votre organisme dans la cellule F15",'Identification '!$F$15,'Identification '!$F$13)))</f>
        <v/>
      </c>
      <c r="C12" s="9" t="str">
        <f>REF!$BM$7</f>
        <v>2025-2026</v>
      </c>
      <c r="D12" s="9" t="s">
        <v>3007</v>
      </c>
      <c r="E12" s="69" t="str">
        <f>'Identification '!$F$17</f>
        <v/>
      </c>
      <c r="F12" s="9" t="str">
        <f>'Identification '!$G$18</f>
        <v/>
      </c>
      <c r="G12" s="1279" t="str">
        <f>IF('Identification '!$F$21="","",'Identification '!$F$21)</f>
        <v/>
      </c>
      <c r="H12" s="1267" t="s">
        <v>3117</v>
      </c>
      <c r="I12" s="69" t="s">
        <v>1882</v>
      </c>
      <c r="J12" s="69" t="s">
        <v>274</v>
      </c>
      <c r="K12" s="1288"/>
      <c r="L12" s="1290"/>
      <c r="M12" s="1289"/>
      <c r="N12" s="1289"/>
      <c r="O12" s="1289"/>
      <c r="P12" s="1289"/>
      <c r="Q12" s="1289"/>
    </row>
    <row r="13" spans="1:17" ht="14.5" customHeight="1">
      <c r="A13" s="9">
        <f>'Identification '!$F$11</f>
        <v>0</v>
      </c>
      <c r="B13" s="69" t="str">
        <f>IF(AND('Identification '!$F$11="",'Identification '!$F$15&lt;&gt;""),'Identification '!$F$15,IF('Identification '!$F$11="","",IF('Identification '!$F$13="Inscrire le nom de votre organisme dans la cellule F15",'Identification '!$F$15,'Identification '!$F$13)))</f>
        <v/>
      </c>
      <c r="C13" s="9" t="str">
        <f>REF!$BM$7</f>
        <v>2025-2026</v>
      </c>
      <c r="D13" s="9" t="s">
        <v>3007</v>
      </c>
      <c r="E13" s="69" t="str">
        <f>'Identification '!$F$17</f>
        <v/>
      </c>
      <c r="F13" s="9" t="str">
        <f>'Identification '!$G$18</f>
        <v/>
      </c>
      <c r="G13" s="1279" t="str">
        <f>IF('Identification '!$F$21="","",'Identification '!$F$21)</f>
        <v/>
      </c>
      <c r="H13" s="1267" t="s">
        <v>3117</v>
      </c>
      <c r="I13" s="69" t="s">
        <v>1882</v>
      </c>
      <c r="J13" s="69" t="s">
        <v>149</v>
      </c>
      <c r="K13" s="1288"/>
      <c r="L13" s="1290"/>
      <c r="M13" s="1289"/>
      <c r="N13" s="1289"/>
      <c r="O13" s="1289"/>
      <c r="P13" s="1289"/>
      <c r="Q13" s="1289"/>
    </row>
    <row r="14" spans="1:17" ht="14.5" customHeight="1">
      <c r="A14" s="9">
        <f>'Identification '!$F$11</f>
        <v>0</v>
      </c>
      <c r="B14" s="69" t="str">
        <f>IF(AND('Identification '!$F$11="",'Identification '!$F$15&lt;&gt;""),'Identification '!$F$15,IF('Identification '!$F$11="","",IF('Identification '!$F$13="Inscrire le nom de votre organisme dans la cellule F15",'Identification '!$F$15,'Identification '!$F$13)))</f>
        <v/>
      </c>
      <c r="C14" s="9" t="str">
        <f>REF!$BM$7</f>
        <v>2025-2026</v>
      </c>
      <c r="D14" s="9" t="s">
        <v>3007</v>
      </c>
      <c r="E14" s="69" t="str">
        <f>'Identification '!$F$17</f>
        <v/>
      </c>
      <c r="F14" s="9" t="str">
        <f>'Identification '!$G$18</f>
        <v/>
      </c>
      <c r="G14" s="1279" t="str">
        <f>IF('Identification '!$F$21="","",'Identification '!$F$21)</f>
        <v/>
      </c>
      <c r="H14" s="1267" t="s">
        <v>3117</v>
      </c>
      <c r="I14" s="69" t="s">
        <v>1882</v>
      </c>
      <c r="J14" s="69" t="s">
        <v>12</v>
      </c>
      <c r="K14" s="1293"/>
      <c r="L14" s="1290"/>
      <c r="M14" s="1290"/>
      <c r="N14" s="1289">
        <f>SUM('Section 14e'!E103:E107)</f>
        <v>0</v>
      </c>
      <c r="O14" s="207"/>
      <c r="P14" s="1290"/>
      <c r="Q14" s="1290"/>
    </row>
    <row r="15" spans="1:17" ht="14.5" customHeight="1">
      <c r="A15" s="9">
        <f>'Identification '!$F$11</f>
        <v>0</v>
      </c>
      <c r="B15" s="69" t="str">
        <f>IF(AND('Identification '!$F$11="",'Identification '!$F$15&lt;&gt;""),'Identification '!$F$15,IF('Identification '!$F$11="","",IF('Identification '!$F$13="Inscrire le nom de votre organisme dans la cellule F15",'Identification '!$F$15,'Identification '!$F$13)))</f>
        <v/>
      </c>
      <c r="C15" s="9" t="str">
        <f>REF!$BM$7</f>
        <v>2025-2026</v>
      </c>
      <c r="D15" s="9" t="s">
        <v>3007</v>
      </c>
      <c r="E15" s="69" t="str">
        <f>'Identification '!$F$17</f>
        <v/>
      </c>
      <c r="F15" s="9" t="str">
        <f>'Identification '!$G$18</f>
        <v/>
      </c>
      <c r="G15" s="1279" t="str">
        <f>IF('Identification '!$F$21="","",'Identification '!$F$21)</f>
        <v/>
      </c>
      <c r="H15" s="1267" t="s">
        <v>3117</v>
      </c>
      <c r="I15" s="69" t="s">
        <v>1882</v>
      </c>
      <c r="J15" s="69" t="s">
        <v>15</v>
      </c>
      <c r="K15" s="1293"/>
      <c r="L15" s="1290"/>
      <c r="M15" s="1290"/>
      <c r="N15" s="1289">
        <f>SUM('Section 14e'!E110:E114)</f>
        <v>0</v>
      </c>
      <c r="O15" s="207"/>
      <c r="P15" s="1290"/>
      <c r="Q15" s="1290"/>
    </row>
    <row r="16" spans="1:17" ht="14.5" customHeight="1">
      <c r="A16" s="9">
        <f>'Identification '!$F$11</f>
        <v>0</v>
      </c>
      <c r="B16" s="69" t="str">
        <f>IF(AND('Identification '!$F$11="",'Identification '!$F$15&lt;&gt;""),'Identification '!$F$15,IF('Identification '!$F$11="","",IF('Identification '!$F$13="Inscrire le nom de votre organisme dans la cellule F15",'Identification '!$F$15,'Identification '!$F$13)))</f>
        <v/>
      </c>
      <c r="C16" s="9" t="str">
        <f>REF!$BM$7</f>
        <v>2025-2026</v>
      </c>
      <c r="D16" s="9" t="s">
        <v>3007</v>
      </c>
      <c r="E16" s="69" t="str">
        <f>'Identification '!$F$17</f>
        <v/>
      </c>
      <c r="F16" s="9" t="str">
        <f>'Identification '!$G$18</f>
        <v/>
      </c>
      <c r="G16" s="1279" t="str">
        <f>IF('Identification '!$F$21="","",'Identification '!$F$21)</f>
        <v/>
      </c>
      <c r="H16" s="1267" t="s">
        <v>3117</v>
      </c>
      <c r="I16" s="69" t="s">
        <v>1882</v>
      </c>
      <c r="J16" s="69" t="s">
        <v>16</v>
      </c>
      <c r="K16" s="1293"/>
      <c r="L16" s="1290"/>
      <c r="M16" s="1290"/>
      <c r="N16" s="1289">
        <f>SUM('Section 14e'!E117:E121)</f>
        <v>0</v>
      </c>
      <c r="O16" s="207"/>
      <c r="P16" s="1290"/>
      <c r="Q16" s="1290"/>
    </row>
    <row r="17" spans="1:17" ht="14.5" customHeight="1">
      <c r="A17" s="9">
        <f>'Identification '!$F$11</f>
        <v>0</v>
      </c>
      <c r="B17" s="69" t="str">
        <f>IF(AND('Identification '!$F$11="",'Identification '!$F$15&lt;&gt;""),'Identification '!$F$15,IF('Identification '!$F$11="","",IF('Identification '!$F$13="Inscrire le nom de votre organisme dans la cellule F15",'Identification '!$F$15,'Identification '!$F$13)))</f>
        <v/>
      </c>
      <c r="C17" s="9" t="str">
        <f>REF!$BM$7</f>
        <v>2025-2026</v>
      </c>
      <c r="D17" s="9" t="s">
        <v>3007</v>
      </c>
      <c r="E17" s="69" t="str">
        <f>'Identification '!$F$17</f>
        <v/>
      </c>
      <c r="F17" s="9" t="str">
        <f>'Identification '!$G$18</f>
        <v/>
      </c>
      <c r="G17" s="1279" t="str">
        <f>IF('Identification '!$F$21="","",'Identification '!$F$21)</f>
        <v/>
      </c>
      <c r="H17" s="1267" t="s">
        <v>3117</v>
      </c>
      <c r="I17" s="69" t="s">
        <v>1882</v>
      </c>
      <c r="J17" s="69" t="s">
        <v>3183</v>
      </c>
      <c r="K17" s="1288"/>
      <c r="L17" s="1289"/>
      <c r="M17" s="1290"/>
      <c r="N17" s="1290"/>
      <c r="O17" s="207"/>
      <c r="P17" s="1290"/>
      <c r="Q17" s="1290"/>
    </row>
    <row r="18" spans="1:17" ht="14.5" customHeight="1">
      <c r="A18" s="9">
        <f>'Identification '!$F$11</f>
        <v>0</v>
      </c>
      <c r="B18" s="69" t="str">
        <f>IF(AND('Identification '!$F$11="",'Identification '!$F$15&lt;&gt;""),'Identification '!$F$15,IF('Identification '!$F$11="","",IF('Identification '!$F$13="Inscrire le nom de votre organisme dans la cellule F15",'Identification '!$F$15,'Identification '!$F$13)))</f>
        <v/>
      </c>
      <c r="C18" s="9" t="str">
        <f>REF!$BM$7</f>
        <v>2025-2026</v>
      </c>
      <c r="D18" s="9" t="s">
        <v>3007</v>
      </c>
      <c r="E18" s="69" t="str">
        <f>'Identification '!$F$17</f>
        <v/>
      </c>
      <c r="F18" s="9" t="str">
        <f>'Identification '!$G$18</f>
        <v/>
      </c>
      <c r="G18" s="1279" t="str">
        <f>IF('Identification '!$F$21="","",'Identification '!$F$21)</f>
        <v/>
      </c>
      <c r="H18" s="1267" t="s">
        <v>3117</v>
      </c>
      <c r="I18" s="69" t="s">
        <v>1882</v>
      </c>
      <c r="J18" s="69" t="s">
        <v>59</v>
      </c>
      <c r="K18" s="1293"/>
      <c r="L18" s="1289"/>
      <c r="M18" s="1289"/>
      <c r="N18" s="1289">
        <f>'Section 14e'!E132</f>
        <v>0</v>
      </c>
      <c r="O18" s="207"/>
      <c r="P18" s="1289"/>
      <c r="Q18" s="1289"/>
    </row>
    <row r="19" spans="1:17" ht="14.5" customHeight="1">
      <c r="A19" s="9">
        <f>'Identification '!$F$11</f>
        <v>0</v>
      </c>
      <c r="B19" s="69" t="str">
        <f>IF(AND('Identification '!$F$11="",'Identification '!$F$15&lt;&gt;""),'Identification '!$F$15,IF('Identification '!$F$11="","",IF('Identification '!$F$13="Inscrire le nom de votre organisme dans la cellule F15",'Identification '!$F$15,'Identification '!$F$13)))</f>
        <v/>
      </c>
      <c r="C19" s="9" t="str">
        <f>REF!$BM$7</f>
        <v>2025-2026</v>
      </c>
      <c r="D19" s="9" t="s">
        <v>3007</v>
      </c>
      <c r="E19" s="69" t="str">
        <f>'Identification '!$F$17</f>
        <v/>
      </c>
      <c r="F19" s="9" t="str">
        <f>'Identification '!$G$18</f>
        <v/>
      </c>
      <c r="G19" s="1279" t="str">
        <f>IF('Identification '!$F$21="","",'Identification '!$F$21)</f>
        <v/>
      </c>
      <c r="H19" s="1267" t="s">
        <v>3117</v>
      </c>
      <c r="I19" s="69" t="s">
        <v>1882</v>
      </c>
      <c r="J19" s="69" t="s">
        <v>63</v>
      </c>
      <c r="K19" s="1293"/>
      <c r="L19" s="1289"/>
      <c r="M19" s="1289"/>
      <c r="N19" s="1289">
        <f>'Section 14e'!E142</f>
        <v>0</v>
      </c>
      <c r="O19" s="207"/>
      <c r="P19" s="1289"/>
      <c r="Q19" s="1289"/>
    </row>
    <row r="20" spans="1:17" ht="14.5" customHeight="1">
      <c r="A20" s="9">
        <f>'Identification '!$F$11</f>
        <v>0</v>
      </c>
      <c r="B20" s="69" t="str">
        <f>IF(AND('Identification '!$F$11="",'Identification '!$F$15&lt;&gt;""),'Identification '!$F$15,IF('Identification '!$F$11="","",IF('Identification '!$F$13="Inscrire le nom de votre organisme dans la cellule F15",'Identification '!$F$15,'Identification '!$F$13)))</f>
        <v/>
      </c>
      <c r="C20" s="9" t="str">
        <f>REF!$BM$7</f>
        <v>2025-2026</v>
      </c>
      <c r="D20" s="9" t="s">
        <v>3007</v>
      </c>
      <c r="E20" s="69" t="str">
        <f>'Identification '!$F$17</f>
        <v/>
      </c>
      <c r="F20" s="9" t="str">
        <f>'Identification '!$G$18</f>
        <v/>
      </c>
      <c r="G20" s="1279" t="str">
        <f>IF('Identification '!$F$21="","",'Identification '!$F$21)</f>
        <v/>
      </c>
      <c r="H20" s="1267" t="s">
        <v>3117</v>
      </c>
      <c r="I20" s="69" t="s">
        <v>1882</v>
      </c>
      <c r="J20" s="69" t="s">
        <v>65</v>
      </c>
      <c r="K20" s="1293"/>
      <c r="L20" s="1289"/>
      <c r="M20" s="1289"/>
      <c r="N20" s="1289">
        <f>'Section 14e'!E148</f>
        <v>0</v>
      </c>
      <c r="O20" s="207"/>
      <c r="P20" s="1289"/>
      <c r="Q20" s="1289"/>
    </row>
    <row r="21" spans="1:17" ht="14.5" customHeight="1">
      <c r="A21" s="9">
        <f>'Identification '!$F$11</f>
        <v>0</v>
      </c>
      <c r="B21" s="69" t="str">
        <f>IF(AND('Identification '!$F$11="",'Identification '!$F$15&lt;&gt;""),'Identification '!$F$15,IF('Identification '!$F$11="","",IF('Identification '!$F$13="Inscrire le nom de votre organisme dans la cellule F15",'Identification '!$F$15,'Identification '!$F$13)))</f>
        <v/>
      </c>
      <c r="C21" s="9" t="str">
        <f>REF!$BM$7</f>
        <v>2025-2026</v>
      </c>
      <c r="D21" s="9" t="s">
        <v>3007</v>
      </c>
      <c r="E21" s="69" t="str">
        <f>'Identification '!$F$17</f>
        <v/>
      </c>
      <c r="F21" s="9" t="str">
        <f>'Identification '!$G$18</f>
        <v/>
      </c>
      <c r="G21" s="1279" t="str">
        <f>IF('Identification '!$F$21="","",'Identification '!$F$21)</f>
        <v/>
      </c>
      <c r="H21" s="1267" t="s">
        <v>3117</v>
      </c>
      <c r="I21" s="69" t="s">
        <v>1882</v>
      </c>
      <c r="J21" s="69" t="s">
        <v>66</v>
      </c>
      <c r="K21" s="1293"/>
      <c r="L21" s="1289"/>
      <c r="M21" s="1289"/>
      <c r="N21" s="1289">
        <f>'Section 14e'!E157</f>
        <v>0</v>
      </c>
      <c r="O21" s="1289"/>
      <c r="P21" s="1289"/>
      <c r="Q21" s="1289"/>
    </row>
    <row r="22" spans="1:17" ht="14.5" customHeight="1">
      <c r="A22" s="9">
        <f>'Identification '!$F$11</f>
        <v>0</v>
      </c>
      <c r="B22" s="69" t="str">
        <f>IF(AND('Identification '!$F$11="",'Identification '!$F$15&lt;&gt;""),'Identification '!$F$15,IF('Identification '!$F$11="","",IF('Identification '!$F$13="Inscrire le nom de votre organisme dans la cellule F15",'Identification '!$F$15,'Identification '!$F$13)))</f>
        <v/>
      </c>
      <c r="C22" s="9" t="str">
        <f>REF!$BM$7</f>
        <v>2025-2026</v>
      </c>
      <c r="D22" s="9" t="s">
        <v>3007</v>
      </c>
      <c r="E22" s="69" t="str">
        <f>'Identification '!$F$17</f>
        <v/>
      </c>
      <c r="F22" s="9" t="str">
        <f>'Identification '!$G$18</f>
        <v/>
      </c>
      <c r="G22" s="1279" t="str">
        <f>IF('Identification '!$F$21="","",'Identification '!$F$21)</f>
        <v/>
      </c>
      <c r="H22" s="1267" t="s">
        <v>3122</v>
      </c>
      <c r="I22" s="69" t="s">
        <v>3118</v>
      </c>
      <c r="J22" s="69" t="s">
        <v>3119</v>
      </c>
      <c r="K22" s="1293"/>
      <c r="L22" s="1289"/>
      <c r="M22" s="1289"/>
      <c r="N22" s="1289">
        <f>'Section 14e'!E174</f>
        <v>0</v>
      </c>
      <c r="O22" s="1289"/>
      <c r="P22" s="1289"/>
      <c r="Q22" s="1289"/>
    </row>
    <row r="23" spans="1:17" ht="14.5" customHeight="1">
      <c r="A23" s="9">
        <f>'Identification '!$F$11</f>
        <v>0</v>
      </c>
      <c r="B23" s="69" t="str">
        <f>IF(AND('Identification '!$F$11="",'Identification '!$F$15&lt;&gt;""),'Identification '!$F$15,IF('Identification '!$F$11="","",IF('Identification '!$F$13="Inscrire le nom de votre organisme dans la cellule F15",'Identification '!$F$15,'Identification '!$F$13)))</f>
        <v/>
      </c>
      <c r="C23" s="9" t="str">
        <f>REF!$BM$7</f>
        <v>2025-2026</v>
      </c>
      <c r="D23" s="9" t="s">
        <v>3007</v>
      </c>
      <c r="E23" s="69" t="str">
        <f>'Identification '!$F$17</f>
        <v/>
      </c>
      <c r="F23" s="9" t="str">
        <f>'Identification '!$G$18</f>
        <v/>
      </c>
      <c r="G23" s="1279" t="str">
        <f>IF('Identification '!$F$21="","",'Identification '!$F$21)</f>
        <v/>
      </c>
      <c r="H23" s="1267" t="s">
        <v>3122</v>
      </c>
      <c r="I23" s="69" t="s">
        <v>3118</v>
      </c>
      <c r="J23" s="69" t="s">
        <v>3120</v>
      </c>
      <c r="K23" s="1293"/>
      <c r="L23" s="1289"/>
      <c r="M23" s="1289"/>
      <c r="N23" s="1289">
        <f>'Section 14e'!E181</f>
        <v>0</v>
      </c>
      <c r="O23" s="1289"/>
      <c r="P23" s="1289"/>
      <c r="Q23" s="1289"/>
    </row>
    <row r="24" spans="1:17" ht="14.5" customHeight="1">
      <c r="A24" s="9">
        <f>'Identification '!$F$11</f>
        <v>0</v>
      </c>
      <c r="B24" s="69" t="str">
        <f>IF(AND('Identification '!$F$11="",'Identification '!$F$15&lt;&gt;""),'Identification '!$F$15,IF('Identification '!$F$11="","",IF('Identification '!$F$13="Inscrire le nom de votre organisme dans la cellule F15",'Identification '!$F$15,'Identification '!$F$13)))</f>
        <v/>
      </c>
      <c r="C24" s="9" t="str">
        <f>REF!$BM$7</f>
        <v>2025-2026</v>
      </c>
      <c r="D24" s="9" t="s">
        <v>3007</v>
      </c>
      <c r="E24" s="69" t="str">
        <f>'Identification '!$F$17</f>
        <v/>
      </c>
      <c r="F24" s="9" t="str">
        <f>'Identification '!$G$18</f>
        <v/>
      </c>
      <c r="G24" s="1279" t="str">
        <f>IF('Identification '!$F$21="","",'Identification '!$F$21)</f>
        <v/>
      </c>
      <c r="H24" s="1267" t="s">
        <v>3122</v>
      </c>
      <c r="I24" s="69" t="s">
        <v>3118</v>
      </c>
      <c r="J24" s="69" t="s">
        <v>87</v>
      </c>
      <c r="K24" s="1293"/>
      <c r="L24" s="1289"/>
      <c r="M24" s="1289"/>
      <c r="N24" s="1289">
        <f>'Section 14e'!E202</f>
        <v>0</v>
      </c>
      <c r="O24" s="1289"/>
      <c r="P24" s="1289"/>
      <c r="Q24" s="1289"/>
    </row>
    <row r="25" spans="1:17" ht="14.5" customHeight="1">
      <c r="A25" s="9">
        <f>'Identification '!$F$11</f>
        <v>0</v>
      </c>
      <c r="B25" s="69" t="str">
        <f>IF(AND('Identification '!$F$11="",'Identification '!$F$15&lt;&gt;""),'Identification '!$F$15,IF('Identification '!$F$11="","",IF('Identification '!$F$13="Inscrire le nom de votre organisme dans la cellule F15",'Identification '!$F$15,'Identification '!$F$13)))</f>
        <v/>
      </c>
      <c r="C25" s="9" t="str">
        <f>REF!$BM$7</f>
        <v>2025-2026</v>
      </c>
      <c r="D25" s="9" t="s">
        <v>3007</v>
      </c>
      <c r="E25" s="69" t="str">
        <f>'Identification '!$F$17</f>
        <v/>
      </c>
      <c r="F25" s="9" t="str">
        <f>'Identification '!$G$18</f>
        <v/>
      </c>
      <c r="G25" s="1279" t="str">
        <f>IF('Identification '!$F$21="","",'Identification '!$F$21)</f>
        <v/>
      </c>
      <c r="H25" s="1267" t="s">
        <v>3122</v>
      </c>
      <c r="I25" s="69" t="s">
        <v>3118</v>
      </c>
      <c r="J25" s="69" t="s">
        <v>36</v>
      </c>
      <c r="K25" s="1293"/>
      <c r="L25" s="1289"/>
      <c r="M25" s="1289"/>
      <c r="N25" s="1289">
        <f>'Section 14e'!E203</f>
        <v>0</v>
      </c>
      <c r="O25" s="1289"/>
      <c r="P25" s="1289"/>
      <c r="Q25" s="1289"/>
    </row>
    <row r="26" spans="1:17" ht="14.5" customHeight="1">
      <c r="A26" s="9">
        <f>'Identification '!$F$11</f>
        <v>0</v>
      </c>
      <c r="B26" s="69" t="str">
        <f>IF(AND('Identification '!$F$11="",'Identification '!$F$15&lt;&gt;""),'Identification '!$F$15,IF('Identification '!$F$11="","",IF('Identification '!$F$13="Inscrire le nom de votre organisme dans la cellule F15",'Identification '!$F$15,'Identification '!$F$13)))</f>
        <v/>
      </c>
      <c r="C26" s="9" t="str">
        <f>REF!$BM$7</f>
        <v>2025-2026</v>
      </c>
      <c r="D26" s="9" t="s">
        <v>3007</v>
      </c>
      <c r="E26" s="69" t="str">
        <f>'Identification '!$F$17</f>
        <v/>
      </c>
      <c r="F26" s="9" t="str">
        <f>'Identification '!$G$18</f>
        <v/>
      </c>
      <c r="G26" s="1279" t="str">
        <f>IF('Identification '!$F$21="","",'Identification '!$F$21)</f>
        <v/>
      </c>
      <c r="H26" s="1267" t="s">
        <v>3122</v>
      </c>
      <c r="I26" s="69" t="s">
        <v>3118</v>
      </c>
      <c r="J26" s="69" t="s">
        <v>3121</v>
      </c>
      <c r="K26" s="1293"/>
      <c r="L26" s="1289"/>
      <c r="M26" s="1289"/>
      <c r="N26" s="1289">
        <f>'Section 14e'!E204</f>
        <v>0</v>
      </c>
      <c r="O26" s="1289"/>
      <c r="P26" s="1289"/>
      <c r="Q26" s="1289"/>
    </row>
    <row r="27" spans="1:17" ht="14.5" customHeight="1">
      <c r="A27" s="9">
        <f>'Identification '!$F$11</f>
        <v>0</v>
      </c>
      <c r="B27" s="69" t="str">
        <f>IF(AND('Identification '!$F$11="",'Identification '!$F$15&lt;&gt;""),'Identification '!$F$15,IF('Identification '!$F$11="","",IF('Identification '!$F$13="Inscrire le nom de votre organisme dans la cellule F15",'Identification '!$F$15,'Identification '!$F$13)))</f>
        <v/>
      </c>
      <c r="C27" s="9" t="str">
        <f>REF!$BM$7</f>
        <v>2025-2026</v>
      </c>
      <c r="D27" s="9" t="s">
        <v>3007</v>
      </c>
      <c r="E27" s="69" t="str">
        <f>'Identification '!$F$17</f>
        <v/>
      </c>
      <c r="F27" s="9" t="str">
        <f>'Identification '!$G$18</f>
        <v/>
      </c>
      <c r="G27" s="1279" t="str">
        <f>IF('Identification '!$F$21="","",'Identification '!$F$21)</f>
        <v/>
      </c>
      <c r="H27" s="1267" t="s">
        <v>3122</v>
      </c>
      <c r="I27" s="69" t="s">
        <v>3118</v>
      </c>
      <c r="J27" s="69" t="s">
        <v>3134</v>
      </c>
      <c r="K27" s="1293"/>
      <c r="L27" s="1289"/>
      <c r="M27" s="1289"/>
      <c r="N27" s="1289">
        <f>'Section 14e'!E205</f>
        <v>0</v>
      </c>
      <c r="O27" s="1289"/>
      <c r="P27" s="1289"/>
      <c r="Q27" s="1289"/>
    </row>
    <row r="28" spans="1:17">
      <c r="A28" s="9">
        <f>'Identification '!$F$11</f>
        <v>0</v>
      </c>
      <c r="B28" s="69" t="str">
        <f>IF(AND('Identification '!$F$11="",'Identification '!$F$15&lt;&gt;""),'Identification '!$F$15,IF('Identification '!$F$11="","",IF('Identification '!$F$13="Inscrire le nom de votre organisme dans la cellule F15",'Identification '!$F$15,'Identification '!$F$13)))</f>
        <v/>
      </c>
      <c r="C28" s="9" t="str">
        <f>REF!$BM$7</f>
        <v>2025-2026</v>
      </c>
      <c r="D28" s="9" t="s">
        <v>3007</v>
      </c>
      <c r="E28" s="69" t="str">
        <f>'Identification '!$F$17</f>
        <v/>
      </c>
      <c r="F28" s="9" t="str">
        <f>'Identification '!$G$18</f>
        <v/>
      </c>
      <c r="G28" s="1279" t="str">
        <f>IF('Identification '!$F$21="","",'Identification '!$F$21)</f>
        <v/>
      </c>
      <c r="H28" s="69" t="s">
        <v>3227</v>
      </c>
      <c r="I28" s="69" t="s">
        <v>3227</v>
      </c>
      <c r="J28" s="69" t="s">
        <v>3227</v>
      </c>
    </row>
    <row r="29" spans="1:17">
      <c r="E29" s="69"/>
      <c r="G29" s="1267"/>
      <c r="H29" s="69"/>
    </row>
    <row r="30" spans="1:17">
      <c r="E30" s="69"/>
      <c r="G30" s="1267"/>
      <c r="H30" s="69"/>
    </row>
    <row r="31" spans="1:17">
      <c r="A31" s="69" t="s">
        <v>3177</v>
      </c>
      <c r="E31" s="69"/>
      <c r="G31" s="1267"/>
      <c r="H31" s="69"/>
    </row>
    <row r="32" spans="1:17">
      <c r="E32" s="69"/>
      <c r="G32" s="1267"/>
      <c r="H32" s="69"/>
    </row>
    <row r="33" spans="1:29" ht="57.5">
      <c r="A33" s="1266" t="s">
        <v>200</v>
      </c>
      <c r="B33" s="1266" t="s">
        <v>1868</v>
      </c>
      <c r="C33" s="1266" t="s">
        <v>3110</v>
      </c>
      <c r="D33" s="1266" t="s">
        <v>3223</v>
      </c>
      <c r="E33" s="1266" t="s">
        <v>3111</v>
      </c>
      <c r="F33" s="594" t="s">
        <v>3229</v>
      </c>
      <c r="G33" s="1266" t="s">
        <v>2906</v>
      </c>
      <c r="H33" s="1266" t="s">
        <v>261</v>
      </c>
      <c r="I33" s="594" t="s">
        <v>111</v>
      </c>
      <c r="J33" s="594" t="s">
        <v>3133</v>
      </c>
      <c r="K33" s="594" t="s">
        <v>3123</v>
      </c>
      <c r="L33" s="594" t="s">
        <v>119</v>
      </c>
      <c r="M33" s="594" t="s">
        <v>3124</v>
      </c>
      <c r="N33" s="594" t="s">
        <v>2904</v>
      </c>
      <c r="O33" s="594" t="s">
        <v>3125</v>
      </c>
      <c r="P33" s="594" t="s">
        <v>3126</v>
      </c>
      <c r="Q33" s="594" t="s">
        <v>3127</v>
      </c>
      <c r="R33" s="594" t="s">
        <v>3132</v>
      </c>
      <c r="S33" s="1268" t="s">
        <v>278</v>
      </c>
      <c r="T33" s="1268" t="s">
        <v>263</v>
      </c>
      <c r="U33" s="1269" t="s">
        <v>113</v>
      </c>
      <c r="V33" s="1269" t="s">
        <v>27</v>
      </c>
      <c r="W33" s="1270" t="s">
        <v>13</v>
      </c>
      <c r="X33" s="1270" t="s">
        <v>14</v>
      </c>
      <c r="Y33" s="1214" t="s">
        <v>3128</v>
      </c>
      <c r="Z33" s="1214" t="s">
        <v>3129</v>
      </c>
      <c r="AA33" s="1214" t="s">
        <v>297</v>
      </c>
      <c r="AB33" s="1214" t="s">
        <v>3130</v>
      </c>
      <c r="AC33" s="1214" t="s">
        <v>3131</v>
      </c>
    </row>
    <row r="34" spans="1:29">
      <c r="B34" s="69"/>
      <c r="E34" s="69"/>
      <c r="G34" s="11"/>
      <c r="I34" s="1273"/>
      <c r="J34" s="69"/>
      <c r="K34" s="69"/>
      <c r="N34" s="69"/>
      <c r="O34" s="69"/>
      <c r="P34" s="69"/>
      <c r="Q34" s="69"/>
      <c r="R34" s="69"/>
      <c r="S34" s="69"/>
      <c r="T34" s="69"/>
    </row>
    <row r="35" spans="1:29">
      <c r="B35" s="69"/>
      <c r="E35" s="69"/>
      <c r="G35" s="11"/>
      <c r="I35" s="1273"/>
      <c r="J35" s="69"/>
      <c r="K35" s="69"/>
      <c r="N35" s="69"/>
      <c r="O35" s="69"/>
      <c r="P35" s="69"/>
      <c r="Q35" s="69"/>
      <c r="R35" s="69"/>
      <c r="S35" s="69"/>
      <c r="T35" s="69"/>
    </row>
    <row r="36" spans="1:29">
      <c r="B36" s="69"/>
      <c r="E36" s="69"/>
      <c r="G36" s="11"/>
      <c r="I36" s="1273"/>
      <c r="J36" s="69"/>
      <c r="K36" s="69"/>
      <c r="N36" s="69"/>
      <c r="O36" s="69"/>
      <c r="P36" s="69"/>
      <c r="Q36" s="69"/>
      <c r="R36" s="69"/>
      <c r="S36" s="69"/>
      <c r="T36" s="69"/>
    </row>
    <row r="37" spans="1:29">
      <c r="B37" s="69"/>
      <c r="E37" s="69"/>
      <c r="G37" s="11"/>
      <c r="I37" s="1273"/>
      <c r="J37" s="69"/>
      <c r="K37" s="69"/>
      <c r="N37" s="69"/>
      <c r="O37" s="69"/>
      <c r="P37" s="69"/>
      <c r="Q37" s="69"/>
      <c r="R37" s="69"/>
      <c r="S37" s="69"/>
      <c r="T37" s="69"/>
    </row>
    <row r="38" spans="1:29">
      <c r="B38" s="69"/>
      <c r="E38" s="69"/>
      <c r="G38" s="11"/>
      <c r="I38" s="1273"/>
      <c r="J38" s="69"/>
      <c r="K38" s="69"/>
      <c r="N38" s="69"/>
      <c r="O38" s="69"/>
      <c r="P38" s="69"/>
      <c r="Q38" s="69"/>
      <c r="R38" s="69"/>
      <c r="S38" s="69"/>
      <c r="T38" s="69"/>
    </row>
    <row r="39" spans="1:29">
      <c r="B39" s="69"/>
      <c r="E39" s="69"/>
      <c r="G39" s="11"/>
      <c r="I39" s="1273"/>
      <c r="J39" s="69"/>
      <c r="K39" s="69"/>
      <c r="N39" s="69"/>
      <c r="O39" s="69"/>
      <c r="P39" s="69"/>
      <c r="Q39" s="69"/>
      <c r="R39" s="69"/>
      <c r="S39" s="69"/>
      <c r="T39" s="69"/>
    </row>
    <row r="40" spans="1:29">
      <c r="B40" s="69"/>
      <c r="E40" s="69"/>
      <c r="G40" s="11"/>
      <c r="I40" s="1273"/>
      <c r="J40" s="69"/>
      <c r="K40" s="69"/>
      <c r="N40" s="69"/>
      <c r="O40" s="69"/>
      <c r="P40" s="69"/>
      <c r="Q40" s="69"/>
      <c r="R40" s="69"/>
      <c r="S40" s="69"/>
      <c r="T40" s="69"/>
    </row>
    <row r="41" spans="1:29">
      <c r="B41" s="69"/>
      <c r="E41" s="69"/>
      <c r="G41" s="11"/>
      <c r="I41" s="1273"/>
      <c r="J41" s="69"/>
      <c r="K41" s="69"/>
      <c r="N41" s="69"/>
      <c r="O41" s="69"/>
      <c r="P41" s="69"/>
      <c r="Q41" s="69"/>
      <c r="R41" s="69"/>
      <c r="S41" s="69"/>
      <c r="T41" s="69"/>
    </row>
    <row r="42" spans="1:29">
      <c r="B42" s="69"/>
      <c r="E42" s="69"/>
      <c r="G42" s="11"/>
      <c r="I42" s="1273"/>
      <c r="J42" s="69"/>
      <c r="K42" s="69"/>
      <c r="N42" s="69"/>
      <c r="O42" s="69"/>
      <c r="P42" s="69"/>
      <c r="Q42" s="69"/>
      <c r="R42" s="69"/>
      <c r="S42" s="69"/>
      <c r="T42" s="69"/>
    </row>
    <row r="43" spans="1:29">
      <c r="B43" s="69"/>
      <c r="E43" s="69"/>
      <c r="G43" s="11"/>
      <c r="I43" s="1273"/>
      <c r="J43" s="69"/>
      <c r="K43" s="69"/>
      <c r="N43" s="69"/>
      <c r="O43" s="69"/>
      <c r="P43" s="69"/>
      <c r="Q43" s="69"/>
      <c r="R43" s="69"/>
      <c r="S43" s="69"/>
      <c r="T43" s="69"/>
    </row>
    <row r="44" spans="1:29">
      <c r="B44" s="69"/>
      <c r="E44" s="69"/>
      <c r="G44" s="11"/>
      <c r="I44" s="1273"/>
      <c r="J44" s="69"/>
      <c r="K44" s="69"/>
      <c r="N44" s="69"/>
      <c r="O44" s="69"/>
      <c r="P44" s="69"/>
      <c r="Q44" s="69"/>
      <c r="R44" s="69"/>
      <c r="S44" s="69"/>
      <c r="T44" s="69"/>
    </row>
    <row r="45" spans="1:29">
      <c r="B45" s="69"/>
      <c r="E45" s="69"/>
      <c r="G45" s="11"/>
      <c r="I45" s="1273"/>
      <c r="J45" s="69"/>
      <c r="K45" s="69"/>
      <c r="N45" s="69"/>
      <c r="O45" s="69"/>
      <c r="P45" s="69"/>
      <c r="Q45" s="69"/>
      <c r="R45" s="69"/>
      <c r="S45" s="69"/>
      <c r="T45" s="69"/>
    </row>
    <row r="46" spans="1:29">
      <c r="B46" s="69"/>
      <c r="E46" s="69"/>
      <c r="G46" s="11"/>
      <c r="I46" s="1273"/>
      <c r="J46" s="69"/>
      <c r="K46" s="69"/>
      <c r="N46" s="69"/>
      <c r="O46" s="69"/>
      <c r="P46" s="69"/>
      <c r="Q46" s="69"/>
      <c r="R46" s="69"/>
      <c r="S46" s="69"/>
      <c r="T46" s="69"/>
    </row>
    <row r="47" spans="1:29">
      <c r="B47" s="69"/>
      <c r="E47" s="69"/>
      <c r="G47" s="11"/>
      <c r="I47" s="1273"/>
      <c r="J47" s="69"/>
      <c r="K47" s="69"/>
      <c r="N47" s="69"/>
      <c r="O47" s="69"/>
      <c r="P47" s="69"/>
      <c r="Q47" s="69"/>
      <c r="R47" s="69"/>
      <c r="S47" s="69"/>
      <c r="T47" s="69"/>
    </row>
    <row r="48" spans="1:29">
      <c r="B48" s="69"/>
      <c r="E48" s="69"/>
      <c r="G48" s="11"/>
      <c r="I48" s="1273"/>
      <c r="J48" s="69"/>
      <c r="K48" s="69"/>
      <c r="N48" s="69"/>
      <c r="O48" s="69"/>
      <c r="P48" s="69"/>
      <c r="Q48" s="69"/>
      <c r="R48" s="69"/>
      <c r="S48" s="69"/>
      <c r="T48" s="69"/>
    </row>
    <row r="49" spans="2:20">
      <c r="B49" s="69"/>
      <c r="E49" s="69"/>
      <c r="G49" s="11"/>
      <c r="I49" s="1273"/>
      <c r="J49" s="69"/>
      <c r="K49" s="69"/>
      <c r="N49" s="69"/>
      <c r="O49" s="69"/>
      <c r="P49" s="69"/>
      <c r="Q49" s="69"/>
      <c r="R49" s="69"/>
      <c r="S49" s="69"/>
      <c r="T49" s="69"/>
    </row>
    <row r="50" spans="2:20">
      <c r="B50" s="69"/>
      <c r="E50" s="69"/>
      <c r="G50" s="11"/>
      <c r="I50" s="1273"/>
      <c r="J50" s="69"/>
      <c r="K50" s="69"/>
      <c r="N50" s="69"/>
      <c r="O50" s="69"/>
      <c r="P50" s="69"/>
      <c r="Q50" s="69"/>
      <c r="R50" s="69"/>
      <c r="S50" s="69"/>
      <c r="T50" s="69"/>
    </row>
    <row r="51" spans="2:20">
      <c r="B51" s="69"/>
      <c r="E51" s="69"/>
      <c r="G51" s="11"/>
      <c r="I51" s="1273"/>
      <c r="J51" s="69"/>
      <c r="K51" s="69"/>
      <c r="N51" s="69"/>
      <c r="O51" s="69"/>
      <c r="P51" s="69"/>
      <c r="Q51" s="69"/>
      <c r="R51" s="69"/>
      <c r="S51" s="69"/>
      <c r="T51" s="69"/>
    </row>
    <row r="52" spans="2:20">
      <c r="B52" s="69"/>
      <c r="E52" s="69"/>
      <c r="G52" s="11"/>
      <c r="I52" s="1273"/>
      <c r="J52" s="69"/>
      <c r="K52" s="69"/>
      <c r="N52" s="69"/>
      <c r="O52" s="69"/>
      <c r="P52" s="69"/>
      <c r="Q52" s="69"/>
      <c r="R52" s="69"/>
      <c r="S52" s="69"/>
      <c r="T52" s="69"/>
    </row>
    <row r="53" spans="2:20">
      <c r="B53" s="69"/>
      <c r="E53" s="69"/>
      <c r="G53" s="11"/>
      <c r="I53" s="1273"/>
      <c r="J53" s="69"/>
      <c r="K53" s="69"/>
      <c r="N53" s="69"/>
      <c r="O53" s="69"/>
      <c r="P53" s="69"/>
      <c r="Q53" s="69"/>
      <c r="R53" s="69"/>
      <c r="S53" s="69"/>
      <c r="T53" s="69"/>
    </row>
    <row r="54" spans="2:20">
      <c r="B54" s="69"/>
      <c r="E54" s="69"/>
      <c r="G54" s="11"/>
      <c r="I54" s="1273"/>
      <c r="J54" s="69"/>
      <c r="K54" s="69"/>
      <c r="N54" s="69"/>
      <c r="O54" s="69"/>
      <c r="P54" s="69"/>
      <c r="Q54" s="69"/>
      <c r="R54" s="69"/>
      <c r="S54" s="69"/>
      <c r="T54" s="69"/>
    </row>
    <row r="55" spans="2:20">
      <c r="B55" s="69"/>
      <c r="E55" s="69"/>
      <c r="G55" s="11"/>
      <c r="I55" s="1273"/>
      <c r="J55" s="69"/>
      <c r="K55" s="69"/>
      <c r="N55" s="69"/>
      <c r="O55" s="69"/>
      <c r="P55" s="69"/>
      <c r="Q55" s="69"/>
      <c r="R55" s="69"/>
      <c r="S55" s="69"/>
      <c r="T55" s="69"/>
    </row>
    <row r="56" spans="2:20">
      <c r="B56" s="69"/>
      <c r="E56" s="69"/>
      <c r="G56" s="11"/>
      <c r="I56" s="1273"/>
      <c r="J56" s="69"/>
      <c r="K56" s="69"/>
      <c r="N56" s="69"/>
      <c r="O56" s="69"/>
      <c r="P56" s="69"/>
      <c r="Q56" s="69"/>
      <c r="R56" s="69"/>
      <c r="S56" s="69"/>
      <c r="T56" s="69"/>
    </row>
    <row r="57" spans="2:20">
      <c r="B57" s="69"/>
      <c r="E57" s="69"/>
      <c r="G57" s="11"/>
      <c r="I57" s="1273"/>
      <c r="J57" s="69"/>
      <c r="K57" s="69"/>
      <c r="N57" s="69"/>
      <c r="O57" s="69"/>
      <c r="P57" s="69"/>
      <c r="Q57" s="69"/>
      <c r="R57" s="69"/>
      <c r="S57" s="69"/>
      <c r="T57" s="69"/>
    </row>
    <row r="58" spans="2:20">
      <c r="B58" s="69"/>
      <c r="E58" s="69"/>
      <c r="G58" s="11"/>
      <c r="I58" s="1273"/>
      <c r="J58" s="69"/>
      <c r="K58" s="69"/>
      <c r="N58" s="69"/>
      <c r="O58" s="69"/>
      <c r="P58" s="69"/>
      <c r="Q58" s="69"/>
      <c r="R58" s="69"/>
      <c r="S58" s="69"/>
      <c r="T58" s="69"/>
    </row>
    <row r="59" spans="2:20">
      <c r="B59" s="69"/>
      <c r="E59" s="69"/>
      <c r="G59" s="11"/>
      <c r="I59" s="1273"/>
      <c r="J59" s="69"/>
      <c r="K59" s="69"/>
      <c r="N59" s="69"/>
      <c r="O59" s="69"/>
      <c r="P59" s="69"/>
      <c r="Q59" s="69"/>
      <c r="R59" s="69"/>
      <c r="S59" s="69"/>
      <c r="T59" s="69"/>
    </row>
    <row r="60" spans="2:20">
      <c r="B60" s="69"/>
      <c r="E60" s="69"/>
      <c r="G60" s="11"/>
      <c r="I60" s="1273"/>
      <c r="J60" s="69"/>
      <c r="K60" s="69"/>
      <c r="N60" s="69"/>
      <c r="O60" s="69"/>
      <c r="P60" s="69"/>
      <c r="Q60" s="69"/>
      <c r="R60" s="69"/>
      <c r="S60" s="69"/>
      <c r="T60" s="69"/>
    </row>
    <row r="61" spans="2:20">
      <c r="B61" s="69"/>
      <c r="E61" s="69"/>
      <c r="G61" s="11"/>
      <c r="I61" s="1273"/>
      <c r="J61" s="69"/>
      <c r="K61" s="69"/>
      <c r="N61" s="69"/>
      <c r="O61" s="69"/>
      <c r="P61" s="69"/>
      <c r="Q61" s="69"/>
      <c r="R61" s="69"/>
      <c r="S61" s="69"/>
      <c r="T61" s="69"/>
    </row>
    <row r="62" spans="2:20">
      <c r="B62" s="69"/>
      <c r="E62" s="69"/>
      <c r="G62" s="11"/>
      <c r="I62" s="1273"/>
      <c r="J62" s="69"/>
      <c r="K62" s="69"/>
      <c r="N62" s="69"/>
      <c r="O62" s="69"/>
      <c r="P62" s="69"/>
      <c r="Q62" s="69"/>
      <c r="R62" s="69"/>
      <c r="S62" s="69"/>
      <c r="T62" s="69"/>
    </row>
    <row r="63" spans="2:20">
      <c r="B63" s="69"/>
      <c r="E63" s="69"/>
      <c r="G63" s="11"/>
      <c r="I63" s="1273"/>
      <c r="J63" s="69"/>
      <c r="K63" s="69"/>
      <c r="N63" s="69"/>
      <c r="O63" s="69"/>
      <c r="P63" s="69"/>
      <c r="Q63" s="69"/>
      <c r="R63" s="69"/>
      <c r="S63" s="69"/>
      <c r="T63" s="69"/>
    </row>
    <row r="64" spans="2:20">
      <c r="B64" s="69"/>
      <c r="E64" s="69"/>
      <c r="G64" s="11"/>
      <c r="I64" s="1273"/>
      <c r="J64" s="69"/>
      <c r="K64" s="69"/>
      <c r="N64" s="69"/>
      <c r="O64" s="69"/>
      <c r="P64" s="69"/>
      <c r="Q64" s="69"/>
      <c r="R64" s="69"/>
      <c r="S64" s="69"/>
      <c r="T64" s="69"/>
    </row>
    <row r="65" spans="2:20">
      <c r="B65" s="69"/>
      <c r="E65" s="69"/>
      <c r="G65" s="11"/>
      <c r="I65" s="1273"/>
      <c r="J65" s="69"/>
      <c r="K65" s="69"/>
      <c r="N65" s="69"/>
      <c r="O65" s="69"/>
      <c r="P65" s="69"/>
      <c r="Q65" s="69"/>
      <c r="R65" s="69"/>
      <c r="S65" s="69"/>
      <c r="T65" s="69"/>
    </row>
    <row r="66" spans="2:20">
      <c r="B66" s="69"/>
      <c r="E66" s="69"/>
      <c r="G66" s="11"/>
      <c r="I66" s="1273"/>
      <c r="J66" s="69"/>
      <c r="K66" s="69"/>
      <c r="N66" s="69"/>
      <c r="O66" s="69"/>
      <c r="P66" s="69"/>
      <c r="Q66" s="69"/>
      <c r="R66" s="69"/>
      <c r="S66" s="69"/>
      <c r="T66" s="69"/>
    </row>
    <row r="67" spans="2:20">
      <c r="B67" s="69"/>
      <c r="E67" s="69"/>
      <c r="G67" s="11"/>
      <c r="I67" s="1273"/>
      <c r="J67" s="69"/>
      <c r="K67" s="69"/>
      <c r="N67" s="69"/>
      <c r="O67" s="69"/>
      <c r="P67" s="69"/>
      <c r="Q67" s="69"/>
      <c r="R67" s="69"/>
      <c r="S67" s="69"/>
      <c r="T67" s="69"/>
    </row>
    <row r="68" spans="2:20">
      <c r="B68" s="69"/>
      <c r="E68" s="69"/>
      <c r="G68" s="11"/>
      <c r="I68" s="1273"/>
      <c r="J68" s="69"/>
      <c r="K68" s="69"/>
      <c r="N68" s="69"/>
      <c r="O68" s="69"/>
      <c r="P68" s="69"/>
      <c r="Q68" s="69"/>
      <c r="R68" s="69"/>
      <c r="S68" s="69"/>
      <c r="T68" s="69"/>
    </row>
    <row r="69" spans="2:20">
      <c r="B69" s="69"/>
      <c r="E69" s="69"/>
      <c r="G69" s="11"/>
      <c r="I69" s="1273"/>
      <c r="J69" s="69"/>
      <c r="K69" s="69"/>
      <c r="N69" s="69"/>
      <c r="O69" s="69"/>
      <c r="P69" s="69"/>
      <c r="Q69" s="69"/>
      <c r="R69" s="69"/>
      <c r="S69" s="69"/>
      <c r="T69" s="69"/>
    </row>
    <row r="70" spans="2:20">
      <c r="B70" s="69"/>
      <c r="E70" s="69"/>
      <c r="G70" s="11"/>
      <c r="I70" s="1273"/>
      <c r="J70" s="69"/>
      <c r="K70" s="69"/>
      <c r="N70" s="69"/>
      <c r="O70" s="69"/>
      <c r="P70" s="69"/>
      <c r="Q70" s="69"/>
      <c r="R70" s="69"/>
      <c r="S70" s="69"/>
      <c r="T70" s="69"/>
    </row>
    <row r="71" spans="2:20">
      <c r="B71" s="69"/>
      <c r="E71" s="69"/>
      <c r="G71" s="11"/>
      <c r="I71" s="1273"/>
      <c r="J71" s="69"/>
      <c r="K71" s="69"/>
      <c r="N71" s="69"/>
      <c r="O71" s="69"/>
      <c r="P71" s="69"/>
      <c r="Q71" s="69"/>
      <c r="R71" s="69"/>
      <c r="S71" s="69"/>
      <c r="T71" s="69"/>
    </row>
    <row r="72" spans="2:20">
      <c r="B72" s="69"/>
      <c r="E72" s="69"/>
      <c r="G72" s="11"/>
      <c r="I72" s="1273"/>
      <c r="J72" s="69"/>
      <c r="K72" s="69"/>
      <c r="N72" s="69"/>
      <c r="O72" s="69"/>
      <c r="P72" s="69"/>
      <c r="Q72" s="69"/>
      <c r="R72" s="69"/>
      <c r="S72" s="69"/>
      <c r="T72" s="69"/>
    </row>
    <row r="73" spans="2:20">
      <c r="B73" s="69"/>
      <c r="E73" s="69"/>
      <c r="G73" s="11"/>
      <c r="I73" s="1273"/>
      <c r="J73" s="69"/>
      <c r="K73" s="69"/>
      <c r="N73" s="69"/>
      <c r="O73" s="69"/>
      <c r="P73" s="69"/>
      <c r="Q73" s="69"/>
      <c r="R73" s="69"/>
      <c r="S73" s="69"/>
      <c r="T73" s="69"/>
    </row>
    <row r="74" spans="2:20">
      <c r="B74" s="69"/>
      <c r="E74" s="69"/>
      <c r="G74" s="11"/>
      <c r="I74" s="1273"/>
      <c r="J74" s="69"/>
      <c r="K74" s="69"/>
      <c r="N74" s="69"/>
      <c r="O74" s="69"/>
      <c r="P74" s="69"/>
      <c r="Q74" s="69"/>
      <c r="R74" s="69"/>
      <c r="S74" s="69"/>
      <c r="T74" s="69"/>
    </row>
    <row r="75" spans="2:20">
      <c r="B75" s="69"/>
      <c r="E75" s="69"/>
      <c r="G75" s="11"/>
      <c r="I75" s="1273"/>
      <c r="J75" s="69"/>
      <c r="K75" s="69"/>
      <c r="N75" s="69"/>
      <c r="O75" s="69"/>
      <c r="P75" s="69"/>
      <c r="Q75" s="69"/>
      <c r="R75" s="69"/>
      <c r="S75" s="69"/>
      <c r="T75" s="69"/>
    </row>
    <row r="76" spans="2:20">
      <c r="B76" s="69"/>
      <c r="E76" s="69"/>
      <c r="G76" s="11"/>
      <c r="I76" s="1273"/>
      <c r="J76" s="69"/>
      <c r="K76" s="69"/>
      <c r="N76" s="69"/>
      <c r="O76" s="69"/>
      <c r="P76" s="69"/>
      <c r="Q76" s="69"/>
      <c r="R76" s="69"/>
      <c r="S76" s="69"/>
      <c r="T76" s="69"/>
    </row>
    <row r="77" spans="2:20">
      <c r="B77" s="69"/>
      <c r="E77" s="69"/>
      <c r="G77" s="11"/>
      <c r="I77" s="1273"/>
      <c r="J77" s="69"/>
      <c r="K77" s="69"/>
      <c r="N77" s="69"/>
      <c r="O77" s="69"/>
      <c r="P77" s="69"/>
      <c r="Q77" s="69"/>
      <c r="R77" s="69"/>
      <c r="S77" s="69"/>
      <c r="T77" s="69"/>
    </row>
    <row r="78" spans="2:20">
      <c r="B78" s="69"/>
      <c r="E78" s="69"/>
      <c r="G78" s="11"/>
      <c r="I78" s="1273"/>
      <c r="J78" s="69"/>
      <c r="K78" s="69"/>
      <c r="N78" s="69"/>
      <c r="O78" s="69"/>
      <c r="P78" s="69"/>
      <c r="Q78" s="69"/>
      <c r="R78" s="69"/>
      <c r="S78" s="69"/>
      <c r="T78" s="69"/>
    </row>
    <row r="79" spans="2:20">
      <c r="B79" s="69"/>
      <c r="E79" s="69"/>
      <c r="G79" s="11"/>
      <c r="I79" s="1273"/>
      <c r="J79" s="69"/>
      <c r="K79" s="69"/>
      <c r="N79" s="69"/>
      <c r="O79" s="69"/>
      <c r="P79" s="69"/>
      <c r="Q79" s="69"/>
      <c r="R79" s="69"/>
      <c r="S79" s="69"/>
      <c r="T79" s="69"/>
    </row>
    <row r="80" spans="2:20">
      <c r="B80" s="69"/>
      <c r="E80" s="69"/>
      <c r="G80" s="11"/>
      <c r="I80" s="1273"/>
      <c r="J80" s="69"/>
      <c r="K80" s="69"/>
      <c r="N80" s="69"/>
      <c r="O80" s="69"/>
      <c r="P80" s="69"/>
      <c r="Q80" s="69"/>
      <c r="R80" s="69"/>
      <c r="S80" s="69"/>
      <c r="T80" s="69"/>
    </row>
    <row r="81" spans="2:20">
      <c r="B81" s="69"/>
      <c r="E81" s="69"/>
      <c r="G81" s="11"/>
      <c r="I81" s="1273"/>
      <c r="J81" s="69"/>
      <c r="K81" s="69"/>
      <c r="N81" s="69"/>
      <c r="O81" s="69"/>
      <c r="P81" s="69"/>
      <c r="Q81" s="69"/>
      <c r="R81" s="69"/>
      <c r="S81" s="69"/>
      <c r="T81" s="69"/>
    </row>
    <row r="82" spans="2:20">
      <c r="B82" s="69"/>
      <c r="E82" s="69"/>
      <c r="G82" s="11"/>
      <c r="I82" s="1273"/>
      <c r="J82" s="69"/>
      <c r="K82" s="69"/>
      <c r="N82" s="69"/>
      <c r="O82" s="69"/>
      <c r="P82" s="69"/>
      <c r="Q82" s="69"/>
      <c r="R82" s="69"/>
      <c r="S82" s="69"/>
      <c r="T82" s="69"/>
    </row>
    <row r="83" spans="2:20">
      <c r="B83" s="69"/>
      <c r="E83" s="69"/>
      <c r="G83" s="11"/>
      <c r="I83" s="1273"/>
      <c r="J83" s="69"/>
      <c r="K83" s="69"/>
      <c r="N83" s="69"/>
      <c r="O83" s="69"/>
      <c r="P83" s="69"/>
      <c r="Q83" s="69"/>
      <c r="R83" s="69"/>
      <c r="S83" s="69"/>
      <c r="T83" s="69"/>
    </row>
    <row r="84" spans="2:20">
      <c r="B84" s="69"/>
      <c r="E84" s="69"/>
      <c r="G84" s="11"/>
      <c r="I84" s="1273"/>
      <c r="J84" s="69"/>
      <c r="K84" s="69"/>
      <c r="N84" s="69"/>
      <c r="O84" s="69"/>
      <c r="P84" s="69"/>
      <c r="Q84" s="69"/>
      <c r="R84" s="69"/>
      <c r="S84" s="69"/>
      <c r="T84" s="69"/>
    </row>
    <row r="85" spans="2:20">
      <c r="B85" s="69"/>
      <c r="E85" s="69"/>
      <c r="G85" s="11"/>
      <c r="I85" s="1273"/>
      <c r="J85" s="69"/>
      <c r="K85" s="69"/>
      <c r="N85" s="69"/>
      <c r="O85" s="69"/>
      <c r="P85" s="69"/>
      <c r="Q85" s="69"/>
      <c r="R85" s="69"/>
      <c r="S85" s="69"/>
      <c r="T85" s="69"/>
    </row>
    <row r="86" spans="2:20">
      <c r="B86" s="69"/>
      <c r="E86" s="69"/>
      <c r="G86" s="11"/>
      <c r="I86" s="1273"/>
      <c r="J86" s="69"/>
      <c r="K86" s="69"/>
      <c r="N86" s="69"/>
      <c r="O86" s="69"/>
      <c r="P86" s="69"/>
      <c r="Q86" s="69"/>
      <c r="R86" s="69"/>
      <c r="S86" s="69"/>
      <c r="T86" s="69"/>
    </row>
    <row r="87" spans="2:20">
      <c r="B87" s="69"/>
      <c r="E87" s="69"/>
      <c r="G87" s="11"/>
      <c r="I87" s="1273"/>
      <c r="J87" s="69"/>
      <c r="K87" s="69"/>
      <c r="N87" s="69"/>
      <c r="O87" s="69"/>
      <c r="P87" s="69"/>
      <c r="Q87" s="69"/>
      <c r="R87" s="69"/>
      <c r="S87" s="69"/>
      <c r="T87" s="69"/>
    </row>
    <row r="88" spans="2:20">
      <c r="B88" s="69"/>
      <c r="E88" s="69"/>
      <c r="G88" s="11"/>
      <c r="I88" s="1273"/>
      <c r="J88" s="69"/>
      <c r="K88" s="69"/>
      <c r="N88" s="69"/>
      <c r="O88" s="69"/>
      <c r="P88" s="69"/>
      <c r="Q88" s="69"/>
      <c r="R88" s="69"/>
      <c r="S88" s="69"/>
      <c r="T88" s="69"/>
    </row>
    <row r="89" spans="2:20">
      <c r="B89" s="69"/>
      <c r="E89" s="69"/>
      <c r="G89" s="11"/>
      <c r="I89" s="1273"/>
      <c r="J89" s="69"/>
      <c r="K89" s="69"/>
      <c r="N89" s="69"/>
      <c r="O89" s="69"/>
      <c r="P89" s="69"/>
      <c r="Q89" s="69"/>
      <c r="R89" s="69"/>
      <c r="S89" s="69"/>
      <c r="T89" s="69"/>
    </row>
    <row r="90" spans="2:20">
      <c r="B90" s="69"/>
      <c r="E90" s="69"/>
      <c r="G90" s="11"/>
      <c r="I90" s="1273"/>
      <c r="J90" s="69"/>
      <c r="K90" s="69"/>
      <c r="N90" s="69"/>
      <c r="O90" s="69"/>
      <c r="P90" s="69"/>
      <c r="Q90" s="69"/>
      <c r="R90" s="69"/>
      <c r="S90" s="69"/>
      <c r="T90" s="69"/>
    </row>
    <row r="91" spans="2:20">
      <c r="B91" s="69"/>
      <c r="E91" s="69"/>
      <c r="G91" s="11"/>
      <c r="I91" s="1273"/>
      <c r="J91" s="69"/>
      <c r="K91" s="69"/>
      <c r="N91" s="69"/>
      <c r="O91" s="69"/>
      <c r="P91" s="69"/>
      <c r="Q91" s="69"/>
      <c r="R91" s="69"/>
      <c r="S91" s="69"/>
      <c r="T91" s="69"/>
    </row>
    <row r="92" spans="2:20">
      <c r="B92" s="69"/>
      <c r="E92" s="69"/>
      <c r="G92" s="11"/>
      <c r="I92" s="1273"/>
      <c r="J92" s="69"/>
      <c r="K92" s="69"/>
      <c r="N92" s="69"/>
      <c r="O92" s="69"/>
      <c r="P92" s="69"/>
      <c r="Q92" s="69"/>
      <c r="R92" s="69"/>
      <c r="S92" s="69"/>
      <c r="T92" s="69"/>
    </row>
    <row r="93" spans="2:20">
      <c r="B93" s="69"/>
      <c r="E93" s="69"/>
      <c r="G93" s="11"/>
      <c r="I93" s="1273"/>
      <c r="J93" s="69"/>
      <c r="K93" s="69"/>
      <c r="N93" s="69"/>
      <c r="O93" s="69"/>
      <c r="P93" s="69"/>
      <c r="Q93" s="69"/>
      <c r="R93" s="69"/>
      <c r="S93" s="69"/>
      <c r="T93" s="69"/>
    </row>
    <row r="94" spans="2:20">
      <c r="B94" s="69"/>
      <c r="E94" s="69"/>
      <c r="G94" s="11"/>
      <c r="I94" s="1273"/>
      <c r="J94" s="69"/>
      <c r="K94" s="69"/>
      <c r="N94" s="69"/>
      <c r="O94" s="69"/>
      <c r="P94" s="69"/>
      <c r="Q94" s="69"/>
      <c r="R94" s="69"/>
      <c r="S94" s="69"/>
      <c r="T94" s="69"/>
    </row>
    <row r="95" spans="2:20">
      <c r="B95" s="69"/>
      <c r="E95" s="69"/>
      <c r="G95" s="11"/>
      <c r="I95" s="1273"/>
      <c r="J95" s="69"/>
      <c r="K95" s="69"/>
      <c r="N95" s="69"/>
      <c r="O95" s="69"/>
      <c r="P95" s="69"/>
      <c r="Q95" s="69"/>
      <c r="R95" s="69"/>
      <c r="S95" s="69"/>
      <c r="T95" s="69"/>
    </row>
    <row r="96" spans="2:20">
      <c r="B96" s="69"/>
      <c r="E96" s="69"/>
      <c r="G96" s="11"/>
      <c r="I96" s="1273"/>
      <c r="J96" s="69"/>
      <c r="K96" s="69"/>
      <c r="N96" s="69"/>
      <c r="O96" s="69"/>
      <c r="P96" s="69"/>
      <c r="Q96" s="69"/>
      <c r="R96" s="69"/>
      <c r="S96" s="69"/>
      <c r="T96" s="69"/>
    </row>
    <row r="97" spans="2:20">
      <c r="B97" s="69"/>
      <c r="E97" s="69"/>
      <c r="G97" s="11"/>
      <c r="I97" s="1273"/>
      <c r="J97" s="69"/>
      <c r="K97" s="69"/>
      <c r="N97" s="69"/>
      <c r="O97" s="69"/>
      <c r="P97" s="69"/>
      <c r="Q97" s="69"/>
      <c r="R97" s="69"/>
      <c r="S97" s="69"/>
      <c r="T97" s="69"/>
    </row>
    <row r="98" spans="2:20">
      <c r="B98" s="69"/>
      <c r="E98" s="69"/>
      <c r="G98" s="11"/>
      <c r="I98" s="1273"/>
      <c r="J98" s="69"/>
      <c r="K98" s="69"/>
      <c r="N98" s="69"/>
      <c r="O98" s="69"/>
      <c r="P98" s="69"/>
      <c r="Q98" s="69"/>
      <c r="R98" s="69"/>
      <c r="S98" s="69"/>
      <c r="T98" s="69"/>
    </row>
    <row r="99" spans="2:20">
      <c r="B99" s="69"/>
      <c r="E99" s="69"/>
      <c r="G99" s="11"/>
      <c r="I99" s="1273"/>
      <c r="J99" s="69"/>
      <c r="K99" s="69"/>
      <c r="N99" s="69"/>
      <c r="O99" s="69"/>
      <c r="P99" s="69"/>
      <c r="Q99" s="69"/>
      <c r="R99" s="69"/>
      <c r="S99" s="69"/>
      <c r="T99" s="69"/>
    </row>
    <row r="100" spans="2:20">
      <c r="B100" s="69"/>
      <c r="E100" s="69"/>
      <c r="G100" s="11"/>
      <c r="I100" s="1273"/>
      <c r="J100" s="69"/>
      <c r="K100" s="69"/>
      <c r="N100" s="69"/>
      <c r="O100" s="69"/>
      <c r="P100" s="69"/>
      <c r="Q100" s="69"/>
      <c r="R100" s="69"/>
      <c r="S100" s="69"/>
      <c r="T100" s="69"/>
    </row>
    <row r="101" spans="2:20">
      <c r="B101" s="69"/>
      <c r="E101" s="69"/>
      <c r="G101" s="11"/>
      <c r="I101" s="1273"/>
      <c r="J101" s="69"/>
      <c r="K101" s="69"/>
      <c r="N101" s="69"/>
      <c r="O101" s="69"/>
      <c r="P101" s="69"/>
      <c r="Q101" s="69"/>
      <c r="R101" s="69"/>
      <c r="S101" s="69"/>
      <c r="T101" s="69"/>
    </row>
    <row r="102" spans="2:20">
      <c r="B102" s="69"/>
      <c r="E102" s="69"/>
      <c r="G102" s="11"/>
      <c r="I102" s="1273"/>
      <c r="J102" s="69"/>
      <c r="K102" s="69"/>
      <c r="N102" s="69"/>
      <c r="O102" s="69"/>
      <c r="P102" s="69"/>
      <c r="Q102" s="69"/>
      <c r="R102" s="69"/>
      <c r="S102" s="69"/>
      <c r="T102" s="69"/>
    </row>
    <row r="103" spans="2:20">
      <c r="B103" s="69"/>
      <c r="E103" s="69"/>
      <c r="G103" s="11"/>
      <c r="I103" s="1273"/>
      <c r="J103" s="69"/>
      <c r="K103" s="69"/>
      <c r="N103" s="69"/>
      <c r="O103" s="69"/>
      <c r="P103" s="69"/>
      <c r="Q103" s="69"/>
      <c r="R103" s="69"/>
      <c r="S103" s="69"/>
      <c r="T103" s="69"/>
    </row>
    <row r="104" spans="2:20">
      <c r="B104" s="69"/>
      <c r="E104" s="69"/>
      <c r="G104" s="11"/>
      <c r="I104" s="1273"/>
      <c r="J104" s="69"/>
      <c r="K104" s="69"/>
      <c r="N104" s="69"/>
      <c r="O104" s="69"/>
      <c r="P104" s="69"/>
      <c r="Q104" s="69"/>
      <c r="R104" s="69"/>
      <c r="S104" s="69"/>
      <c r="T104" s="69"/>
    </row>
    <row r="105" spans="2:20">
      <c r="B105" s="69"/>
      <c r="E105" s="69"/>
      <c r="G105" s="11"/>
      <c r="I105" s="1273"/>
      <c r="J105" s="69"/>
      <c r="K105" s="69"/>
      <c r="N105" s="69"/>
      <c r="O105" s="69"/>
      <c r="P105" s="69"/>
      <c r="Q105" s="69"/>
      <c r="R105" s="69"/>
      <c r="S105" s="69"/>
      <c r="T105" s="69"/>
    </row>
    <row r="106" spans="2:20">
      <c r="B106" s="69"/>
      <c r="E106" s="69"/>
      <c r="G106" s="11"/>
      <c r="I106" s="1273"/>
      <c r="J106" s="69"/>
      <c r="K106" s="69"/>
      <c r="N106" s="69"/>
      <c r="O106" s="69"/>
      <c r="P106" s="69"/>
      <c r="Q106" s="69"/>
      <c r="R106" s="69"/>
      <c r="S106" s="69"/>
      <c r="T106" s="69"/>
    </row>
    <row r="107" spans="2:20">
      <c r="B107" s="69"/>
      <c r="E107" s="69"/>
      <c r="G107" s="11"/>
      <c r="I107" s="1273"/>
      <c r="J107" s="69"/>
      <c r="K107" s="69"/>
      <c r="N107" s="69"/>
      <c r="O107" s="69"/>
      <c r="P107" s="69"/>
      <c r="Q107" s="69"/>
      <c r="R107" s="69"/>
      <c r="S107" s="69"/>
      <c r="T107" s="69"/>
    </row>
    <row r="108" spans="2:20">
      <c r="B108" s="69"/>
      <c r="E108" s="69"/>
      <c r="G108" s="11"/>
      <c r="I108" s="1273"/>
      <c r="J108" s="69"/>
      <c r="K108" s="69"/>
      <c r="N108" s="69"/>
      <c r="O108" s="69"/>
      <c r="P108" s="69"/>
      <c r="Q108" s="69"/>
      <c r="R108" s="69"/>
      <c r="S108" s="69"/>
      <c r="T108" s="69"/>
    </row>
    <row r="109" spans="2:20">
      <c r="B109" s="69"/>
      <c r="E109" s="69"/>
      <c r="G109" s="11"/>
      <c r="I109" s="1273"/>
      <c r="J109" s="69"/>
      <c r="K109" s="69"/>
      <c r="N109" s="69"/>
      <c r="O109" s="69"/>
      <c r="P109" s="69"/>
      <c r="Q109" s="69"/>
      <c r="R109" s="69"/>
      <c r="S109" s="69"/>
      <c r="T109" s="69"/>
    </row>
    <row r="110" spans="2:20">
      <c r="B110" s="69"/>
      <c r="E110" s="69"/>
      <c r="G110" s="11"/>
      <c r="I110" s="1273"/>
      <c r="J110" s="69"/>
      <c r="K110" s="69"/>
      <c r="N110" s="69"/>
      <c r="O110" s="69"/>
      <c r="P110" s="69"/>
      <c r="Q110" s="69"/>
      <c r="R110" s="69"/>
      <c r="S110" s="69"/>
      <c r="T110" s="69"/>
    </row>
    <row r="111" spans="2:20">
      <c r="B111" s="69"/>
      <c r="E111" s="69"/>
      <c r="G111" s="11"/>
      <c r="I111" s="1273"/>
      <c r="J111" s="69"/>
      <c r="K111" s="69"/>
      <c r="N111" s="69"/>
      <c r="O111" s="69"/>
      <c r="P111" s="69"/>
      <c r="Q111" s="69"/>
      <c r="R111" s="69"/>
      <c r="S111" s="69"/>
      <c r="T111" s="69"/>
    </row>
    <row r="112" spans="2:20">
      <c r="B112" s="69"/>
      <c r="E112" s="69"/>
      <c r="G112" s="11"/>
      <c r="I112" s="1273"/>
      <c r="J112" s="69"/>
      <c r="K112" s="69"/>
      <c r="N112" s="69"/>
      <c r="O112" s="69"/>
      <c r="P112" s="69"/>
      <c r="Q112" s="69"/>
      <c r="R112" s="69"/>
      <c r="S112" s="69"/>
      <c r="T112" s="69"/>
    </row>
    <row r="113" spans="2:20">
      <c r="B113" s="69"/>
      <c r="E113" s="69"/>
      <c r="G113" s="11"/>
      <c r="I113" s="1273"/>
      <c r="J113" s="69"/>
      <c r="K113" s="69"/>
      <c r="N113" s="69"/>
      <c r="O113" s="69"/>
      <c r="P113" s="69"/>
      <c r="Q113" s="69"/>
      <c r="R113" s="69"/>
      <c r="S113" s="69"/>
      <c r="T113" s="69"/>
    </row>
    <row r="114" spans="2:20">
      <c r="B114" s="69"/>
      <c r="E114" s="69"/>
      <c r="G114" s="11"/>
      <c r="I114" s="1273"/>
      <c r="J114" s="69"/>
      <c r="K114" s="69"/>
      <c r="N114" s="69"/>
      <c r="O114" s="69"/>
      <c r="P114" s="69"/>
      <c r="Q114" s="69"/>
      <c r="R114" s="69"/>
      <c r="S114" s="69"/>
      <c r="T114" s="69"/>
    </row>
    <row r="115" spans="2:20">
      <c r="B115" s="69"/>
      <c r="E115" s="69"/>
      <c r="G115" s="11"/>
      <c r="I115" s="1273"/>
      <c r="J115" s="69"/>
      <c r="K115" s="69"/>
      <c r="N115" s="69"/>
      <c r="O115" s="69"/>
      <c r="P115" s="69"/>
      <c r="Q115" s="69"/>
      <c r="R115" s="69"/>
      <c r="S115" s="69"/>
      <c r="T115" s="69"/>
    </row>
    <row r="116" spans="2:20">
      <c r="B116" s="69"/>
      <c r="E116" s="69"/>
      <c r="G116" s="11"/>
      <c r="I116" s="1273"/>
      <c r="J116" s="69"/>
      <c r="K116" s="69"/>
      <c r="N116" s="69"/>
      <c r="O116" s="69"/>
      <c r="P116" s="69"/>
      <c r="Q116" s="69"/>
      <c r="R116" s="69"/>
      <c r="S116" s="69"/>
      <c r="T116" s="69"/>
    </row>
    <row r="117" spans="2:20">
      <c r="B117" s="69"/>
      <c r="E117" s="69"/>
      <c r="G117" s="11"/>
      <c r="I117" s="1273"/>
      <c r="J117" s="69"/>
      <c r="K117" s="69"/>
      <c r="N117" s="69"/>
      <c r="O117" s="69"/>
      <c r="P117" s="69"/>
      <c r="Q117" s="69"/>
      <c r="R117" s="69"/>
      <c r="S117" s="69"/>
      <c r="T117" s="69"/>
    </row>
    <row r="118" spans="2:20">
      <c r="B118" s="69"/>
      <c r="E118" s="69"/>
      <c r="G118" s="11"/>
      <c r="I118" s="1273"/>
      <c r="J118" s="69"/>
      <c r="K118" s="69"/>
      <c r="N118" s="69"/>
      <c r="O118" s="69"/>
      <c r="P118" s="69"/>
      <c r="Q118" s="69"/>
      <c r="R118" s="69"/>
      <c r="S118" s="69"/>
      <c r="T118" s="69"/>
    </row>
    <row r="119" spans="2:20">
      <c r="B119" s="69"/>
      <c r="E119" s="69"/>
      <c r="G119" s="11"/>
      <c r="I119" s="1273"/>
      <c r="J119" s="69"/>
      <c r="K119" s="69"/>
      <c r="N119" s="69"/>
      <c r="O119" s="69"/>
      <c r="P119" s="69"/>
      <c r="Q119" s="69"/>
      <c r="R119" s="69"/>
      <c r="S119" s="69"/>
      <c r="T119" s="69"/>
    </row>
    <row r="120" spans="2:20">
      <c r="B120" s="69"/>
      <c r="E120" s="69"/>
      <c r="G120" s="11"/>
      <c r="I120" s="1273"/>
      <c r="J120" s="69"/>
      <c r="K120" s="69"/>
      <c r="N120" s="69"/>
      <c r="O120" s="69"/>
      <c r="P120" s="69"/>
      <c r="Q120" s="69"/>
      <c r="R120" s="69"/>
      <c r="S120" s="69"/>
      <c r="T120" s="69"/>
    </row>
    <row r="121" spans="2:20">
      <c r="B121" s="69"/>
      <c r="E121" s="69"/>
      <c r="G121" s="11"/>
      <c r="I121" s="1273"/>
      <c r="J121" s="69"/>
      <c r="K121" s="69"/>
      <c r="N121" s="69"/>
      <c r="O121" s="69"/>
      <c r="P121" s="69"/>
      <c r="Q121" s="69"/>
      <c r="R121" s="69"/>
      <c r="S121" s="69"/>
      <c r="T121" s="69"/>
    </row>
    <row r="122" spans="2:20">
      <c r="B122" s="69"/>
      <c r="E122" s="69"/>
      <c r="G122" s="11"/>
      <c r="I122" s="1273"/>
      <c r="J122" s="69"/>
      <c r="K122" s="69"/>
      <c r="N122" s="69"/>
      <c r="O122" s="69"/>
      <c r="P122" s="69"/>
      <c r="Q122" s="69"/>
      <c r="R122" s="69"/>
      <c r="S122" s="69"/>
      <c r="T122" s="69"/>
    </row>
    <row r="123" spans="2:20">
      <c r="B123" s="69"/>
      <c r="E123" s="69"/>
      <c r="G123" s="11"/>
      <c r="I123" s="1273"/>
      <c r="J123" s="69"/>
      <c r="K123" s="69"/>
      <c r="N123" s="69"/>
      <c r="O123" s="69"/>
      <c r="P123" s="69"/>
      <c r="Q123" s="69"/>
      <c r="R123" s="69"/>
      <c r="S123" s="69"/>
      <c r="T123" s="69"/>
    </row>
    <row r="124" spans="2:20">
      <c r="B124" s="69"/>
      <c r="E124" s="69"/>
      <c r="G124" s="11"/>
      <c r="I124" s="1273"/>
      <c r="J124" s="69"/>
      <c r="K124" s="69"/>
      <c r="N124" s="69"/>
      <c r="O124" s="69"/>
      <c r="P124" s="69"/>
      <c r="Q124" s="69"/>
      <c r="R124" s="69"/>
      <c r="S124" s="69"/>
      <c r="T124" s="69"/>
    </row>
    <row r="125" spans="2:20">
      <c r="B125" s="69"/>
      <c r="E125" s="69"/>
      <c r="G125" s="11"/>
      <c r="I125" s="1273"/>
      <c r="J125" s="69"/>
      <c r="K125" s="69"/>
      <c r="N125" s="69"/>
      <c r="O125" s="69"/>
      <c r="P125" s="69"/>
      <c r="Q125" s="69"/>
      <c r="R125" s="69"/>
      <c r="S125" s="69"/>
      <c r="T125" s="69"/>
    </row>
    <row r="126" spans="2:20">
      <c r="B126" s="69"/>
      <c r="E126" s="69"/>
      <c r="G126" s="11"/>
      <c r="I126" s="1273"/>
      <c r="J126" s="69"/>
      <c r="K126" s="69"/>
      <c r="N126" s="69"/>
      <c r="O126" s="69"/>
      <c r="P126" s="69"/>
      <c r="Q126" s="69"/>
      <c r="R126" s="69"/>
      <c r="S126" s="69"/>
      <c r="T126" s="69"/>
    </row>
    <row r="127" spans="2:20">
      <c r="B127" s="69"/>
      <c r="E127" s="69"/>
      <c r="G127" s="11"/>
      <c r="I127" s="1273"/>
      <c r="J127" s="69"/>
      <c r="K127" s="69"/>
      <c r="N127" s="69"/>
      <c r="O127" s="69"/>
      <c r="P127" s="69"/>
      <c r="Q127" s="69"/>
      <c r="R127" s="69"/>
      <c r="S127" s="69"/>
      <c r="T127" s="69"/>
    </row>
    <row r="128" spans="2:20">
      <c r="B128" s="69"/>
      <c r="E128" s="69"/>
      <c r="G128" s="11"/>
      <c r="I128" s="1273"/>
      <c r="J128" s="69"/>
      <c r="K128" s="69"/>
      <c r="N128" s="69"/>
      <c r="O128" s="69"/>
      <c r="P128" s="69"/>
      <c r="Q128" s="69"/>
      <c r="R128" s="69"/>
      <c r="S128" s="69"/>
      <c r="T128" s="69"/>
    </row>
    <row r="129" spans="2:20">
      <c r="B129" s="69"/>
      <c r="E129" s="69"/>
      <c r="G129" s="11"/>
      <c r="I129" s="1273"/>
      <c r="J129" s="69"/>
      <c r="K129" s="69"/>
      <c r="N129" s="69"/>
      <c r="O129" s="69"/>
      <c r="P129" s="69"/>
      <c r="Q129" s="69"/>
      <c r="R129" s="69"/>
      <c r="S129" s="69"/>
      <c r="T129" s="69"/>
    </row>
    <row r="130" spans="2:20">
      <c r="B130" s="69"/>
      <c r="E130" s="69"/>
      <c r="G130" s="11"/>
      <c r="I130" s="1273"/>
      <c r="J130" s="69"/>
      <c r="K130" s="69"/>
      <c r="N130" s="69"/>
      <c r="O130" s="69"/>
      <c r="P130" s="69"/>
      <c r="Q130" s="69"/>
      <c r="R130" s="69"/>
      <c r="S130" s="69"/>
      <c r="T130" s="69"/>
    </row>
    <row r="131" spans="2:20">
      <c r="B131" s="69"/>
      <c r="E131" s="69"/>
      <c r="G131" s="11"/>
      <c r="I131" s="1273"/>
      <c r="J131" s="69"/>
      <c r="K131" s="69"/>
      <c r="N131" s="69"/>
      <c r="O131" s="69"/>
      <c r="P131" s="69"/>
      <c r="Q131" s="69"/>
      <c r="R131" s="69"/>
      <c r="S131" s="69"/>
      <c r="T131" s="69"/>
    </row>
    <row r="132" spans="2:20">
      <c r="B132" s="69"/>
      <c r="E132" s="69"/>
      <c r="G132" s="11"/>
      <c r="I132" s="1273"/>
      <c r="J132" s="69"/>
      <c r="K132" s="69"/>
      <c r="N132" s="69"/>
      <c r="O132" s="69"/>
      <c r="P132" s="69"/>
      <c r="Q132" s="69"/>
      <c r="R132" s="69"/>
      <c r="S132" s="69"/>
      <c r="T132" s="69"/>
    </row>
    <row r="133" spans="2:20">
      <c r="B133" s="69"/>
      <c r="E133" s="69"/>
      <c r="G133" s="11"/>
      <c r="I133" s="1273"/>
      <c r="J133" s="69"/>
      <c r="K133" s="69"/>
      <c r="N133" s="69"/>
      <c r="O133" s="69"/>
      <c r="P133" s="69"/>
      <c r="Q133" s="69"/>
      <c r="R133" s="69"/>
      <c r="S133" s="69"/>
      <c r="T133" s="69"/>
    </row>
    <row r="134" spans="2:20">
      <c r="B134" s="69"/>
      <c r="E134" s="69"/>
      <c r="G134" s="11"/>
      <c r="I134" s="1273"/>
      <c r="J134" s="69"/>
      <c r="K134" s="69"/>
      <c r="N134" s="69"/>
      <c r="O134" s="69"/>
      <c r="P134" s="69"/>
      <c r="Q134" s="69"/>
      <c r="R134" s="69"/>
      <c r="S134" s="69"/>
      <c r="T134" s="69"/>
    </row>
    <row r="135" spans="2:20">
      <c r="B135" s="69"/>
      <c r="E135" s="69"/>
      <c r="G135" s="11"/>
      <c r="I135" s="1273"/>
      <c r="J135" s="69"/>
      <c r="K135" s="69"/>
      <c r="N135" s="69"/>
      <c r="O135" s="69"/>
      <c r="P135" s="69"/>
      <c r="Q135" s="69"/>
      <c r="R135" s="69"/>
      <c r="S135" s="69"/>
      <c r="T135" s="69"/>
    </row>
    <row r="136" spans="2:20">
      <c r="B136" s="69"/>
      <c r="E136" s="69"/>
      <c r="G136" s="11"/>
      <c r="I136" s="1273"/>
      <c r="J136" s="69"/>
      <c r="K136" s="69"/>
      <c r="N136" s="69"/>
      <c r="O136" s="69"/>
      <c r="P136" s="69"/>
      <c r="Q136" s="69"/>
      <c r="R136" s="69"/>
      <c r="S136" s="69"/>
      <c r="T136" s="69"/>
    </row>
    <row r="137" spans="2:20">
      <c r="B137" s="69"/>
      <c r="E137" s="69"/>
      <c r="G137" s="11"/>
      <c r="I137" s="1273"/>
      <c r="J137" s="69"/>
      <c r="K137" s="69"/>
      <c r="N137" s="69"/>
      <c r="O137" s="69"/>
      <c r="P137" s="69"/>
      <c r="Q137" s="69"/>
      <c r="R137" s="69"/>
      <c r="S137" s="69"/>
      <c r="T137" s="69"/>
    </row>
    <row r="138" spans="2:20">
      <c r="B138" s="69"/>
      <c r="E138" s="69"/>
      <c r="G138" s="11"/>
      <c r="I138" s="1273"/>
      <c r="J138" s="69"/>
      <c r="K138" s="69"/>
      <c r="N138" s="69"/>
      <c r="O138" s="69"/>
      <c r="P138" s="69"/>
      <c r="Q138" s="69"/>
      <c r="R138" s="69"/>
      <c r="S138" s="69"/>
      <c r="T138" s="69"/>
    </row>
    <row r="139" spans="2:20">
      <c r="B139" s="69"/>
      <c r="E139" s="69"/>
      <c r="G139" s="11"/>
      <c r="I139" s="1273"/>
      <c r="J139" s="69"/>
      <c r="K139" s="69"/>
      <c r="N139" s="69"/>
      <c r="O139" s="69"/>
      <c r="P139" s="69"/>
      <c r="Q139" s="69"/>
      <c r="R139" s="69"/>
      <c r="S139" s="69"/>
      <c r="T139" s="69"/>
    </row>
    <row r="140" spans="2:20">
      <c r="B140" s="69"/>
      <c r="E140" s="69"/>
      <c r="G140" s="11"/>
      <c r="I140" s="1273"/>
      <c r="J140" s="69"/>
      <c r="K140" s="69"/>
      <c r="N140" s="69"/>
      <c r="O140" s="69"/>
      <c r="P140" s="69"/>
      <c r="Q140" s="69"/>
      <c r="R140" s="69"/>
      <c r="S140" s="69"/>
      <c r="T140" s="69"/>
    </row>
    <row r="141" spans="2:20">
      <c r="B141" s="69"/>
      <c r="E141" s="69"/>
      <c r="G141" s="11"/>
      <c r="I141" s="1273"/>
      <c r="J141" s="69"/>
      <c r="K141" s="69"/>
      <c r="N141" s="69"/>
      <c r="O141" s="69"/>
      <c r="P141" s="69"/>
      <c r="Q141" s="69"/>
      <c r="R141" s="69"/>
      <c r="S141" s="69"/>
      <c r="T141" s="69"/>
    </row>
    <row r="142" spans="2:20">
      <c r="B142" s="69"/>
      <c r="E142" s="69"/>
      <c r="G142" s="11"/>
      <c r="I142" s="1273"/>
      <c r="J142" s="69"/>
      <c r="K142" s="69"/>
      <c r="N142" s="69"/>
      <c r="O142" s="69"/>
      <c r="P142" s="69"/>
      <c r="Q142" s="69"/>
      <c r="R142" s="69"/>
      <c r="S142" s="69"/>
      <c r="T142" s="69"/>
    </row>
    <row r="143" spans="2:20">
      <c r="B143" s="69"/>
      <c r="E143" s="69"/>
      <c r="G143" s="11"/>
      <c r="I143" s="1273"/>
      <c r="J143" s="69"/>
      <c r="K143" s="69"/>
      <c r="N143" s="69"/>
      <c r="O143" s="69"/>
      <c r="P143" s="69"/>
      <c r="Q143" s="69"/>
      <c r="R143" s="69"/>
      <c r="S143" s="69"/>
      <c r="T143" s="69"/>
    </row>
    <row r="144" spans="2:20">
      <c r="B144" s="69"/>
      <c r="E144" s="69"/>
      <c r="G144" s="11"/>
      <c r="I144" s="1273"/>
      <c r="J144" s="69"/>
      <c r="K144" s="69"/>
      <c r="N144" s="69"/>
      <c r="O144" s="69"/>
      <c r="P144" s="69"/>
      <c r="Q144" s="69"/>
      <c r="R144" s="69"/>
      <c r="S144" s="69"/>
      <c r="T144" s="69"/>
    </row>
    <row r="145" spans="2:20">
      <c r="B145" s="69"/>
      <c r="E145" s="69"/>
      <c r="G145" s="11"/>
      <c r="I145" s="1273"/>
      <c r="J145" s="69"/>
      <c r="K145" s="69"/>
      <c r="N145" s="69"/>
      <c r="O145" s="69"/>
      <c r="P145" s="69"/>
      <c r="Q145" s="69"/>
      <c r="R145" s="69"/>
      <c r="S145" s="69"/>
      <c r="T145" s="69"/>
    </row>
    <row r="146" spans="2:20">
      <c r="B146" s="69"/>
      <c r="E146" s="69"/>
      <c r="G146" s="11"/>
      <c r="I146" s="1273"/>
      <c r="J146" s="69"/>
      <c r="K146" s="69"/>
      <c r="N146" s="69"/>
      <c r="O146" s="69"/>
      <c r="P146" s="69"/>
      <c r="Q146" s="69"/>
      <c r="R146" s="69"/>
      <c r="S146" s="69"/>
      <c r="T146" s="69"/>
    </row>
    <row r="147" spans="2:20">
      <c r="B147" s="69"/>
      <c r="E147" s="69"/>
      <c r="G147" s="11"/>
      <c r="I147" s="1273"/>
      <c r="J147" s="69"/>
      <c r="K147" s="69"/>
      <c r="N147" s="69"/>
      <c r="O147" s="69"/>
      <c r="P147" s="69"/>
      <c r="Q147" s="69"/>
      <c r="R147" s="69"/>
      <c r="S147" s="69"/>
      <c r="T147" s="69"/>
    </row>
    <row r="148" spans="2:20">
      <c r="B148" s="69"/>
      <c r="E148" s="69"/>
      <c r="G148" s="11"/>
      <c r="I148" s="1273"/>
      <c r="J148" s="69"/>
      <c r="K148" s="69"/>
      <c r="N148" s="69"/>
      <c r="O148" s="69"/>
      <c r="P148" s="69"/>
      <c r="Q148" s="69"/>
      <c r="R148" s="69"/>
      <c r="S148" s="69"/>
      <c r="T148" s="69"/>
    </row>
    <row r="149" spans="2:20">
      <c r="B149" s="69"/>
      <c r="E149" s="69"/>
      <c r="G149" s="11"/>
      <c r="I149" s="1273"/>
      <c r="J149" s="69"/>
      <c r="K149" s="69"/>
      <c r="N149" s="69"/>
      <c r="O149" s="69"/>
      <c r="P149" s="69"/>
      <c r="Q149" s="69"/>
      <c r="R149" s="69"/>
      <c r="S149" s="69"/>
      <c r="T149" s="69"/>
    </row>
    <row r="150" spans="2:20">
      <c r="B150" s="69"/>
      <c r="E150" s="69"/>
      <c r="G150" s="11"/>
      <c r="I150" s="1273"/>
      <c r="J150" s="69"/>
      <c r="K150" s="69"/>
      <c r="N150" s="69"/>
      <c r="O150" s="69"/>
      <c r="P150" s="69"/>
      <c r="Q150" s="69"/>
      <c r="R150" s="69"/>
      <c r="S150" s="69"/>
      <c r="T150" s="69"/>
    </row>
    <row r="151" spans="2:20">
      <c r="B151" s="69"/>
      <c r="E151" s="69"/>
      <c r="G151" s="11"/>
      <c r="I151" s="1273"/>
      <c r="J151" s="69"/>
      <c r="K151" s="69"/>
      <c r="N151" s="69"/>
      <c r="O151" s="69"/>
      <c r="P151" s="69"/>
      <c r="Q151" s="69"/>
      <c r="R151" s="69"/>
      <c r="S151" s="69"/>
      <c r="T151" s="69"/>
    </row>
    <row r="152" spans="2:20">
      <c r="B152" s="69"/>
      <c r="E152" s="69"/>
      <c r="G152" s="11"/>
      <c r="I152" s="1273"/>
      <c r="J152" s="69"/>
      <c r="K152" s="69"/>
      <c r="N152" s="69"/>
      <c r="O152" s="69"/>
      <c r="P152" s="69"/>
      <c r="Q152" s="69"/>
      <c r="R152" s="69"/>
      <c r="S152" s="69"/>
      <c r="T152" s="69"/>
    </row>
    <row r="153" spans="2:20">
      <c r="B153" s="69"/>
      <c r="E153" s="69"/>
      <c r="G153" s="11"/>
      <c r="I153" s="1273"/>
      <c r="J153" s="69"/>
      <c r="K153" s="69"/>
      <c r="N153" s="69"/>
      <c r="O153" s="69"/>
      <c r="P153" s="69"/>
      <c r="Q153" s="69"/>
      <c r="R153" s="69"/>
      <c r="S153" s="69"/>
      <c r="T153" s="69"/>
    </row>
    <row r="154" spans="2:20">
      <c r="B154" s="69"/>
      <c r="E154" s="69"/>
      <c r="G154" s="11"/>
      <c r="I154" s="1273"/>
      <c r="J154" s="69"/>
      <c r="K154" s="69"/>
      <c r="N154" s="69"/>
      <c r="O154" s="69"/>
      <c r="P154" s="69"/>
      <c r="Q154" s="69"/>
      <c r="R154" s="69"/>
      <c r="S154" s="69"/>
      <c r="T154" s="69"/>
    </row>
    <row r="155" spans="2:20">
      <c r="B155" s="69"/>
      <c r="E155" s="69"/>
      <c r="G155" s="11"/>
      <c r="I155" s="1273"/>
      <c r="J155" s="69"/>
      <c r="K155" s="69"/>
      <c r="N155" s="69"/>
      <c r="O155" s="69"/>
      <c r="P155" s="69"/>
      <c r="Q155" s="69"/>
      <c r="R155" s="69"/>
      <c r="S155" s="69"/>
      <c r="T155" s="69"/>
    </row>
    <row r="156" spans="2:20">
      <c r="B156" s="69"/>
      <c r="E156" s="69"/>
      <c r="G156" s="11"/>
      <c r="I156" s="1273"/>
      <c r="J156" s="69"/>
      <c r="K156" s="69"/>
      <c r="N156" s="69"/>
      <c r="O156" s="69"/>
      <c r="P156" s="69"/>
      <c r="Q156" s="69"/>
      <c r="R156" s="69"/>
      <c r="S156" s="69"/>
      <c r="T156" s="69"/>
    </row>
    <row r="157" spans="2:20">
      <c r="B157" s="69"/>
      <c r="E157" s="69"/>
      <c r="G157" s="11"/>
      <c r="I157" s="1273"/>
      <c r="J157" s="69"/>
      <c r="K157" s="69"/>
      <c r="N157" s="69"/>
      <c r="O157" s="69"/>
      <c r="P157" s="69"/>
      <c r="Q157" s="69"/>
      <c r="R157" s="69"/>
      <c r="S157" s="69"/>
      <c r="T157" s="69"/>
    </row>
    <row r="158" spans="2:20">
      <c r="B158" s="69"/>
      <c r="E158" s="69"/>
      <c r="G158" s="11"/>
      <c r="I158" s="1273"/>
      <c r="J158" s="69"/>
      <c r="K158" s="69"/>
      <c r="N158" s="69"/>
      <c r="O158" s="69"/>
      <c r="P158" s="69"/>
      <c r="Q158" s="69"/>
      <c r="R158" s="69"/>
      <c r="S158" s="69"/>
      <c r="T158" s="69"/>
    </row>
    <row r="159" spans="2:20">
      <c r="B159" s="69"/>
      <c r="E159" s="69"/>
      <c r="G159" s="11"/>
      <c r="I159" s="1273"/>
      <c r="J159" s="69"/>
      <c r="K159" s="69"/>
      <c r="N159" s="69"/>
      <c r="O159" s="69"/>
      <c r="P159" s="69"/>
      <c r="Q159" s="69"/>
      <c r="R159" s="69"/>
      <c r="S159" s="69"/>
      <c r="T159" s="69"/>
    </row>
    <row r="160" spans="2:20">
      <c r="B160" s="69"/>
      <c r="E160" s="69"/>
      <c r="G160" s="11"/>
      <c r="I160" s="1273"/>
      <c r="J160" s="69"/>
      <c r="K160" s="69"/>
      <c r="N160" s="69"/>
      <c r="O160" s="69"/>
      <c r="P160" s="69"/>
      <c r="Q160" s="69"/>
      <c r="R160" s="69"/>
      <c r="S160" s="69"/>
      <c r="T160" s="69"/>
    </row>
    <row r="161" spans="2:20">
      <c r="B161" s="69"/>
      <c r="E161" s="69"/>
      <c r="G161" s="11"/>
      <c r="I161" s="1273"/>
      <c r="J161" s="69"/>
      <c r="K161" s="69"/>
      <c r="N161" s="69"/>
      <c r="O161" s="69"/>
      <c r="P161" s="69"/>
      <c r="Q161" s="69"/>
      <c r="R161" s="69"/>
      <c r="S161" s="69"/>
      <c r="T161" s="69"/>
    </row>
    <row r="162" spans="2:20">
      <c r="B162" s="69"/>
      <c r="E162" s="69"/>
      <c r="G162" s="11"/>
      <c r="I162" s="1273"/>
      <c r="J162" s="69"/>
      <c r="K162" s="69"/>
      <c r="N162" s="69"/>
      <c r="O162" s="69"/>
      <c r="P162" s="69"/>
      <c r="Q162" s="69"/>
      <c r="R162" s="69"/>
      <c r="S162" s="69"/>
      <c r="T162" s="69"/>
    </row>
    <row r="163" spans="2:20">
      <c r="B163" s="69"/>
      <c r="E163" s="69"/>
      <c r="G163" s="11"/>
      <c r="I163" s="1273"/>
      <c r="J163" s="69"/>
      <c r="K163" s="69"/>
      <c r="N163" s="69"/>
      <c r="O163" s="69"/>
      <c r="P163" s="69"/>
      <c r="Q163" s="69"/>
      <c r="R163" s="69"/>
      <c r="S163" s="69"/>
      <c r="T163" s="69"/>
    </row>
    <row r="164" spans="2:20">
      <c r="B164" s="69"/>
      <c r="E164" s="69"/>
      <c r="G164" s="11"/>
      <c r="I164" s="1273"/>
      <c r="J164" s="69"/>
      <c r="K164" s="69"/>
      <c r="N164" s="69"/>
      <c r="O164" s="69"/>
      <c r="P164" s="69"/>
      <c r="Q164" s="69"/>
      <c r="R164" s="69"/>
      <c r="S164" s="69"/>
      <c r="T164" s="69"/>
    </row>
    <row r="165" spans="2:20">
      <c r="B165" s="69"/>
      <c r="E165" s="69"/>
      <c r="G165" s="11"/>
      <c r="I165" s="1273"/>
      <c r="J165" s="69"/>
      <c r="K165" s="69"/>
      <c r="N165" s="69"/>
      <c r="O165" s="69"/>
      <c r="P165" s="69"/>
      <c r="Q165" s="69"/>
      <c r="R165" s="69"/>
      <c r="S165" s="69"/>
      <c r="T165" s="69"/>
    </row>
    <row r="166" spans="2:20">
      <c r="B166" s="69"/>
      <c r="E166" s="69"/>
      <c r="G166" s="11"/>
      <c r="I166" s="1273"/>
      <c r="J166" s="69"/>
      <c r="K166" s="69"/>
      <c r="N166" s="69"/>
      <c r="O166" s="69"/>
      <c r="P166" s="69"/>
      <c r="Q166" s="69"/>
      <c r="R166" s="69"/>
      <c r="S166" s="69"/>
      <c r="T166" s="69"/>
    </row>
    <row r="167" spans="2:20">
      <c r="B167" s="69"/>
      <c r="E167" s="69"/>
      <c r="G167" s="11"/>
      <c r="I167" s="1273"/>
      <c r="J167" s="69"/>
      <c r="K167" s="69"/>
      <c r="N167" s="69"/>
      <c r="O167" s="69"/>
      <c r="P167" s="69"/>
      <c r="Q167" s="69"/>
      <c r="R167" s="69"/>
      <c r="S167" s="69"/>
      <c r="T167" s="69"/>
    </row>
    <row r="168" spans="2:20">
      <c r="B168" s="69"/>
      <c r="E168" s="69"/>
      <c r="G168" s="11"/>
      <c r="I168" s="1273"/>
      <c r="J168" s="69"/>
      <c r="K168" s="69"/>
      <c r="N168" s="69"/>
      <c r="O168" s="69"/>
      <c r="P168" s="69"/>
      <c r="Q168" s="69"/>
      <c r="R168" s="69"/>
      <c r="S168" s="69"/>
      <c r="T168" s="69"/>
    </row>
    <row r="169" spans="2:20">
      <c r="B169" s="69"/>
      <c r="E169" s="69"/>
      <c r="G169" s="11"/>
      <c r="I169" s="1273"/>
      <c r="J169" s="69"/>
      <c r="K169" s="69"/>
      <c r="N169" s="69"/>
      <c r="O169" s="69"/>
      <c r="P169" s="69"/>
      <c r="Q169" s="69"/>
      <c r="R169" s="69"/>
      <c r="S169" s="69"/>
      <c r="T169" s="69"/>
    </row>
    <row r="170" spans="2:20">
      <c r="B170" s="69"/>
      <c r="E170" s="69"/>
      <c r="G170" s="11"/>
      <c r="I170" s="1273"/>
      <c r="J170" s="69"/>
      <c r="K170" s="69"/>
      <c r="N170" s="69"/>
      <c r="O170" s="69"/>
      <c r="P170" s="69"/>
      <c r="Q170" s="69"/>
      <c r="R170" s="69"/>
      <c r="S170" s="69"/>
      <c r="T170" s="69"/>
    </row>
    <row r="171" spans="2:20">
      <c r="B171" s="69"/>
      <c r="E171" s="69"/>
      <c r="G171" s="11"/>
      <c r="I171" s="1273"/>
      <c r="J171" s="69"/>
      <c r="K171" s="69"/>
      <c r="N171" s="69"/>
      <c r="O171" s="69"/>
      <c r="P171" s="69"/>
      <c r="Q171" s="69"/>
      <c r="R171" s="69"/>
      <c r="S171" s="69"/>
      <c r="T171" s="69"/>
    </row>
    <row r="172" spans="2:20">
      <c r="B172" s="69"/>
      <c r="E172" s="69"/>
      <c r="G172" s="11"/>
      <c r="I172" s="1273"/>
      <c r="J172" s="69"/>
      <c r="K172" s="69"/>
      <c r="N172" s="69"/>
      <c r="O172" s="69"/>
      <c r="P172" s="69"/>
      <c r="Q172" s="69"/>
      <c r="R172" s="69"/>
      <c r="S172" s="69"/>
      <c r="T172" s="69"/>
    </row>
    <row r="173" spans="2:20">
      <c r="B173" s="69"/>
      <c r="E173" s="69"/>
      <c r="G173" s="11"/>
      <c r="I173" s="1273"/>
      <c r="J173" s="69"/>
      <c r="K173" s="69"/>
      <c r="N173" s="69"/>
      <c r="O173" s="69"/>
      <c r="P173" s="69"/>
      <c r="Q173" s="69"/>
      <c r="R173" s="69"/>
      <c r="S173" s="69"/>
      <c r="T173" s="69"/>
    </row>
    <row r="174" spans="2:20">
      <c r="B174" s="69"/>
      <c r="E174" s="69"/>
      <c r="G174" s="11"/>
      <c r="I174" s="1273"/>
      <c r="J174" s="69"/>
      <c r="K174" s="69"/>
      <c r="N174" s="69"/>
      <c r="O174" s="69"/>
      <c r="P174" s="69"/>
      <c r="Q174" s="69"/>
      <c r="R174" s="69"/>
      <c r="S174" s="69"/>
      <c r="T174" s="69"/>
    </row>
    <row r="175" spans="2:20">
      <c r="B175" s="69"/>
      <c r="E175" s="69"/>
      <c r="G175" s="11"/>
      <c r="I175" s="1273"/>
      <c r="J175" s="69"/>
      <c r="K175" s="69"/>
      <c r="N175" s="69"/>
      <c r="O175" s="69"/>
      <c r="P175" s="69"/>
      <c r="Q175" s="69"/>
      <c r="R175" s="69"/>
      <c r="S175" s="69"/>
      <c r="T175" s="69"/>
    </row>
    <row r="176" spans="2:20">
      <c r="B176" s="69"/>
      <c r="E176" s="69"/>
      <c r="G176" s="11"/>
      <c r="I176" s="1273"/>
      <c r="J176" s="69"/>
      <c r="K176" s="69"/>
      <c r="N176" s="69"/>
      <c r="O176" s="69"/>
      <c r="P176" s="69"/>
      <c r="Q176" s="69"/>
      <c r="R176" s="69"/>
      <c r="S176" s="69"/>
      <c r="T176" s="69"/>
    </row>
    <row r="177" spans="2:20">
      <c r="B177" s="69"/>
      <c r="E177" s="69"/>
      <c r="G177" s="11"/>
      <c r="I177" s="1273"/>
      <c r="J177" s="69"/>
      <c r="K177" s="69"/>
      <c r="N177" s="69"/>
      <c r="O177" s="69"/>
      <c r="P177" s="69"/>
      <c r="Q177" s="69"/>
      <c r="R177" s="69"/>
      <c r="S177" s="69"/>
      <c r="T177" s="69"/>
    </row>
    <row r="178" spans="2:20">
      <c r="B178" s="69"/>
      <c r="E178" s="69"/>
      <c r="G178" s="11"/>
      <c r="I178" s="1273"/>
      <c r="J178" s="69"/>
      <c r="K178" s="69"/>
      <c r="N178" s="69"/>
      <c r="O178" s="69"/>
      <c r="P178" s="69"/>
      <c r="Q178" s="69"/>
      <c r="R178" s="69"/>
      <c r="S178" s="69"/>
      <c r="T178" s="69"/>
    </row>
    <row r="179" spans="2:20">
      <c r="B179" s="69"/>
      <c r="E179" s="69"/>
      <c r="G179" s="11"/>
      <c r="I179" s="1273"/>
      <c r="J179" s="69"/>
      <c r="K179" s="69"/>
      <c r="N179" s="69"/>
      <c r="O179" s="69"/>
      <c r="P179" s="69"/>
      <c r="Q179" s="69"/>
      <c r="R179" s="69"/>
      <c r="S179" s="69"/>
      <c r="T179" s="69"/>
    </row>
    <row r="180" spans="2:20">
      <c r="B180" s="69"/>
      <c r="E180" s="69"/>
      <c r="G180" s="11"/>
      <c r="I180" s="1273"/>
      <c r="J180" s="69"/>
      <c r="K180" s="69"/>
      <c r="N180" s="69"/>
      <c r="O180" s="69"/>
      <c r="P180" s="69"/>
      <c r="Q180" s="69"/>
      <c r="R180" s="69"/>
      <c r="S180" s="69"/>
      <c r="T180" s="69"/>
    </row>
    <row r="181" spans="2:20">
      <c r="B181" s="69"/>
      <c r="E181" s="69"/>
      <c r="G181" s="11"/>
      <c r="I181" s="1273"/>
      <c r="J181" s="69"/>
      <c r="K181" s="69"/>
      <c r="N181" s="69"/>
      <c r="O181" s="69"/>
      <c r="P181" s="69"/>
      <c r="Q181" s="69"/>
      <c r="R181" s="69"/>
      <c r="S181" s="69"/>
      <c r="T181" s="69"/>
    </row>
    <row r="182" spans="2:20">
      <c r="B182" s="69"/>
      <c r="E182" s="69"/>
      <c r="G182" s="11"/>
      <c r="I182" s="1273"/>
      <c r="J182" s="69"/>
      <c r="K182" s="69"/>
      <c r="N182" s="69"/>
      <c r="O182" s="69"/>
      <c r="P182" s="69"/>
      <c r="Q182" s="69"/>
      <c r="R182" s="69"/>
      <c r="S182" s="69"/>
      <c r="T182" s="69"/>
    </row>
    <row r="183" spans="2:20">
      <c r="B183" s="69"/>
      <c r="E183" s="69"/>
      <c r="G183" s="11"/>
      <c r="I183" s="1273"/>
      <c r="J183" s="69"/>
      <c r="K183" s="69"/>
      <c r="N183" s="69"/>
      <c r="O183" s="69"/>
      <c r="P183" s="69"/>
      <c r="Q183" s="69"/>
      <c r="R183" s="69"/>
      <c r="S183" s="69"/>
      <c r="T183" s="69"/>
    </row>
    <row r="184" spans="2:20">
      <c r="B184" s="69"/>
      <c r="E184" s="69"/>
      <c r="G184" s="11"/>
      <c r="I184" s="1273"/>
      <c r="J184" s="69"/>
      <c r="K184" s="69"/>
      <c r="N184" s="69"/>
      <c r="O184" s="69"/>
      <c r="P184" s="69"/>
      <c r="Q184" s="69"/>
      <c r="R184" s="69"/>
      <c r="S184" s="69"/>
      <c r="T184" s="69"/>
    </row>
    <row r="185" spans="2:20">
      <c r="B185" s="69"/>
      <c r="E185" s="69"/>
      <c r="G185" s="11"/>
      <c r="I185" s="1273"/>
      <c r="J185" s="69"/>
      <c r="K185" s="69"/>
      <c r="N185" s="69"/>
      <c r="O185" s="69"/>
      <c r="P185" s="69"/>
      <c r="Q185" s="69"/>
      <c r="R185" s="69"/>
      <c r="S185" s="69"/>
      <c r="T185" s="69"/>
    </row>
    <row r="186" spans="2:20">
      <c r="B186" s="69"/>
      <c r="E186" s="69"/>
      <c r="G186" s="11"/>
      <c r="I186" s="1273"/>
      <c r="J186" s="69"/>
      <c r="K186" s="69"/>
      <c r="N186" s="69"/>
      <c r="O186" s="69"/>
      <c r="P186" s="69"/>
      <c r="Q186" s="69"/>
      <c r="R186" s="69"/>
      <c r="S186" s="69"/>
      <c r="T186" s="69"/>
    </row>
    <row r="187" spans="2:20">
      <c r="B187" s="69"/>
      <c r="E187" s="69"/>
      <c r="G187" s="11"/>
      <c r="I187" s="1273"/>
      <c r="J187" s="69"/>
      <c r="K187" s="69"/>
      <c r="N187" s="69"/>
      <c r="O187" s="69"/>
      <c r="P187" s="69"/>
      <c r="Q187" s="69"/>
      <c r="R187" s="69"/>
      <c r="S187" s="69"/>
      <c r="T187" s="69"/>
    </row>
    <row r="188" spans="2:20">
      <c r="B188" s="69"/>
      <c r="E188" s="69"/>
      <c r="G188" s="11"/>
      <c r="I188" s="1273"/>
      <c r="J188" s="69"/>
      <c r="K188" s="69"/>
      <c r="N188" s="69"/>
      <c r="O188" s="69"/>
      <c r="P188" s="69"/>
      <c r="Q188" s="69"/>
      <c r="R188" s="69"/>
      <c r="S188" s="69"/>
      <c r="T188" s="69"/>
    </row>
    <row r="189" spans="2:20">
      <c r="B189" s="69"/>
      <c r="E189" s="69"/>
      <c r="G189" s="11"/>
      <c r="I189" s="1273"/>
      <c r="J189" s="69"/>
      <c r="K189" s="69"/>
      <c r="N189" s="69"/>
      <c r="O189" s="69"/>
      <c r="P189" s="69"/>
      <c r="Q189" s="69"/>
      <c r="R189" s="69"/>
      <c r="S189" s="69"/>
      <c r="T189" s="69"/>
    </row>
    <row r="190" spans="2:20">
      <c r="B190" s="69"/>
      <c r="E190" s="69"/>
      <c r="G190" s="11"/>
      <c r="I190" s="1273"/>
      <c r="J190" s="69"/>
      <c r="K190" s="69"/>
      <c r="N190" s="69"/>
      <c r="O190" s="69"/>
      <c r="P190" s="69"/>
      <c r="Q190" s="69"/>
      <c r="R190" s="69"/>
      <c r="S190" s="69"/>
      <c r="T190" s="69"/>
    </row>
    <row r="191" spans="2:20">
      <c r="B191" s="69"/>
      <c r="E191" s="69"/>
      <c r="G191" s="11"/>
      <c r="I191" s="1273"/>
      <c r="J191" s="69"/>
      <c r="K191" s="69"/>
      <c r="N191" s="69"/>
      <c r="O191" s="69"/>
      <c r="P191" s="69"/>
      <c r="Q191" s="69"/>
      <c r="R191" s="69"/>
      <c r="S191" s="69"/>
      <c r="T191" s="69"/>
    </row>
    <row r="192" spans="2:20">
      <c r="B192" s="69"/>
      <c r="E192" s="69"/>
      <c r="G192" s="11"/>
      <c r="I192" s="1273"/>
      <c r="J192" s="69"/>
      <c r="K192" s="69"/>
      <c r="N192" s="69"/>
      <c r="O192" s="69"/>
      <c r="P192" s="69"/>
      <c r="Q192" s="69"/>
      <c r="R192" s="69"/>
      <c r="S192" s="69"/>
      <c r="T192" s="69"/>
    </row>
    <row r="193" spans="2:20">
      <c r="B193" s="69"/>
      <c r="E193" s="69"/>
      <c r="G193" s="11"/>
      <c r="I193" s="1273"/>
      <c r="J193" s="69"/>
      <c r="K193" s="69"/>
      <c r="N193" s="69"/>
      <c r="O193" s="69"/>
      <c r="P193" s="69"/>
      <c r="Q193" s="69"/>
      <c r="R193" s="69"/>
      <c r="S193" s="69"/>
      <c r="T193" s="69"/>
    </row>
    <row r="194" spans="2:20">
      <c r="B194" s="69"/>
      <c r="E194" s="69"/>
      <c r="G194" s="11"/>
      <c r="I194" s="1273"/>
      <c r="J194" s="69"/>
      <c r="K194" s="69"/>
      <c r="N194" s="69"/>
      <c r="O194" s="69"/>
      <c r="P194" s="69"/>
      <c r="Q194" s="69"/>
      <c r="R194" s="69"/>
      <c r="S194" s="69"/>
      <c r="T194" s="69"/>
    </row>
    <row r="195" spans="2:20">
      <c r="B195" s="69"/>
      <c r="E195" s="69"/>
      <c r="G195" s="11"/>
      <c r="I195" s="1273"/>
      <c r="J195" s="69"/>
      <c r="K195" s="69"/>
      <c r="N195" s="69"/>
      <c r="O195" s="69"/>
      <c r="P195" s="69"/>
      <c r="Q195" s="69"/>
      <c r="R195" s="69"/>
      <c r="S195" s="69"/>
      <c r="T195" s="69"/>
    </row>
    <row r="196" spans="2:20">
      <c r="B196" s="69"/>
      <c r="E196" s="69"/>
      <c r="G196" s="11"/>
      <c r="I196" s="1273"/>
      <c r="J196" s="69"/>
      <c r="K196" s="69"/>
      <c r="N196" s="69"/>
      <c r="O196" s="69"/>
      <c r="P196" s="69"/>
      <c r="Q196" s="69"/>
      <c r="R196" s="69"/>
      <c r="S196" s="69"/>
      <c r="T196" s="69"/>
    </row>
    <row r="197" spans="2:20">
      <c r="B197" s="69"/>
      <c r="E197" s="69"/>
      <c r="G197" s="11"/>
      <c r="I197" s="1273"/>
      <c r="J197" s="69"/>
      <c r="K197" s="69"/>
      <c r="N197" s="69"/>
      <c r="O197" s="69"/>
      <c r="P197" s="69"/>
      <c r="Q197" s="69"/>
      <c r="R197" s="69"/>
      <c r="S197" s="69"/>
      <c r="T197" s="69"/>
    </row>
    <row r="198" spans="2:20">
      <c r="B198" s="69"/>
      <c r="E198" s="69"/>
      <c r="G198" s="11"/>
      <c r="I198" s="1273"/>
      <c r="J198" s="69"/>
      <c r="K198" s="69"/>
      <c r="N198" s="69"/>
      <c r="O198" s="69"/>
      <c r="P198" s="69"/>
      <c r="Q198" s="69"/>
      <c r="R198" s="69"/>
      <c r="S198" s="69"/>
      <c r="T198" s="69"/>
    </row>
    <row r="199" spans="2:20">
      <c r="B199" s="69"/>
      <c r="E199" s="69"/>
      <c r="G199" s="11"/>
      <c r="I199" s="1273"/>
      <c r="J199" s="69"/>
      <c r="K199" s="69"/>
      <c r="N199" s="69"/>
      <c r="O199" s="69"/>
      <c r="P199" s="69"/>
      <c r="Q199" s="69"/>
      <c r="R199" s="69"/>
      <c r="S199" s="69"/>
      <c r="T199" s="69"/>
    </row>
    <row r="200" spans="2:20">
      <c r="B200" s="69"/>
      <c r="E200" s="69"/>
      <c r="G200" s="11"/>
      <c r="I200" s="1273"/>
      <c r="J200" s="69"/>
      <c r="K200" s="69"/>
      <c r="N200" s="69"/>
      <c r="O200" s="69"/>
      <c r="P200" s="69"/>
      <c r="Q200" s="69"/>
      <c r="R200" s="69"/>
      <c r="S200" s="69"/>
      <c r="T200" s="69"/>
    </row>
    <row r="201" spans="2:20">
      <c r="B201" s="69"/>
      <c r="E201" s="69"/>
      <c r="G201" s="11"/>
      <c r="I201" s="1273"/>
      <c r="J201" s="69"/>
      <c r="K201" s="69"/>
      <c r="N201" s="69"/>
      <c r="O201" s="69"/>
      <c r="P201" s="69"/>
      <c r="Q201" s="69"/>
      <c r="R201" s="69"/>
      <c r="S201" s="69"/>
      <c r="T201" s="69"/>
    </row>
    <row r="202" spans="2:20">
      <c r="B202" s="69"/>
      <c r="E202" s="69"/>
      <c r="G202" s="11"/>
      <c r="I202" s="1273"/>
      <c r="J202" s="69"/>
      <c r="K202" s="69"/>
      <c r="N202" s="69"/>
      <c r="O202" s="69"/>
      <c r="P202" s="69"/>
      <c r="Q202" s="69"/>
      <c r="R202" s="69"/>
      <c r="S202" s="69"/>
      <c r="T202" s="69"/>
    </row>
    <row r="203" spans="2:20">
      <c r="B203" s="69"/>
      <c r="E203" s="69"/>
      <c r="G203" s="11"/>
      <c r="I203" s="1273"/>
      <c r="J203" s="69"/>
      <c r="K203" s="69"/>
      <c r="N203" s="69"/>
      <c r="O203" s="69"/>
      <c r="P203" s="69"/>
      <c r="Q203" s="69"/>
      <c r="R203" s="69"/>
      <c r="S203" s="69"/>
      <c r="T203" s="69"/>
    </row>
    <row r="204" spans="2:20">
      <c r="B204" s="69"/>
      <c r="E204" s="69"/>
      <c r="G204" s="11"/>
      <c r="I204" s="1273"/>
      <c r="J204" s="69"/>
      <c r="K204" s="69"/>
      <c r="N204" s="69"/>
      <c r="O204" s="69"/>
      <c r="P204" s="69"/>
      <c r="Q204" s="69"/>
      <c r="R204" s="69"/>
      <c r="S204" s="69"/>
      <c r="T204" s="69"/>
    </row>
    <row r="205" spans="2:20">
      <c r="B205" s="69"/>
      <c r="E205" s="69"/>
      <c r="G205" s="11"/>
      <c r="I205" s="1273"/>
      <c r="J205" s="69"/>
      <c r="K205" s="69"/>
      <c r="N205" s="69"/>
      <c r="O205" s="69"/>
      <c r="P205" s="69"/>
      <c r="Q205" s="69"/>
      <c r="R205" s="69"/>
      <c r="S205" s="69"/>
      <c r="T205" s="69"/>
    </row>
    <row r="206" spans="2:20">
      <c r="B206" s="69"/>
      <c r="E206" s="69"/>
      <c r="G206" s="11"/>
      <c r="I206" s="1273"/>
      <c r="J206" s="69"/>
      <c r="K206" s="69"/>
      <c r="N206" s="69"/>
      <c r="O206" s="69"/>
      <c r="P206" s="69"/>
      <c r="Q206" s="69"/>
      <c r="R206" s="69"/>
      <c r="S206" s="69"/>
      <c r="T206" s="69"/>
    </row>
    <row r="207" spans="2:20">
      <c r="B207" s="69"/>
      <c r="E207" s="69"/>
      <c r="G207" s="11"/>
      <c r="I207" s="1273"/>
      <c r="J207" s="69"/>
      <c r="K207" s="69"/>
      <c r="N207" s="69"/>
      <c r="O207" s="69"/>
      <c r="P207" s="69"/>
      <c r="Q207" s="69"/>
      <c r="R207" s="69"/>
      <c r="S207" s="69"/>
      <c r="T207" s="69"/>
    </row>
    <row r="208" spans="2:20">
      <c r="B208" s="69"/>
      <c r="E208" s="69"/>
      <c r="G208" s="11"/>
      <c r="I208" s="1273"/>
      <c r="J208" s="69"/>
      <c r="K208" s="69"/>
      <c r="N208" s="69"/>
      <c r="O208" s="69"/>
      <c r="P208" s="69"/>
      <c r="Q208" s="69"/>
      <c r="R208" s="69"/>
      <c r="S208" s="69"/>
      <c r="T208" s="69"/>
    </row>
    <row r="209" spans="2:20">
      <c r="B209" s="69"/>
      <c r="E209" s="69"/>
      <c r="G209" s="11"/>
      <c r="I209" s="1273"/>
      <c r="J209" s="69"/>
      <c r="K209" s="69"/>
      <c r="N209" s="69"/>
      <c r="O209" s="69"/>
      <c r="P209" s="69"/>
      <c r="Q209" s="69"/>
      <c r="R209" s="69"/>
      <c r="S209" s="69"/>
      <c r="T209" s="69"/>
    </row>
    <row r="210" spans="2:20">
      <c r="B210" s="69"/>
      <c r="E210" s="69"/>
      <c r="G210" s="11"/>
      <c r="I210" s="1273"/>
      <c r="J210" s="69"/>
      <c r="K210" s="69"/>
      <c r="N210" s="69"/>
      <c r="O210" s="69"/>
      <c r="P210" s="69"/>
      <c r="Q210" s="69"/>
      <c r="R210" s="69"/>
      <c r="S210" s="69"/>
      <c r="T210" s="69"/>
    </row>
    <row r="211" spans="2:20">
      <c r="B211" s="69"/>
      <c r="E211" s="69"/>
      <c r="G211" s="11"/>
      <c r="I211" s="1273"/>
      <c r="J211" s="69"/>
      <c r="K211" s="69"/>
      <c r="N211" s="69"/>
      <c r="O211" s="69"/>
      <c r="P211" s="69"/>
      <c r="Q211" s="69"/>
      <c r="R211" s="69"/>
      <c r="S211" s="69"/>
      <c r="T211" s="69"/>
    </row>
    <row r="212" spans="2:20">
      <c r="B212" s="69"/>
      <c r="E212" s="69"/>
      <c r="G212" s="11"/>
      <c r="I212" s="1273"/>
      <c r="J212" s="69"/>
      <c r="K212" s="69"/>
      <c r="N212" s="69"/>
      <c r="O212" s="69"/>
      <c r="P212" s="69"/>
      <c r="Q212" s="69"/>
      <c r="R212" s="69"/>
      <c r="S212" s="69"/>
      <c r="T212" s="69"/>
    </row>
    <row r="213" spans="2:20">
      <c r="B213" s="69"/>
      <c r="E213" s="69"/>
      <c r="G213" s="11"/>
      <c r="I213" s="1273"/>
      <c r="J213" s="69"/>
      <c r="K213" s="69"/>
      <c r="N213" s="69"/>
      <c r="O213" s="69"/>
      <c r="P213" s="69"/>
      <c r="Q213" s="69"/>
      <c r="R213" s="69"/>
      <c r="S213" s="69"/>
      <c r="T213" s="69"/>
    </row>
    <row r="214" spans="2:20">
      <c r="B214" s="69"/>
      <c r="E214" s="69"/>
      <c r="G214" s="11"/>
      <c r="I214" s="1273"/>
      <c r="J214" s="69"/>
      <c r="K214" s="69"/>
      <c r="N214" s="69"/>
      <c r="O214" s="69"/>
      <c r="P214" s="69"/>
      <c r="Q214" s="69"/>
      <c r="R214" s="69"/>
      <c r="S214" s="69"/>
      <c r="T214" s="69"/>
    </row>
    <row r="215" spans="2:20">
      <c r="B215" s="69"/>
      <c r="E215" s="69"/>
      <c r="G215" s="11"/>
      <c r="I215" s="1273"/>
      <c r="J215" s="69"/>
      <c r="K215" s="69"/>
      <c r="N215" s="69"/>
      <c r="O215" s="69"/>
      <c r="P215" s="69"/>
      <c r="Q215" s="69"/>
      <c r="R215" s="69"/>
      <c r="S215" s="69"/>
      <c r="T215" s="69"/>
    </row>
    <row r="216" spans="2:20">
      <c r="B216" s="69"/>
      <c r="E216" s="69"/>
      <c r="G216" s="11"/>
      <c r="I216" s="1273"/>
      <c r="J216" s="69"/>
      <c r="K216" s="69"/>
      <c r="N216" s="69"/>
      <c r="O216" s="69"/>
      <c r="P216" s="69"/>
      <c r="Q216" s="69"/>
      <c r="R216" s="69"/>
      <c r="S216" s="69"/>
      <c r="T216" s="69"/>
    </row>
    <row r="217" spans="2:20">
      <c r="B217" s="69"/>
      <c r="E217" s="69"/>
      <c r="G217" s="11"/>
      <c r="I217" s="1273"/>
      <c r="J217" s="69"/>
      <c r="K217" s="69"/>
      <c r="N217" s="69"/>
      <c r="O217" s="69"/>
      <c r="P217" s="69"/>
      <c r="Q217" s="69"/>
      <c r="R217" s="69"/>
      <c r="S217" s="69"/>
      <c r="T217" s="69"/>
    </row>
    <row r="218" spans="2:20">
      <c r="B218" s="69"/>
      <c r="E218" s="69"/>
      <c r="G218" s="11"/>
      <c r="I218" s="1273"/>
      <c r="J218" s="69"/>
      <c r="K218" s="69"/>
      <c r="N218" s="69"/>
      <c r="O218" s="69"/>
      <c r="P218" s="69"/>
      <c r="Q218" s="69"/>
      <c r="R218" s="69"/>
      <c r="S218" s="69"/>
      <c r="T218" s="69"/>
    </row>
    <row r="219" spans="2:20">
      <c r="B219" s="69"/>
      <c r="E219" s="69"/>
      <c r="G219" s="11"/>
      <c r="I219" s="1273"/>
      <c r="J219" s="69"/>
      <c r="K219" s="69"/>
      <c r="N219" s="69"/>
      <c r="O219" s="69"/>
      <c r="P219" s="69"/>
      <c r="Q219" s="69"/>
      <c r="R219" s="69"/>
      <c r="S219" s="69"/>
      <c r="T219" s="69"/>
    </row>
    <row r="220" spans="2:20">
      <c r="B220" s="69"/>
      <c r="E220" s="69"/>
      <c r="G220" s="11"/>
      <c r="I220" s="1273"/>
      <c r="J220" s="69"/>
      <c r="K220" s="69"/>
      <c r="N220" s="69"/>
      <c r="O220" s="69"/>
      <c r="P220" s="69"/>
      <c r="Q220" s="69"/>
      <c r="R220" s="69"/>
      <c r="S220" s="69"/>
      <c r="T220" s="69"/>
    </row>
    <row r="221" spans="2:20">
      <c r="B221" s="69"/>
      <c r="E221" s="69"/>
      <c r="G221" s="11"/>
      <c r="I221" s="1273"/>
      <c r="J221" s="69"/>
      <c r="K221" s="69"/>
      <c r="N221" s="69"/>
      <c r="O221" s="69"/>
      <c r="P221" s="69"/>
      <c r="Q221" s="69"/>
      <c r="R221" s="69"/>
      <c r="S221" s="69"/>
      <c r="T221" s="69"/>
    </row>
    <row r="222" spans="2:20">
      <c r="B222" s="69"/>
      <c r="E222" s="69"/>
      <c r="G222" s="11"/>
      <c r="I222" s="1273"/>
      <c r="J222" s="69"/>
      <c r="K222" s="69"/>
      <c r="N222" s="69"/>
      <c r="O222" s="69"/>
      <c r="P222" s="69"/>
      <c r="Q222" s="69"/>
      <c r="R222" s="69"/>
      <c r="S222" s="69"/>
      <c r="T222" s="69"/>
    </row>
    <row r="223" spans="2:20">
      <c r="B223" s="69"/>
      <c r="E223" s="69"/>
      <c r="G223" s="11"/>
      <c r="I223" s="1273"/>
      <c r="J223" s="69"/>
      <c r="K223" s="69"/>
      <c r="N223" s="69"/>
      <c r="O223" s="69"/>
      <c r="P223" s="69"/>
      <c r="Q223" s="69"/>
      <c r="R223" s="69"/>
      <c r="S223" s="69"/>
      <c r="T223" s="69"/>
    </row>
    <row r="224" spans="2:20">
      <c r="B224" s="69"/>
      <c r="E224" s="69"/>
      <c r="G224" s="11"/>
      <c r="I224" s="1273"/>
      <c r="J224" s="69"/>
      <c r="K224" s="69"/>
      <c r="N224" s="69"/>
      <c r="O224" s="69"/>
      <c r="P224" s="69"/>
      <c r="Q224" s="69"/>
      <c r="R224" s="69"/>
      <c r="S224" s="69"/>
      <c r="T224" s="69"/>
    </row>
    <row r="225" spans="2:20">
      <c r="B225" s="69"/>
      <c r="E225" s="69"/>
      <c r="G225" s="11"/>
      <c r="I225" s="1273"/>
      <c r="J225" s="69"/>
      <c r="K225" s="69"/>
      <c r="N225" s="69"/>
      <c r="O225" s="69"/>
      <c r="P225" s="69"/>
      <c r="Q225" s="69"/>
      <c r="R225" s="69"/>
      <c r="S225" s="69"/>
      <c r="T225" s="69"/>
    </row>
    <row r="226" spans="2:20">
      <c r="B226" s="69"/>
      <c r="E226" s="69"/>
      <c r="G226" s="11"/>
      <c r="I226" s="1273"/>
      <c r="J226" s="69"/>
      <c r="K226" s="69"/>
      <c r="N226" s="69"/>
      <c r="O226" s="69"/>
      <c r="P226" s="69"/>
      <c r="Q226" s="69"/>
      <c r="R226" s="69"/>
      <c r="S226" s="69"/>
      <c r="T226" s="69"/>
    </row>
    <row r="227" spans="2:20">
      <c r="B227" s="69"/>
      <c r="E227" s="69"/>
      <c r="G227" s="11"/>
      <c r="I227" s="1273"/>
      <c r="J227" s="69"/>
      <c r="K227" s="69"/>
      <c r="N227" s="69"/>
      <c r="O227" s="69"/>
      <c r="P227" s="69"/>
      <c r="Q227" s="69"/>
      <c r="R227" s="69"/>
      <c r="S227" s="69"/>
      <c r="T227" s="69"/>
    </row>
    <row r="228" spans="2:20">
      <c r="B228" s="69"/>
      <c r="E228" s="69"/>
      <c r="G228" s="11"/>
      <c r="I228" s="1273"/>
      <c r="J228" s="69"/>
      <c r="K228" s="69"/>
      <c r="N228" s="69"/>
      <c r="O228" s="69"/>
      <c r="P228" s="69"/>
      <c r="Q228" s="69"/>
      <c r="R228" s="69"/>
      <c r="S228" s="69"/>
      <c r="T228" s="69"/>
    </row>
    <row r="229" spans="2:20">
      <c r="B229" s="69"/>
      <c r="E229" s="69"/>
      <c r="G229" s="11"/>
      <c r="I229" s="1273"/>
      <c r="J229" s="69"/>
      <c r="K229" s="69"/>
      <c r="N229" s="69"/>
      <c r="O229" s="69"/>
      <c r="P229" s="69"/>
      <c r="Q229" s="69"/>
      <c r="R229" s="69"/>
      <c r="S229" s="69"/>
      <c r="T229" s="69"/>
    </row>
    <row r="230" spans="2:20">
      <c r="B230" s="69"/>
      <c r="E230" s="69"/>
      <c r="G230" s="11"/>
      <c r="I230" s="1273"/>
      <c r="J230" s="69"/>
      <c r="K230" s="69"/>
      <c r="N230" s="69"/>
      <c r="O230" s="69"/>
      <c r="P230" s="69"/>
      <c r="Q230" s="69"/>
      <c r="R230" s="69"/>
      <c r="S230" s="69"/>
      <c r="T230" s="69"/>
    </row>
    <row r="231" spans="2:20">
      <c r="B231" s="69"/>
      <c r="E231" s="69"/>
      <c r="G231" s="11"/>
      <c r="I231" s="1273"/>
      <c r="J231" s="69"/>
      <c r="K231" s="69"/>
      <c r="N231" s="69"/>
      <c r="O231" s="69"/>
      <c r="P231" s="69"/>
      <c r="Q231" s="69"/>
      <c r="R231" s="69"/>
      <c r="S231" s="69"/>
      <c r="T231" s="69"/>
    </row>
    <row r="232" spans="2:20">
      <c r="B232" s="69"/>
      <c r="E232" s="69"/>
      <c r="G232" s="11"/>
      <c r="I232" s="1273"/>
      <c r="J232" s="69"/>
      <c r="K232" s="69"/>
      <c r="N232" s="69"/>
      <c r="O232" s="69"/>
      <c r="P232" s="69"/>
      <c r="Q232" s="69"/>
      <c r="R232" s="69"/>
      <c r="S232" s="69"/>
      <c r="T232" s="69"/>
    </row>
    <row r="233" spans="2:20">
      <c r="B233" s="69"/>
      <c r="E233" s="69"/>
      <c r="G233" s="11"/>
      <c r="I233" s="1273"/>
      <c r="J233" s="69"/>
      <c r="K233" s="69"/>
      <c r="N233" s="69"/>
      <c r="O233" s="69"/>
      <c r="P233" s="69"/>
      <c r="Q233" s="69"/>
      <c r="R233" s="69"/>
      <c r="S233" s="69"/>
      <c r="T233" s="69"/>
    </row>
    <row r="234" spans="2:20">
      <c r="B234" s="69"/>
      <c r="E234" s="69"/>
      <c r="G234" s="11"/>
      <c r="I234" s="1273"/>
      <c r="J234" s="69"/>
      <c r="K234" s="69"/>
      <c r="N234" s="69"/>
      <c r="O234" s="69"/>
      <c r="P234" s="69"/>
      <c r="Q234" s="69"/>
      <c r="R234" s="69"/>
      <c r="S234" s="69"/>
      <c r="T234" s="69"/>
    </row>
    <row r="235" spans="2:20">
      <c r="B235" s="69"/>
      <c r="E235" s="69"/>
      <c r="G235" s="11"/>
      <c r="I235" s="1273"/>
      <c r="J235" s="69"/>
      <c r="K235" s="69"/>
      <c r="N235" s="69"/>
      <c r="O235" s="69"/>
      <c r="P235" s="69"/>
      <c r="Q235" s="69"/>
      <c r="R235" s="69"/>
      <c r="S235" s="69"/>
      <c r="T235" s="69"/>
    </row>
    <row r="236" spans="2:20">
      <c r="B236" s="69"/>
      <c r="E236" s="69"/>
      <c r="G236" s="11"/>
      <c r="I236" s="1273"/>
      <c r="J236" s="69"/>
      <c r="K236" s="69"/>
      <c r="N236" s="69"/>
      <c r="O236" s="69"/>
      <c r="P236" s="69"/>
      <c r="Q236" s="69"/>
      <c r="R236" s="69"/>
      <c r="S236" s="69"/>
      <c r="T236" s="69"/>
    </row>
    <row r="237" spans="2:20">
      <c r="B237" s="69"/>
      <c r="E237" s="69"/>
      <c r="G237" s="11"/>
      <c r="I237" s="1273"/>
      <c r="J237" s="69"/>
      <c r="K237" s="69"/>
      <c r="N237" s="69"/>
      <c r="O237" s="69"/>
      <c r="P237" s="69"/>
      <c r="Q237" s="69"/>
      <c r="R237" s="69"/>
      <c r="S237" s="69"/>
      <c r="T237" s="69"/>
    </row>
    <row r="238" spans="2:20">
      <c r="B238" s="69"/>
      <c r="E238" s="69"/>
      <c r="G238" s="11"/>
      <c r="I238" s="1273"/>
      <c r="J238" s="69"/>
      <c r="K238" s="69"/>
      <c r="N238" s="69"/>
      <c r="O238" s="69"/>
      <c r="P238" s="69"/>
      <c r="Q238" s="69"/>
      <c r="R238" s="69"/>
      <c r="S238" s="69"/>
      <c r="T238" s="69"/>
    </row>
    <row r="239" spans="2:20">
      <c r="B239" s="69"/>
      <c r="E239" s="69"/>
      <c r="G239" s="11"/>
      <c r="I239" s="1273"/>
      <c r="J239" s="69"/>
      <c r="K239" s="69"/>
      <c r="N239" s="69"/>
      <c r="O239" s="69"/>
      <c r="P239" s="69"/>
      <c r="Q239" s="69"/>
      <c r="R239" s="69"/>
      <c r="S239" s="69"/>
      <c r="T239" s="69"/>
    </row>
    <row r="240" spans="2:20">
      <c r="B240" s="69"/>
      <c r="E240" s="69"/>
      <c r="G240" s="11"/>
      <c r="I240" s="1273"/>
      <c r="J240" s="69"/>
      <c r="K240" s="69"/>
      <c r="N240" s="69"/>
      <c r="O240" s="69"/>
      <c r="P240" s="69"/>
      <c r="Q240" s="69"/>
      <c r="R240" s="69"/>
      <c r="S240" s="69"/>
      <c r="T240" s="69"/>
    </row>
    <row r="241" spans="2:20">
      <c r="B241" s="69"/>
      <c r="E241" s="69"/>
      <c r="G241" s="11"/>
      <c r="I241" s="1273"/>
      <c r="J241" s="69"/>
      <c r="K241" s="69"/>
      <c r="N241" s="69"/>
      <c r="O241" s="69"/>
      <c r="P241" s="69"/>
      <c r="Q241" s="69"/>
      <c r="R241" s="69"/>
      <c r="S241" s="69"/>
      <c r="T241" s="69"/>
    </row>
    <row r="242" spans="2:20">
      <c r="B242" s="69"/>
      <c r="E242" s="69"/>
      <c r="G242" s="11"/>
      <c r="I242" s="1273"/>
      <c r="J242" s="69"/>
      <c r="K242" s="69"/>
      <c r="N242" s="69"/>
      <c r="O242" s="69"/>
      <c r="P242" s="69"/>
      <c r="Q242" s="69"/>
      <c r="R242" s="69"/>
      <c r="S242" s="69"/>
      <c r="T242" s="69"/>
    </row>
    <row r="243" spans="2:20">
      <c r="B243" s="69"/>
      <c r="E243" s="69"/>
      <c r="G243" s="11"/>
      <c r="I243" s="1273"/>
      <c r="J243" s="69"/>
      <c r="K243" s="69"/>
      <c r="N243" s="69"/>
      <c r="O243" s="69"/>
      <c r="P243" s="69"/>
      <c r="Q243" s="69"/>
      <c r="R243" s="69"/>
      <c r="S243" s="69"/>
      <c r="T243" s="69"/>
    </row>
    <row r="244" spans="2:20">
      <c r="B244" s="69"/>
      <c r="E244" s="69"/>
      <c r="G244" s="11"/>
      <c r="I244" s="1273"/>
      <c r="J244" s="69"/>
      <c r="K244" s="69"/>
      <c r="N244" s="69"/>
      <c r="O244" s="69"/>
      <c r="P244" s="69"/>
      <c r="Q244" s="69"/>
      <c r="R244" s="69"/>
      <c r="S244" s="69"/>
      <c r="T244" s="69"/>
    </row>
    <row r="245" spans="2:20">
      <c r="B245" s="69"/>
      <c r="E245" s="69"/>
      <c r="G245" s="11"/>
      <c r="I245" s="1273"/>
      <c r="J245" s="69"/>
      <c r="K245" s="69"/>
      <c r="N245" s="69"/>
      <c r="O245" s="69"/>
      <c r="P245" s="69"/>
      <c r="Q245" s="69"/>
      <c r="R245" s="69"/>
      <c r="S245" s="69"/>
      <c r="T245" s="69"/>
    </row>
    <row r="246" spans="2:20">
      <c r="B246" s="69"/>
      <c r="E246" s="69"/>
      <c r="G246" s="11"/>
      <c r="I246" s="1273"/>
      <c r="J246" s="69"/>
      <c r="K246" s="69"/>
      <c r="N246" s="69"/>
      <c r="O246" s="69"/>
      <c r="P246" s="69"/>
      <c r="Q246" s="69"/>
      <c r="R246" s="69"/>
      <c r="S246" s="69"/>
      <c r="T246" s="69"/>
    </row>
    <row r="247" spans="2:20">
      <c r="B247" s="69"/>
      <c r="E247" s="69"/>
      <c r="G247" s="11"/>
      <c r="I247" s="1273"/>
      <c r="J247" s="69"/>
      <c r="K247" s="69"/>
      <c r="N247" s="69"/>
      <c r="O247" s="69"/>
      <c r="P247" s="69"/>
      <c r="Q247" s="69"/>
      <c r="R247" s="69"/>
      <c r="S247" s="69"/>
      <c r="T247" s="69"/>
    </row>
    <row r="248" spans="2:20">
      <c r="B248" s="69"/>
      <c r="E248" s="69"/>
      <c r="G248" s="11"/>
      <c r="I248" s="1273"/>
      <c r="J248" s="69"/>
      <c r="K248" s="69"/>
      <c r="N248" s="69"/>
      <c r="O248" s="69"/>
      <c r="P248" s="69"/>
      <c r="Q248" s="69"/>
      <c r="R248" s="69"/>
      <c r="S248" s="69"/>
      <c r="T248" s="69"/>
    </row>
    <row r="249" spans="2:20">
      <c r="B249" s="69"/>
      <c r="E249" s="69"/>
      <c r="G249" s="11"/>
      <c r="I249" s="1273"/>
      <c r="J249" s="69"/>
      <c r="K249" s="69"/>
      <c r="N249" s="69"/>
      <c r="O249" s="69"/>
      <c r="P249" s="69"/>
      <c r="Q249" s="69"/>
      <c r="R249" s="69"/>
      <c r="S249" s="69"/>
      <c r="T249" s="69"/>
    </row>
    <row r="250" spans="2:20">
      <c r="B250" s="69"/>
      <c r="E250" s="69"/>
      <c r="G250" s="11"/>
      <c r="I250" s="1273"/>
      <c r="J250" s="69"/>
      <c r="K250" s="69"/>
      <c r="N250" s="69"/>
      <c r="O250" s="69"/>
      <c r="P250" s="69"/>
      <c r="Q250" s="69"/>
      <c r="R250" s="69"/>
      <c r="S250" s="69"/>
      <c r="T250" s="69"/>
    </row>
    <row r="251" spans="2:20">
      <c r="B251" s="69"/>
      <c r="E251" s="69"/>
      <c r="G251" s="11"/>
      <c r="I251" s="1273"/>
      <c r="J251" s="69"/>
      <c r="K251" s="69"/>
      <c r="N251" s="69"/>
      <c r="O251" s="69"/>
      <c r="P251" s="69"/>
      <c r="Q251" s="69"/>
      <c r="R251" s="69"/>
      <c r="S251" s="69"/>
      <c r="T251" s="69"/>
    </row>
    <row r="252" spans="2:20">
      <c r="B252" s="69"/>
      <c r="E252" s="69"/>
      <c r="G252" s="11"/>
      <c r="I252" s="1273"/>
      <c r="J252" s="69"/>
      <c r="K252" s="69"/>
      <c r="N252" s="69"/>
      <c r="O252" s="69"/>
      <c r="P252" s="69"/>
      <c r="Q252" s="69"/>
      <c r="R252" s="69"/>
      <c r="S252" s="69"/>
      <c r="T252" s="69"/>
    </row>
    <row r="253" spans="2:20">
      <c r="B253" s="69"/>
      <c r="E253" s="69"/>
      <c r="G253" s="11"/>
      <c r="I253" s="1273"/>
      <c r="J253" s="69"/>
      <c r="K253" s="69"/>
      <c r="N253" s="69"/>
      <c r="O253" s="69"/>
      <c r="P253" s="69"/>
      <c r="Q253" s="69"/>
      <c r="R253" s="69"/>
      <c r="S253" s="69"/>
      <c r="T253" s="69"/>
    </row>
    <row r="254" spans="2:20">
      <c r="B254" s="69"/>
      <c r="E254" s="69"/>
      <c r="G254" s="11"/>
      <c r="I254" s="1273"/>
      <c r="J254" s="69"/>
      <c r="K254" s="69"/>
      <c r="N254" s="69"/>
      <c r="O254" s="69"/>
      <c r="P254" s="69"/>
      <c r="Q254" s="69"/>
      <c r="R254" s="69"/>
      <c r="S254" s="69"/>
      <c r="T254" s="69"/>
    </row>
    <row r="255" spans="2:20">
      <c r="B255" s="69"/>
      <c r="E255" s="69"/>
      <c r="G255" s="11"/>
      <c r="I255" s="1273"/>
      <c r="J255" s="69"/>
      <c r="K255" s="69"/>
      <c r="N255" s="69"/>
      <c r="O255" s="69"/>
      <c r="P255" s="69"/>
      <c r="Q255" s="69"/>
      <c r="R255" s="69"/>
      <c r="S255" s="69"/>
      <c r="T255" s="69"/>
    </row>
    <row r="256" spans="2:20">
      <c r="B256" s="69"/>
      <c r="E256" s="69"/>
      <c r="G256" s="11"/>
      <c r="I256" s="1273"/>
      <c r="J256" s="69"/>
      <c r="K256" s="69"/>
      <c r="N256" s="69"/>
      <c r="O256" s="69"/>
      <c r="P256" s="69"/>
      <c r="Q256" s="69"/>
      <c r="R256" s="69"/>
      <c r="S256" s="69"/>
      <c r="T256" s="69"/>
    </row>
    <row r="257" spans="2:20">
      <c r="B257" s="69"/>
      <c r="E257" s="69"/>
      <c r="G257" s="11"/>
      <c r="I257" s="1273"/>
      <c r="J257" s="69"/>
      <c r="K257" s="69"/>
      <c r="N257" s="69"/>
      <c r="O257" s="69"/>
      <c r="P257" s="69"/>
      <c r="Q257" s="69"/>
      <c r="R257" s="69"/>
      <c r="S257" s="69"/>
      <c r="T257" s="69"/>
    </row>
    <row r="258" spans="2:20">
      <c r="B258" s="69"/>
      <c r="E258" s="69"/>
      <c r="G258" s="11"/>
      <c r="I258" s="1273"/>
      <c r="J258" s="69"/>
      <c r="K258" s="69"/>
      <c r="N258" s="69"/>
      <c r="O258" s="69"/>
      <c r="P258" s="69"/>
      <c r="Q258" s="69"/>
      <c r="R258" s="69"/>
      <c r="S258" s="69"/>
      <c r="T258" s="69"/>
    </row>
    <row r="259" spans="2:20">
      <c r="B259" s="69"/>
      <c r="E259" s="69"/>
      <c r="G259" s="11"/>
      <c r="I259" s="1273"/>
      <c r="J259" s="69"/>
      <c r="K259" s="69"/>
      <c r="N259" s="69"/>
      <c r="O259" s="69"/>
      <c r="P259" s="69"/>
      <c r="Q259" s="69"/>
      <c r="R259" s="69"/>
      <c r="S259" s="69"/>
      <c r="T259" s="69"/>
    </row>
    <row r="260" spans="2:20">
      <c r="B260" s="69"/>
      <c r="E260" s="69"/>
      <c r="G260" s="11"/>
      <c r="I260" s="1273"/>
      <c r="J260" s="69"/>
      <c r="K260" s="69"/>
      <c r="N260" s="69"/>
      <c r="O260" s="69"/>
      <c r="P260" s="69"/>
      <c r="Q260" s="69"/>
      <c r="R260" s="69"/>
      <c r="S260" s="69"/>
      <c r="T260" s="69"/>
    </row>
    <row r="261" spans="2:20">
      <c r="B261" s="69"/>
      <c r="E261" s="69"/>
      <c r="G261" s="11"/>
      <c r="I261" s="1273"/>
      <c r="J261" s="69"/>
      <c r="K261" s="69"/>
      <c r="N261" s="69"/>
      <c r="O261" s="69"/>
      <c r="P261" s="69"/>
      <c r="Q261" s="69"/>
      <c r="R261" s="69"/>
      <c r="S261" s="69"/>
      <c r="T261" s="69"/>
    </row>
    <row r="262" spans="2:20">
      <c r="B262" s="69"/>
      <c r="E262" s="69"/>
      <c r="G262" s="11"/>
      <c r="I262" s="1273"/>
      <c r="J262" s="69"/>
      <c r="K262" s="69"/>
      <c r="N262" s="69"/>
      <c r="O262" s="69"/>
      <c r="P262" s="69"/>
      <c r="Q262" s="69"/>
      <c r="R262" s="69"/>
      <c r="S262" s="69"/>
      <c r="T262" s="69"/>
    </row>
    <row r="263" spans="2:20">
      <c r="B263" s="69"/>
      <c r="E263" s="69"/>
      <c r="G263" s="11"/>
      <c r="I263" s="1273"/>
      <c r="J263" s="69"/>
      <c r="K263" s="69"/>
      <c r="N263" s="69"/>
      <c r="O263" s="69"/>
      <c r="P263" s="69"/>
      <c r="Q263" s="69"/>
      <c r="R263" s="69"/>
      <c r="S263" s="69"/>
      <c r="T263" s="69"/>
    </row>
    <row r="264" spans="2:20">
      <c r="B264" s="69"/>
      <c r="E264" s="69"/>
      <c r="G264" s="11"/>
      <c r="I264" s="1273"/>
      <c r="J264" s="69"/>
      <c r="K264" s="69"/>
      <c r="N264" s="69"/>
      <c r="O264" s="69"/>
      <c r="P264" s="69"/>
      <c r="Q264" s="69"/>
      <c r="R264" s="69"/>
      <c r="S264" s="69"/>
      <c r="T264" s="69"/>
    </row>
    <row r="265" spans="2:20">
      <c r="B265" s="69"/>
      <c r="E265" s="69"/>
      <c r="G265" s="11"/>
      <c r="I265" s="1273"/>
      <c r="J265" s="69"/>
      <c r="K265" s="69"/>
      <c r="N265" s="69"/>
      <c r="O265" s="69"/>
      <c r="P265" s="69"/>
      <c r="Q265" s="69"/>
      <c r="R265" s="69"/>
      <c r="S265" s="69"/>
      <c r="T265" s="69"/>
    </row>
    <row r="266" spans="2:20">
      <c r="B266" s="69"/>
      <c r="E266" s="69"/>
      <c r="G266" s="11"/>
      <c r="I266" s="1273"/>
      <c r="J266" s="69"/>
      <c r="K266" s="69"/>
      <c r="N266" s="69"/>
      <c r="O266" s="69"/>
      <c r="P266" s="69"/>
      <c r="Q266" s="69"/>
      <c r="R266" s="69"/>
      <c r="S266" s="69"/>
      <c r="T266" s="69"/>
    </row>
    <row r="267" spans="2:20">
      <c r="B267" s="69"/>
      <c r="E267" s="69"/>
      <c r="G267" s="11"/>
      <c r="I267" s="1273"/>
      <c r="J267" s="69"/>
      <c r="K267" s="69"/>
      <c r="N267" s="69"/>
      <c r="O267" s="69"/>
      <c r="P267" s="69"/>
      <c r="Q267" s="69"/>
      <c r="R267" s="69"/>
      <c r="S267" s="69"/>
      <c r="T267" s="69"/>
    </row>
    <row r="268" spans="2:20">
      <c r="B268" s="69"/>
      <c r="E268" s="69"/>
      <c r="G268" s="11"/>
      <c r="I268" s="1273"/>
      <c r="J268" s="69"/>
      <c r="K268" s="69"/>
      <c r="N268" s="69"/>
      <c r="O268" s="69"/>
      <c r="P268" s="69"/>
      <c r="Q268" s="69"/>
      <c r="R268" s="69"/>
      <c r="S268" s="69"/>
      <c r="T268" s="69"/>
    </row>
    <row r="269" spans="2:20">
      <c r="B269" s="69"/>
      <c r="E269" s="69"/>
      <c r="G269" s="11"/>
      <c r="I269" s="1273"/>
      <c r="J269" s="69"/>
      <c r="K269" s="69"/>
      <c r="N269" s="69"/>
      <c r="O269" s="69"/>
      <c r="P269" s="69"/>
      <c r="Q269" s="69"/>
      <c r="R269" s="69"/>
      <c r="S269" s="69"/>
      <c r="T269" s="69"/>
    </row>
    <row r="270" spans="2:20">
      <c r="B270" s="69"/>
      <c r="E270" s="69"/>
      <c r="G270" s="11"/>
      <c r="I270" s="1273"/>
      <c r="J270" s="69"/>
      <c r="K270" s="69"/>
      <c r="N270" s="69"/>
      <c r="O270" s="69"/>
      <c r="P270" s="69"/>
      <c r="Q270" s="69"/>
      <c r="R270" s="69"/>
      <c r="S270" s="69"/>
      <c r="T270" s="69"/>
    </row>
    <row r="271" spans="2:20">
      <c r="B271" s="69"/>
      <c r="E271" s="69"/>
      <c r="G271" s="11"/>
      <c r="I271" s="1273"/>
      <c r="J271" s="69"/>
      <c r="K271" s="69"/>
      <c r="N271" s="69"/>
      <c r="O271" s="69"/>
      <c r="P271" s="69"/>
      <c r="Q271" s="69"/>
      <c r="R271" s="69"/>
      <c r="S271" s="69"/>
      <c r="T271" s="69"/>
    </row>
    <row r="272" spans="2:20">
      <c r="B272" s="69"/>
      <c r="E272" s="69"/>
      <c r="G272" s="11"/>
      <c r="I272" s="1273"/>
      <c r="J272" s="69"/>
      <c r="K272" s="69"/>
      <c r="N272" s="69"/>
      <c r="O272" s="69"/>
      <c r="P272" s="69"/>
      <c r="Q272" s="69"/>
      <c r="R272" s="69"/>
      <c r="S272" s="69"/>
      <c r="T272" s="69"/>
    </row>
    <row r="273" spans="2:20">
      <c r="B273" s="69"/>
      <c r="E273" s="69"/>
      <c r="G273" s="11"/>
      <c r="I273" s="1273"/>
      <c r="J273" s="69"/>
      <c r="K273" s="69"/>
      <c r="N273" s="69"/>
      <c r="O273" s="69"/>
      <c r="P273" s="69"/>
      <c r="Q273" s="69"/>
      <c r="R273" s="69"/>
      <c r="S273" s="69"/>
      <c r="T273" s="69"/>
    </row>
    <row r="274" spans="2:20">
      <c r="B274" s="69"/>
      <c r="E274" s="69"/>
      <c r="G274" s="11"/>
      <c r="I274" s="1273"/>
      <c r="J274" s="69"/>
      <c r="K274" s="69"/>
      <c r="N274" s="69"/>
      <c r="O274" s="69"/>
      <c r="P274" s="69"/>
      <c r="Q274" s="69"/>
      <c r="R274" s="69"/>
      <c r="S274" s="69"/>
      <c r="T274" s="69"/>
    </row>
    <row r="275" spans="2:20">
      <c r="B275" s="69"/>
      <c r="E275" s="69"/>
      <c r="G275" s="11"/>
      <c r="I275" s="1273"/>
      <c r="J275" s="69"/>
      <c r="K275" s="69"/>
      <c r="N275" s="69"/>
      <c r="O275" s="69"/>
      <c r="P275" s="69"/>
      <c r="Q275" s="69"/>
      <c r="R275" s="69"/>
      <c r="S275" s="69"/>
      <c r="T275" s="69"/>
    </row>
    <row r="276" spans="2:20">
      <c r="B276" s="69"/>
      <c r="E276" s="69"/>
      <c r="G276" s="11"/>
      <c r="I276" s="1273"/>
      <c r="J276" s="69"/>
      <c r="K276" s="69"/>
      <c r="N276" s="69"/>
      <c r="O276" s="69"/>
      <c r="P276" s="69"/>
      <c r="Q276" s="69"/>
      <c r="R276" s="69"/>
      <c r="S276" s="69"/>
      <c r="T276" s="69"/>
    </row>
    <row r="277" spans="2:20">
      <c r="B277" s="69"/>
      <c r="E277" s="69"/>
      <c r="G277" s="11"/>
      <c r="I277" s="1273"/>
      <c r="J277" s="69"/>
      <c r="K277" s="69"/>
      <c r="N277" s="69"/>
      <c r="O277" s="69"/>
      <c r="P277" s="69"/>
      <c r="Q277" s="69"/>
      <c r="R277" s="69"/>
      <c r="S277" s="69"/>
      <c r="T277" s="69"/>
    </row>
    <row r="278" spans="2:20">
      <c r="B278" s="69"/>
      <c r="E278" s="69"/>
      <c r="G278" s="11"/>
      <c r="I278" s="1273"/>
      <c r="J278" s="69"/>
      <c r="K278" s="69"/>
      <c r="N278" s="69"/>
      <c r="O278" s="69"/>
      <c r="P278" s="69"/>
      <c r="Q278" s="69"/>
      <c r="R278" s="69"/>
      <c r="S278" s="69"/>
      <c r="T278" s="69"/>
    </row>
    <row r="279" spans="2:20">
      <c r="B279" s="69"/>
      <c r="E279" s="69"/>
      <c r="G279" s="11"/>
      <c r="I279" s="1273"/>
      <c r="J279" s="69"/>
      <c r="K279" s="69"/>
      <c r="N279" s="69"/>
      <c r="O279" s="69"/>
      <c r="P279" s="69"/>
      <c r="Q279" s="69"/>
      <c r="R279" s="69"/>
      <c r="S279" s="69"/>
      <c r="T279" s="69"/>
    </row>
    <row r="280" spans="2:20">
      <c r="B280" s="69"/>
      <c r="E280" s="69"/>
      <c r="G280" s="11"/>
      <c r="I280" s="1273"/>
      <c r="J280" s="69"/>
      <c r="K280" s="69"/>
      <c r="N280" s="69"/>
      <c r="O280" s="69"/>
      <c r="P280" s="69"/>
      <c r="Q280" s="69"/>
      <c r="R280" s="69"/>
      <c r="S280" s="69"/>
      <c r="T280" s="69"/>
    </row>
    <row r="281" spans="2:20">
      <c r="B281" s="69"/>
      <c r="E281" s="69"/>
      <c r="G281" s="11"/>
      <c r="I281" s="1273"/>
      <c r="J281" s="69"/>
      <c r="K281" s="69"/>
      <c r="N281" s="69"/>
      <c r="O281" s="69"/>
      <c r="P281" s="69"/>
      <c r="Q281" s="69"/>
      <c r="R281" s="69"/>
      <c r="S281" s="69"/>
      <c r="T281" s="69"/>
    </row>
    <row r="282" spans="2:20">
      <c r="B282" s="69"/>
      <c r="E282" s="69"/>
      <c r="G282" s="11"/>
      <c r="I282" s="1273"/>
      <c r="J282" s="69"/>
      <c r="K282" s="69"/>
      <c r="N282" s="69"/>
      <c r="O282" s="69"/>
      <c r="P282" s="69"/>
      <c r="Q282" s="69"/>
      <c r="R282" s="69"/>
      <c r="S282" s="69"/>
      <c r="T282" s="69"/>
    </row>
    <row r="283" spans="2:20">
      <c r="B283" s="69"/>
      <c r="E283" s="69"/>
      <c r="G283" s="11"/>
      <c r="I283" s="1273"/>
      <c r="J283" s="69"/>
      <c r="K283" s="69"/>
      <c r="N283" s="69"/>
      <c r="O283" s="69"/>
      <c r="P283" s="69"/>
      <c r="Q283" s="69"/>
      <c r="R283" s="69"/>
      <c r="S283" s="69"/>
      <c r="T283" s="69"/>
    </row>
    <row r="284" spans="2:20">
      <c r="B284" s="69"/>
      <c r="E284" s="69"/>
      <c r="G284" s="11"/>
      <c r="I284" s="1273"/>
      <c r="J284" s="69"/>
      <c r="K284" s="69"/>
      <c r="N284" s="69"/>
      <c r="O284" s="69"/>
      <c r="P284" s="69"/>
      <c r="Q284" s="69"/>
      <c r="R284" s="69"/>
      <c r="S284" s="69"/>
      <c r="T284" s="69"/>
    </row>
    <row r="285" spans="2:20">
      <c r="B285" s="69"/>
      <c r="E285" s="69"/>
      <c r="G285" s="11"/>
      <c r="I285" s="1273"/>
      <c r="J285" s="69"/>
      <c r="K285" s="69"/>
      <c r="N285" s="69"/>
      <c r="O285" s="69"/>
      <c r="P285" s="69"/>
      <c r="Q285" s="69"/>
      <c r="R285" s="69"/>
      <c r="S285" s="69"/>
      <c r="T285" s="69"/>
    </row>
    <row r="286" spans="2:20">
      <c r="B286" s="69"/>
      <c r="E286" s="69"/>
      <c r="G286" s="11"/>
      <c r="I286" s="1273"/>
      <c r="J286" s="69"/>
      <c r="K286" s="69"/>
      <c r="N286" s="69"/>
      <c r="O286" s="69"/>
      <c r="P286" s="69"/>
      <c r="Q286" s="69"/>
      <c r="R286" s="69"/>
      <c r="S286" s="69"/>
      <c r="T286" s="69"/>
    </row>
    <row r="287" spans="2:20">
      <c r="B287" s="69"/>
      <c r="E287" s="69"/>
      <c r="G287" s="11"/>
      <c r="I287" s="1273"/>
      <c r="J287" s="69"/>
      <c r="K287" s="69"/>
      <c r="N287" s="69"/>
      <c r="O287" s="69"/>
      <c r="P287" s="69"/>
      <c r="Q287" s="69"/>
      <c r="R287" s="69"/>
      <c r="S287" s="69"/>
      <c r="T287" s="69"/>
    </row>
    <row r="288" spans="2:20">
      <c r="B288" s="69"/>
      <c r="E288" s="69"/>
      <c r="G288" s="11"/>
      <c r="I288" s="1273"/>
      <c r="J288" s="69"/>
      <c r="K288" s="69"/>
      <c r="N288" s="69"/>
      <c r="O288" s="69"/>
      <c r="P288" s="69"/>
      <c r="Q288" s="69"/>
      <c r="R288" s="69"/>
      <c r="S288" s="69"/>
      <c r="T288" s="69"/>
    </row>
    <row r="289" spans="2:20">
      <c r="B289" s="69"/>
      <c r="E289" s="69"/>
      <c r="G289" s="11"/>
      <c r="I289" s="1273"/>
      <c r="J289" s="69"/>
      <c r="K289" s="69"/>
      <c r="N289" s="69"/>
      <c r="O289" s="69"/>
      <c r="P289" s="69"/>
      <c r="Q289" s="69"/>
      <c r="R289" s="69"/>
      <c r="S289" s="69"/>
      <c r="T289" s="69"/>
    </row>
    <row r="290" spans="2:20">
      <c r="B290" s="69"/>
      <c r="E290" s="69"/>
      <c r="G290" s="11"/>
      <c r="I290" s="1273"/>
      <c r="J290" s="69"/>
      <c r="K290" s="69"/>
      <c r="N290" s="69"/>
      <c r="O290" s="69"/>
      <c r="P290" s="69"/>
      <c r="Q290" s="69"/>
      <c r="R290" s="69"/>
      <c r="S290" s="69"/>
      <c r="T290" s="69"/>
    </row>
    <row r="291" spans="2:20">
      <c r="B291" s="69"/>
      <c r="E291" s="69"/>
      <c r="G291" s="11"/>
      <c r="I291" s="1273"/>
      <c r="J291" s="69"/>
      <c r="K291" s="69"/>
      <c r="N291" s="69"/>
      <c r="O291" s="69"/>
      <c r="P291" s="69"/>
      <c r="Q291" s="69"/>
      <c r="R291" s="69"/>
      <c r="S291" s="69"/>
      <c r="T291" s="69"/>
    </row>
    <row r="292" spans="2:20">
      <c r="B292" s="69"/>
      <c r="E292" s="69"/>
      <c r="G292" s="11"/>
      <c r="I292" s="1273"/>
      <c r="J292" s="69"/>
      <c r="K292" s="69"/>
      <c r="N292" s="69"/>
      <c r="O292" s="69"/>
      <c r="P292" s="69"/>
      <c r="Q292" s="69"/>
      <c r="R292" s="69"/>
      <c r="S292" s="69"/>
      <c r="T292" s="69"/>
    </row>
    <row r="293" spans="2:20">
      <c r="B293" s="69"/>
      <c r="E293" s="69"/>
      <c r="G293" s="11"/>
      <c r="I293" s="1273"/>
      <c r="J293" s="69"/>
      <c r="K293" s="69"/>
      <c r="N293" s="69"/>
      <c r="O293" s="69"/>
      <c r="P293" s="69"/>
      <c r="Q293" s="69"/>
      <c r="R293" s="69"/>
      <c r="S293" s="69"/>
      <c r="T293" s="69"/>
    </row>
    <row r="294" spans="2:20">
      <c r="B294" s="69"/>
      <c r="E294" s="69"/>
      <c r="G294" s="11"/>
      <c r="I294" s="1273"/>
      <c r="J294" s="69"/>
      <c r="K294" s="69"/>
      <c r="N294" s="69"/>
      <c r="O294" s="69"/>
      <c r="P294" s="69"/>
      <c r="Q294" s="69"/>
      <c r="R294" s="69"/>
      <c r="S294" s="69"/>
      <c r="T294" s="69"/>
    </row>
    <row r="295" spans="2:20">
      <c r="B295" s="69"/>
      <c r="E295" s="69"/>
      <c r="G295" s="11"/>
      <c r="I295" s="1273"/>
      <c r="J295" s="69"/>
      <c r="K295" s="69"/>
      <c r="N295" s="69"/>
      <c r="O295" s="69"/>
      <c r="P295" s="69"/>
      <c r="Q295" s="69"/>
      <c r="R295" s="69"/>
      <c r="S295" s="69"/>
      <c r="T295" s="69"/>
    </row>
    <row r="296" spans="2:20">
      <c r="B296" s="69"/>
      <c r="E296" s="69"/>
      <c r="G296" s="11"/>
      <c r="I296" s="1273"/>
      <c r="J296" s="69"/>
      <c r="K296" s="69"/>
      <c r="N296" s="69"/>
      <c r="O296" s="69"/>
      <c r="P296" s="69"/>
      <c r="Q296" s="69"/>
      <c r="R296" s="69"/>
      <c r="S296" s="69"/>
      <c r="T296" s="69"/>
    </row>
    <row r="297" spans="2:20">
      <c r="B297" s="69"/>
      <c r="E297" s="69"/>
      <c r="G297" s="11"/>
      <c r="I297" s="1273"/>
      <c r="J297" s="69"/>
      <c r="K297" s="69"/>
      <c r="N297" s="69"/>
      <c r="O297" s="69"/>
      <c r="P297" s="69"/>
      <c r="Q297" s="69"/>
      <c r="R297" s="69"/>
      <c r="S297" s="69"/>
      <c r="T297" s="69"/>
    </row>
    <row r="298" spans="2:20">
      <c r="B298" s="69"/>
      <c r="E298" s="69"/>
      <c r="G298" s="11"/>
      <c r="I298" s="1273"/>
      <c r="J298" s="69"/>
      <c r="K298" s="69"/>
      <c r="N298" s="69"/>
      <c r="O298" s="69"/>
      <c r="P298" s="69"/>
      <c r="Q298" s="69"/>
      <c r="R298" s="69"/>
      <c r="S298" s="69"/>
      <c r="T298" s="69"/>
    </row>
    <row r="299" spans="2:20">
      <c r="B299" s="69"/>
      <c r="E299" s="69"/>
      <c r="G299" s="11"/>
      <c r="I299" s="1273"/>
      <c r="J299" s="69"/>
      <c r="K299" s="69"/>
      <c r="N299" s="69"/>
      <c r="O299" s="69"/>
      <c r="P299" s="69"/>
      <c r="Q299" s="69"/>
      <c r="R299" s="69"/>
      <c r="S299" s="69"/>
      <c r="T299" s="69"/>
    </row>
    <row r="300" spans="2:20">
      <c r="B300" s="69"/>
      <c r="E300" s="69"/>
      <c r="G300" s="11"/>
      <c r="I300" s="1273"/>
      <c r="J300" s="69"/>
      <c r="K300" s="69"/>
      <c r="N300" s="69"/>
      <c r="O300" s="69"/>
      <c r="P300" s="69"/>
      <c r="Q300" s="69"/>
      <c r="R300" s="69"/>
      <c r="S300" s="69"/>
      <c r="T300" s="69"/>
    </row>
    <row r="301" spans="2:20">
      <c r="B301" s="69"/>
      <c r="E301" s="69"/>
      <c r="G301" s="11"/>
      <c r="I301" s="1273"/>
      <c r="J301" s="69"/>
      <c r="K301" s="69"/>
      <c r="N301" s="69"/>
      <c r="O301" s="69"/>
      <c r="P301" s="69"/>
      <c r="Q301" s="69"/>
      <c r="R301" s="69"/>
      <c r="S301" s="69"/>
      <c r="T301" s="69"/>
    </row>
    <row r="302" spans="2:20">
      <c r="B302" s="69"/>
      <c r="E302" s="69"/>
      <c r="G302" s="11"/>
      <c r="I302" s="1273"/>
      <c r="J302" s="69"/>
      <c r="K302" s="69"/>
      <c r="N302" s="69"/>
      <c r="O302" s="69"/>
      <c r="P302" s="69"/>
      <c r="Q302" s="69"/>
      <c r="R302" s="69"/>
      <c r="S302" s="69"/>
      <c r="T302" s="69"/>
    </row>
    <row r="303" spans="2:20">
      <c r="B303" s="69"/>
      <c r="E303" s="69"/>
      <c r="G303" s="11"/>
      <c r="I303" s="1273"/>
      <c r="J303" s="69"/>
      <c r="K303" s="69"/>
      <c r="N303" s="69"/>
      <c r="O303" s="69"/>
      <c r="P303" s="69"/>
      <c r="Q303" s="69"/>
      <c r="R303" s="69"/>
      <c r="S303" s="69"/>
      <c r="T303" s="69"/>
    </row>
    <row r="304" spans="2:20">
      <c r="B304" s="69"/>
      <c r="E304" s="69"/>
      <c r="G304" s="11"/>
      <c r="I304" s="1273"/>
      <c r="J304" s="69"/>
      <c r="K304" s="69"/>
      <c r="N304" s="69"/>
      <c r="O304" s="69"/>
      <c r="P304" s="69"/>
      <c r="Q304" s="69"/>
      <c r="R304" s="69"/>
      <c r="S304" s="69"/>
      <c r="T304" s="69"/>
    </row>
    <row r="305" spans="2:20">
      <c r="B305" s="69"/>
      <c r="E305" s="69"/>
      <c r="G305" s="11"/>
      <c r="I305" s="1273"/>
      <c r="J305" s="69"/>
      <c r="K305" s="69"/>
      <c r="N305" s="69"/>
      <c r="O305" s="69"/>
      <c r="P305" s="69"/>
      <c r="Q305" s="69"/>
      <c r="R305" s="69"/>
      <c r="S305" s="69"/>
      <c r="T305" s="69"/>
    </row>
    <row r="306" spans="2:20">
      <c r="B306" s="69"/>
      <c r="E306" s="69"/>
      <c r="G306" s="11"/>
      <c r="I306" s="1273"/>
      <c r="J306" s="69"/>
      <c r="K306" s="69"/>
      <c r="N306" s="69"/>
      <c r="O306" s="69"/>
      <c r="P306" s="69"/>
      <c r="Q306" s="69"/>
      <c r="R306" s="69"/>
      <c r="S306" s="69"/>
      <c r="T306" s="69"/>
    </row>
    <row r="307" spans="2:20">
      <c r="B307" s="69"/>
      <c r="E307" s="69"/>
      <c r="G307" s="11"/>
      <c r="I307" s="1273"/>
      <c r="J307" s="69"/>
      <c r="K307" s="69"/>
      <c r="N307" s="69"/>
      <c r="O307" s="69"/>
      <c r="P307" s="69"/>
      <c r="Q307" s="69"/>
      <c r="R307" s="69"/>
      <c r="S307" s="69"/>
      <c r="T307" s="69"/>
    </row>
    <row r="308" spans="2:20">
      <c r="B308" s="69"/>
      <c r="E308" s="69"/>
      <c r="G308" s="11"/>
      <c r="I308" s="1273"/>
      <c r="J308" s="69"/>
      <c r="K308" s="69"/>
      <c r="N308" s="69"/>
      <c r="O308" s="69"/>
      <c r="P308" s="69"/>
      <c r="Q308" s="69"/>
      <c r="R308" s="69"/>
      <c r="S308" s="69"/>
      <c r="T308" s="69"/>
    </row>
    <row r="309" spans="2:20">
      <c r="B309" s="69"/>
      <c r="E309" s="69"/>
      <c r="G309" s="11"/>
      <c r="I309" s="1273"/>
      <c r="J309" s="69"/>
      <c r="K309" s="69"/>
      <c r="N309" s="69"/>
      <c r="O309" s="69"/>
      <c r="P309" s="69"/>
      <c r="Q309" s="69"/>
      <c r="R309" s="69"/>
      <c r="S309" s="69"/>
      <c r="T309" s="69"/>
    </row>
    <row r="310" spans="2:20">
      <c r="B310" s="69"/>
      <c r="E310" s="69"/>
      <c r="G310" s="11"/>
      <c r="I310" s="1273"/>
      <c r="J310" s="69"/>
      <c r="K310" s="69"/>
      <c r="N310" s="69"/>
      <c r="O310" s="69"/>
      <c r="P310" s="69"/>
      <c r="Q310" s="69"/>
      <c r="R310" s="69"/>
      <c r="S310" s="69"/>
      <c r="T310" s="69"/>
    </row>
    <row r="311" spans="2:20">
      <c r="B311" s="69"/>
      <c r="E311" s="69"/>
      <c r="G311" s="11"/>
      <c r="I311" s="1273"/>
      <c r="J311" s="69"/>
      <c r="K311" s="69"/>
      <c r="N311" s="69"/>
      <c r="O311" s="69"/>
      <c r="P311" s="69"/>
      <c r="Q311" s="69"/>
      <c r="R311" s="69"/>
      <c r="S311" s="69"/>
      <c r="T311" s="69"/>
    </row>
    <row r="312" spans="2:20">
      <c r="B312" s="69"/>
      <c r="E312" s="69"/>
      <c r="G312" s="11"/>
      <c r="I312" s="1273"/>
      <c r="J312" s="69"/>
      <c r="K312" s="69"/>
      <c r="N312" s="69"/>
      <c r="O312" s="69"/>
      <c r="P312" s="69"/>
      <c r="Q312" s="69"/>
      <c r="R312" s="69"/>
      <c r="S312" s="69"/>
      <c r="T312" s="69"/>
    </row>
    <row r="313" spans="2:20">
      <c r="B313" s="69"/>
      <c r="E313" s="69"/>
      <c r="G313" s="11"/>
      <c r="I313" s="1273"/>
      <c r="J313" s="69"/>
      <c r="K313" s="69"/>
      <c r="N313" s="69"/>
      <c r="O313" s="69"/>
      <c r="P313" s="69"/>
      <c r="Q313" s="69"/>
      <c r="R313" s="69"/>
      <c r="S313" s="69"/>
      <c r="T313" s="69"/>
    </row>
    <row r="314" spans="2:20">
      <c r="B314" s="69"/>
      <c r="E314" s="69"/>
      <c r="G314" s="11"/>
      <c r="I314" s="1273"/>
      <c r="J314" s="69"/>
      <c r="K314" s="69"/>
      <c r="N314" s="69"/>
      <c r="O314" s="69"/>
      <c r="P314" s="69"/>
      <c r="Q314" s="69"/>
      <c r="R314" s="69"/>
      <c r="S314" s="69"/>
      <c r="T314" s="69"/>
    </row>
    <row r="315" spans="2:20">
      <c r="B315" s="69"/>
      <c r="E315" s="69"/>
      <c r="G315" s="11"/>
      <c r="I315" s="1273"/>
      <c r="J315" s="69"/>
      <c r="K315" s="69"/>
      <c r="N315" s="69"/>
      <c r="O315" s="69"/>
      <c r="P315" s="69"/>
      <c r="Q315" s="69"/>
      <c r="R315" s="69"/>
      <c r="S315" s="69"/>
      <c r="T315" s="69"/>
    </row>
    <row r="316" spans="2:20">
      <c r="B316" s="69"/>
      <c r="E316" s="69"/>
      <c r="G316" s="11"/>
      <c r="I316" s="1273"/>
      <c r="J316" s="69"/>
      <c r="K316" s="69"/>
      <c r="N316" s="69"/>
      <c r="O316" s="69"/>
      <c r="P316" s="69"/>
      <c r="Q316" s="69"/>
      <c r="R316" s="69"/>
      <c r="S316" s="69"/>
      <c r="T316" s="69"/>
    </row>
    <row r="317" spans="2:20">
      <c r="B317" s="69"/>
      <c r="E317" s="69"/>
      <c r="G317" s="11"/>
      <c r="I317" s="1273"/>
      <c r="J317" s="69"/>
      <c r="K317" s="69"/>
      <c r="N317" s="69"/>
      <c r="O317" s="69"/>
      <c r="P317" s="69"/>
      <c r="Q317" s="69"/>
      <c r="R317" s="69"/>
      <c r="S317" s="69"/>
      <c r="T317" s="69"/>
    </row>
    <row r="318" spans="2:20">
      <c r="B318" s="69"/>
      <c r="E318" s="69"/>
      <c r="G318" s="11"/>
      <c r="I318" s="1273"/>
      <c r="J318" s="69"/>
      <c r="K318" s="69"/>
      <c r="N318" s="69"/>
      <c r="O318" s="69"/>
      <c r="P318" s="69"/>
      <c r="Q318" s="69"/>
      <c r="R318" s="69"/>
      <c r="S318" s="69"/>
      <c r="T318" s="69"/>
    </row>
    <row r="319" spans="2:20">
      <c r="B319" s="69"/>
      <c r="E319" s="69"/>
      <c r="G319" s="11"/>
      <c r="I319" s="1273"/>
      <c r="J319" s="69"/>
      <c r="K319" s="69"/>
      <c r="N319" s="69"/>
      <c r="O319" s="69"/>
      <c r="P319" s="69"/>
      <c r="Q319" s="69"/>
      <c r="R319" s="69"/>
      <c r="S319" s="69"/>
      <c r="T319" s="69"/>
    </row>
    <row r="320" spans="2:20">
      <c r="B320" s="69"/>
      <c r="E320" s="69"/>
      <c r="G320" s="11"/>
      <c r="I320" s="1273"/>
      <c r="J320" s="69"/>
      <c r="K320" s="69"/>
      <c r="N320" s="69"/>
      <c r="O320" s="69"/>
      <c r="P320" s="69"/>
      <c r="Q320" s="69"/>
      <c r="R320" s="69"/>
      <c r="S320" s="69"/>
      <c r="T320" s="69"/>
    </row>
    <row r="321" spans="1:20">
      <c r="B321" s="69"/>
      <c r="E321" s="69"/>
      <c r="G321" s="11"/>
      <c r="I321" s="1273"/>
      <c r="J321" s="69"/>
      <c r="K321" s="69"/>
      <c r="N321" s="69"/>
      <c r="O321" s="69"/>
      <c r="P321" s="69"/>
      <c r="Q321" s="69"/>
      <c r="R321" s="69"/>
      <c r="S321" s="69"/>
      <c r="T321" s="69"/>
    </row>
    <row r="325" spans="1:20" ht="14">
      <c r="A325" s="1285" t="s">
        <v>3176</v>
      </c>
    </row>
    <row r="327" spans="1:20" ht="33.5" customHeight="1">
      <c r="A327" s="1266" t="s">
        <v>200</v>
      </c>
      <c r="B327" s="1266" t="s">
        <v>1868</v>
      </c>
      <c r="C327" s="1266" t="s">
        <v>3110</v>
      </c>
      <c r="D327" s="1266" t="s">
        <v>3223</v>
      </c>
      <c r="E327" s="1266" t="s">
        <v>3111</v>
      </c>
      <c r="F327" s="594" t="s">
        <v>3229</v>
      </c>
      <c r="G327" s="1219" t="s">
        <v>26</v>
      </c>
      <c r="H327" s="1218" t="s">
        <v>144</v>
      </c>
      <c r="I327" s="1218" t="s">
        <v>3070</v>
      </c>
      <c r="J327" s="1218" t="s">
        <v>3124</v>
      </c>
      <c r="K327" s="1218" t="s">
        <v>3071</v>
      </c>
      <c r="L327" s="1218" t="s">
        <v>3104</v>
      </c>
      <c r="M327" s="1218" t="s">
        <v>152</v>
      </c>
      <c r="N327" s="1218" t="s">
        <v>3072</v>
      </c>
    </row>
    <row r="328" spans="1:20">
      <c r="B328" s="69"/>
      <c r="E328" s="69"/>
      <c r="H328" s="1279"/>
    </row>
    <row r="329" spans="1:20">
      <c r="B329" s="69"/>
      <c r="E329" s="69"/>
      <c r="H329" s="1279"/>
    </row>
    <row r="330" spans="1:20">
      <c r="B330" s="69"/>
      <c r="E330" s="69"/>
      <c r="H330" s="1279"/>
    </row>
    <row r="331" spans="1:20">
      <c r="B331" s="69"/>
      <c r="E331" s="69"/>
      <c r="H331" s="1279"/>
    </row>
    <row r="332" spans="1:20">
      <c r="B332" s="69"/>
      <c r="E332" s="69"/>
      <c r="H332" s="1279"/>
    </row>
    <row r="333" spans="1:20">
      <c r="B333" s="69"/>
      <c r="E333" s="69"/>
      <c r="H333" s="1279"/>
    </row>
    <row r="334" spans="1:20">
      <c r="B334" s="69"/>
      <c r="E334" s="69"/>
      <c r="H334" s="1279"/>
    </row>
    <row r="335" spans="1:20">
      <c r="B335" s="69"/>
      <c r="E335" s="69"/>
      <c r="H335" s="1279"/>
    </row>
    <row r="336" spans="1:20">
      <c r="B336" s="69"/>
      <c r="E336" s="69"/>
      <c r="H336" s="1279"/>
    </row>
    <row r="337" spans="2:8">
      <c r="B337" s="69"/>
      <c r="E337" s="69"/>
      <c r="H337" s="1279"/>
    </row>
    <row r="338" spans="2:8">
      <c r="B338" s="69"/>
      <c r="E338" s="69"/>
      <c r="H338" s="1279"/>
    </row>
    <row r="339" spans="2:8">
      <c r="B339" s="69"/>
      <c r="E339" s="69"/>
      <c r="H339" s="1279"/>
    </row>
    <row r="340" spans="2:8">
      <c r="B340" s="69"/>
      <c r="E340" s="69"/>
      <c r="H340" s="1279"/>
    </row>
    <row r="341" spans="2:8">
      <c r="B341" s="69"/>
      <c r="E341" s="69"/>
      <c r="H341" s="1279"/>
    </row>
    <row r="342" spans="2:8">
      <c r="B342" s="69"/>
      <c r="E342" s="69"/>
      <c r="H342" s="1279"/>
    </row>
    <row r="343" spans="2:8">
      <c r="B343" s="69"/>
      <c r="E343" s="69"/>
      <c r="H343" s="1279"/>
    </row>
    <row r="344" spans="2:8">
      <c r="B344" s="69"/>
      <c r="E344" s="69"/>
      <c r="H344" s="1279"/>
    </row>
    <row r="345" spans="2:8">
      <c r="B345" s="69"/>
      <c r="E345" s="69"/>
      <c r="H345" s="1279"/>
    </row>
    <row r="346" spans="2:8">
      <c r="B346" s="69"/>
      <c r="E346" s="69"/>
      <c r="H346" s="1279"/>
    </row>
    <row r="347" spans="2:8">
      <c r="B347" s="69"/>
      <c r="E347" s="69"/>
      <c r="H347" s="1279"/>
    </row>
    <row r="348" spans="2:8">
      <c r="B348" s="69"/>
      <c r="E348" s="69"/>
      <c r="H348" s="1279"/>
    </row>
    <row r="349" spans="2:8">
      <c r="B349" s="69"/>
      <c r="E349" s="69"/>
      <c r="H349" s="1279"/>
    </row>
    <row r="350" spans="2:8">
      <c r="B350" s="69"/>
      <c r="E350" s="69"/>
      <c r="H350" s="1279"/>
    </row>
    <row r="351" spans="2:8">
      <c r="B351" s="69"/>
      <c r="E351" s="69"/>
      <c r="H351" s="1279"/>
    </row>
    <row r="352" spans="2:8">
      <c r="B352" s="69"/>
      <c r="E352" s="69"/>
      <c r="H352" s="1279"/>
    </row>
    <row r="353" spans="2:8">
      <c r="B353" s="69"/>
      <c r="E353" s="69"/>
      <c r="H353" s="1279"/>
    </row>
    <row r="354" spans="2:8">
      <c r="B354" s="69"/>
      <c r="E354" s="69"/>
      <c r="H354" s="1279"/>
    </row>
    <row r="355" spans="2:8">
      <c r="B355" s="69"/>
      <c r="E355" s="69"/>
      <c r="H355" s="1279"/>
    </row>
    <row r="356" spans="2:8">
      <c r="B356" s="69"/>
      <c r="E356" s="69"/>
      <c r="H356" s="1279"/>
    </row>
    <row r="357" spans="2:8">
      <c r="B357" s="69"/>
      <c r="E357" s="69"/>
      <c r="H357" s="1279"/>
    </row>
    <row r="358" spans="2:8">
      <c r="B358" s="69"/>
      <c r="E358" s="69"/>
      <c r="H358" s="1279"/>
    </row>
    <row r="359" spans="2:8">
      <c r="B359" s="69"/>
      <c r="E359" s="69"/>
      <c r="H359" s="1279"/>
    </row>
    <row r="360" spans="2:8">
      <c r="B360" s="69"/>
      <c r="E360" s="69"/>
      <c r="H360" s="1279"/>
    </row>
    <row r="361" spans="2:8">
      <c r="B361" s="69"/>
      <c r="E361" s="69"/>
      <c r="H361" s="1279"/>
    </row>
    <row r="362" spans="2:8">
      <c r="B362" s="69"/>
      <c r="E362" s="69"/>
      <c r="H362" s="1279"/>
    </row>
    <row r="363" spans="2:8">
      <c r="B363" s="69"/>
      <c r="E363" s="69"/>
      <c r="H363" s="1279"/>
    </row>
    <row r="364" spans="2:8">
      <c r="B364" s="69"/>
      <c r="E364" s="69"/>
      <c r="H364" s="1279"/>
    </row>
    <row r="365" spans="2:8">
      <c r="B365" s="69"/>
      <c r="E365" s="69"/>
      <c r="H365" s="1279"/>
    </row>
    <row r="366" spans="2:8">
      <c r="B366" s="69"/>
      <c r="E366" s="69"/>
      <c r="H366" s="1279"/>
    </row>
    <row r="367" spans="2:8">
      <c r="B367" s="69"/>
      <c r="E367" s="69"/>
      <c r="H367" s="1279"/>
    </row>
    <row r="368" spans="2:8">
      <c r="B368" s="69"/>
      <c r="E368" s="69"/>
      <c r="H368" s="1279"/>
    </row>
    <row r="369" spans="2:8">
      <c r="B369" s="69"/>
      <c r="E369" s="69"/>
      <c r="H369" s="1279"/>
    </row>
    <row r="370" spans="2:8">
      <c r="B370" s="69"/>
      <c r="E370" s="69"/>
      <c r="H370" s="1279"/>
    </row>
    <row r="371" spans="2:8">
      <c r="B371" s="69"/>
      <c r="E371" s="69"/>
      <c r="H371" s="1279"/>
    </row>
    <row r="372" spans="2:8">
      <c r="B372" s="69"/>
      <c r="E372" s="69"/>
      <c r="H372" s="1279"/>
    </row>
    <row r="373" spans="2:8">
      <c r="B373" s="69"/>
      <c r="E373" s="69"/>
      <c r="H373" s="1279"/>
    </row>
    <row r="374" spans="2:8">
      <c r="B374" s="69"/>
      <c r="E374" s="69"/>
      <c r="H374" s="1279"/>
    </row>
    <row r="375" spans="2:8">
      <c r="B375" s="69"/>
      <c r="E375" s="69"/>
      <c r="H375" s="1279"/>
    </row>
    <row r="376" spans="2:8">
      <c r="B376" s="69"/>
      <c r="E376" s="69"/>
      <c r="H376" s="1279"/>
    </row>
    <row r="377" spans="2:8">
      <c r="B377" s="69"/>
      <c r="E377" s="69"/>
      <c r="H377" s="1279"/>
    </row>
    <row r="378" spans="2:8">
      <c r="B378" s="69"/>
      <c r="E378" s="69"/>
      <c r="H378" s="1279"/>
    </row>
    <row r="379" spans="2:8">
      <c r="B379" s="69"/>
      <c r="E379" s="69"/>
      <c r="H379" s="1279"/>
    </row>
    <row r="380" spans="2:8">
      <c r="B380" s="69"/>
      <c r="E380" s="69"/>
      <c r="H380" s="1279"/>
    </row>
    <row r="381" spans="2:8">
      <c r="B381" s="69"/>
      <c r="E381" s="69"/>
      <c r="H381" s="1279"/>
    </row>
    <row r="382" spans="2:8">
      <c r="B382" s="69"/>
      <c r="E382" s="69"/>
      <c r="H382" s="1279"/>
    </row>
    <row r="383" spans="2:8">
      <c r="B383" s="69"/>
      <c r="E383" s="69"/>
      <c r="H383" s="1279"/>
    </row>
    <row r="384" spans="2:8">
      <c r="B384" s="69"/>
      <c r="E384" s="69"/>
      <c r="H384" s="1279"/>
    </row>
    <row r="385" spans="2:8">
      <c r="B385" s="69"/>
      <c r="E385" s="69"/>
      <c r="H385" s="1279"/>
    </row>
    <row r="386" spans="2:8">
      <c r="B386" s="69"/>
      <c r="E386" s="69"/>
      <c r="H386" s="1279"/>
    </row>
    <row r="387" spans="2:8">
      <c r="B387" s="69"/>
      <c r="E387" s="69"/>
      <c r="H387" s="1279"/>
    </row>
    <row r="388" spans="2:8">
      <c r="B388" s="69"/>
      <c r="E388" s="69"/>
      <c r="H388" s="1279"/>
    </row>
    <row r="389" spans="2:8">
      <c r="B389" s="69"/>
      <c r="E389" s="69"/>
      <c r="H389" s="1279"/>
    </row>
    <row r="390" spans="2:8">
      <c r="B390" s="69"/>
      <c r="E390" s="69"/>
      <c r="H390" s="1279"/>
    </row>
    <row r="391" spans="2:8">
      <c r="B391" s="69"/>
      <c r="E391" s="69"/>
      <c r="H391" s="1279"/>
    </row>
    <row r="392" spans="2:8">
      <c r="B392" s="69"/>
      <c r="E392" s="69"/>
      <c r="H392" s="1279"/>
    </row>
    <row r="393" spans="2:8">
      <c r="B393" s="69"/>
      <c r="E393" s="69"/>
      <c r="H393" s="1279"/>
    </row>
    <row r="394" spans="2:8">
      <c r="B394" s="69"/>
      <c r="E394" s="69"/>
      <c r="H394" s="1279"/>
    </row>
    <row r="395" spans="2:8">
      <c r="B395" s="69"/>
      <c r="E395" s="69"/>
      <c r="H395" s="1279"/>
    </row>
    <row r="396" spans="2:8">
      <c r="B396" s="69"/>
      <c r="E396" s="69"/>
      <c r="H396" s="1279"/>
    </row>
    <row r="397" spans="2:8">
      <c r="B397" s="69"/>
      <c r="E397" s="69"/>
      <c r="H397" s="1279"/>
    </row>
    <row r="398" spans="2:8">
      <c r="B398" s="69"/>
      <c r="E398" s="69"/>
      <c r="H398" s="1279"/>
    </row>
    <row r="399" spans="2:8">
      <c r="B399" s="69"/>
      <c r="E399" s="69"/>
      <c r="H399" s="1279"/>
    </row>
    <row r="400" spans="2:8">
      <c r="B400" s="69"/>
      <c r="E400" s="69"/>
      <c r="H400" s="1279"/>
    </row>
    <row r="401" spans="2:8">
      <c r="B401" s="69"/>
      <c r="E401" s="69"/>
      <c r="H401" s="1279"/>
    </row>
    <row r="402" spans="2:8">
      <c r="B402" s="69"/>
      <c r="E402" s="69"/>
      <c r="H402" s="1279"/>
    </row>
    <row r="403" spans="2:8">
      <c r="B403" s="69"/>
      <c r="E403" s="69"/>
      <c r="H403" s="1279"/>
    </row>
    <row r="404" spans="2:8">
      <c r="B404" s="69"/>
      <c r="E404" s="69"/>
      <c r="H404" s="1279"/>
    </row>
    <row r="405" spans="2:8">
      <c r="B405" s="69"/>
      <c r="E405" s="69"/>
      <c r="H405" s="1279"/>
    </row>
    <row r="406" spans="2:8">
      <c r="B406" s="69"/>
      <c r="E406" s="69"/>
      <c r="H406" s="1279"/>
    </row>
    <row r="407" spans="2:8">
      <c r="B407" s="69"/>
      <c r="E407" s="69"/>
      <c r="H407" s="1279"/>
    </row>
    <row r="408" spans="2:8">
      <c r="B408" s="69"/>
      <c r="E408" s="69"/>
      <c r="H408" s="1279"/>
    </row>
    <row r="409" spans="2:8">
      <c r="B409" s="69"/>
      <c r="E409" s="69"/>
      <c r="H409" s="1279"/>
    </row>
    <row r="410" spans="2:8">
      <c r="B410" s="69"/>
      <c r="E410" s="69"/>
      <c r="H410" s="1279"/>
    </row>
    <row r="411" spans="2:8">
      <c r="B411" s="69"/>
      <c r="E411" s="69"/>
      <c r="H411" s="1279"/>
    </row>
    <row r="412" spans="2:8">
      <c r="B412" s="69"/>
      <c r="E412" s="69"/>
      <c r="H412" s="1279"/>
    </row>
    <row r="413" spans="2:8">
      <c r="B413" s="69"/>
      <c r="E413" s="69"/>
      <c r="H413" s="1279"/>
    </row>
    <row r="414" spans="2:8">
      <c r="B414" s="69"/>
      <c r="E414" s="69"/>
      <c r="H414" s="1279"/>
    </row>
    <row r="415" spans="2:8">
      <c r="B415" s="69"/>
      <c r="E415" s="69"/>
      <c r="H415" s="1279"/>
    </row>
    <row r="416" spans="2:8">
      <c r="B416" s="69"/>
      <c r="E416" s="69"/>
      <c r="H416" s="1279"/>
    </row>
    <row r="417" spans="2:8">
      <c r="B417" s="69"/>
      <c r="E417" s="69"/>
      <c r="H417" s="1279"/>
    </row>
    <row r="418" spans="2:8">
      <c r="B418" s="69"/>
      <c r="E418" s="69"/>
      <c r="H418" s="1279"/>
    </row>
    <row r="419" spans="2:8">
      <c r="B419" s="69"/>
      <c r="E419" s="69"/>
      <c r="H419" s="1279"/>
    </row>
    <row r="420" spans="2:8">
      <c r="B420" s="69"/>
      <c r="E420" s="69"/>
      <c r="H420" s="1279"/>
    </row>
    <row r="421" spans="2:8">
      <c r="B421" s="69"/>
      <c r="E421" s="69"/>
      <c r="H421" s="1279"/>
    </row>
    <row r="422" spans="2:8">
      <c r="B422" s="69"/>
      <c r="E422" s="69"/>
      <c r="H422" s="1279"/>
    </row>
    <row r="423" spans="2:8">
      <c r="B423" s="69"/>
      <c r="E423" s="69"/>
      <c r="H423" s="1279"/>
    </row>
    <row r="424" spans="2:8">
      <c r="B424" s="69"/>
      <c r="E424" s="69"/>
      <c r="H424" s="1279"/>
    </row>
    <row r="425" spans="2:8">
      <c r="B425" s="69"/>
      <c r="E425" s="69"/>
      <c r="H425" s="1279"/>
    </row>
    <row r="426" spans="2:8">
      <c r="B426" s="69"/>
      <c r="E426" s="69"/>
      <c r="H426" s="1279"/>
    </row>
    <row r="427" spans="2:8">
      <c r="B427" s="69"/>
      <c r="E427" s="69"/>
      <c r="H427" s="1279"/>
    </row>
    <row r="428" spans="2:8">
      <c r="B428" s="69"/>
      <c r="E428" s="69"/>
      <c r="H428" s="1279"/>
    </row>
    <row r="429" spans="2:8">
      <c r="B429" s="69"/>
      <c r="E429" s="69"/>
      <c r="H429" s="1279"/>
    </row>
    <row r="430" spans="2:8">
      <c r="B430" s="69"/>
      <c r="E430" s="69"/>
      <c r="H430" s="1279"/>
    </row>
    <row r="431" spans="2:8">
      <c r="B431" s="69"/>
      <c r="E431" s="69"/>
      <c r="H431" s="1279"/>
    </row>
    <row r="432" spans="2:8">
      <c r="B432" s="69"/>
      <c r="E432" s="69"/>
      <c r="H432" s="1279"/>
    </row>
    <row r="433" spans="2:8">
      <c r="B433" s="69"/>
      <c r="E433" s="69"/>
      <c r="H433" s="1279"/>
    </row>
    <row r="434" spans="2:8">
      <c r="B434" s="69"/>
      <c r="E434" s="69"/>
      <c r="H434" s="1279"/>
    </row>
    <row r="435" spans="2:8">
      <c r="B435" s="69"/>
      <c r="E435" s="69"/>
      <c r="H435" s="1279"/>
    </row>
    <row r="436" spans="2:8">
      <c r="B436" s="69"/>
      <c r="E436" s="69"/>
      <c r="H436" s="1279"/>
    </row>
    <row r="437" spans="2:8">
      <c r="B437" s="69"/>
      <c r="E437" s="69"/>
      <c r="H437" s="1279"/>
    </row>
    <row r="438" spans="2:8">
      <c r="B438" s="69"/>
      <c r="E438" s="69"/>
      <c r="H438" s="1279"/>
    </row>
    <row r="439" spans="2:8">
      <c r="B439" s="69"/>
      <c r="E439" s="69"/>
      <c r="H439" s="1279"/>
    </row>
    <row r="440" spans="2:8">
      <c r="B440" s="69"/>
      <c r="E440" s="69"/>
      <c r="H440" s="1279"/>
    </row>
    <row r="441" spans="2:8">
      <c r="B441" s="69"/>
      <c r="E441" s="69"/>
      <c r="H441" s="1279"/>
    </row>
    <row r="442" spans="2:8">
      <c r="B442" s="69"/>
      <c r="E442" s="69"/>
      <c r="H442" s="1279"/>
    </row>
    <row r="443" spans="2:8">
      <c r="B443" s="69"/>
      <c r="E443" s="69"/>
      <c r="H443" s="1279"/>
    </row>
    <row r="444" spans="2:8">
      <c r="B444" s="69"/>
      <c r="E444" s="69"/>
      <c r="H444" s="1279"/>
    </row>
    <row r="445" spans="2:8">
      <c r="B445" s="69"/>
      <c r="E445" s="69"/>
      <c r="H445" s="1279"/>
    </row>
    <row r="446" spans="2:8">
      <c r="B446" s="69"/>
      <c r="E446" s="69"/>
      <c r="H446" s="1279"/>
    </row>
    <row r="447" spans="2:8">
      <c r="B447" s="69"/>
      <c r="E447" s="69"/>
      <c r="H447" s="1279"/>
    </row>
    <row r="448" spans="2:8">
      <c r="B448" s="69"/>
      <c r="E448" s="69"/>
      <c r="H448" s="1279"/>
    </row>
    <row r="449" spans="2:8">
      <c r="B449" s="69"/>
      <c r="E449" s="69"/>
      <c r="H449" s="1279"/>
    </row>
    <row r="450" spans="2:8">
      <c r="B450" s="69"/>
      <c r="E450" s="69"/>
      <c r="H450" s="1279"/>
    </row>
    <row r="451" spans="2:8">
      <c r="B451" s="69"/>
      <c r="E451" s="69"/>
      <c r="H451" s="1279"/>
    </row>
    <row r="452" spans="2:8">
      <c r="B452" s="69"/>
      <c r="E452" s="69"/>
      <c r="H452" s="1279"/>
    </row>
    <row r="453" spans="2:8">
      <c r="B453" s="69"/>
      <c r="E453" s="69"/>
      <c r="H453" s="1279"/>
    </row>
    <row r="454" spans="2:8">
      <c r="B454" s="69"/>
      <c r="E454" s="69"/>
      <c r="H454" s="1279"/>
    </row>
    <row r="455" spans="2:8">
      <c r="B455" s="69"/>
      <c r="E455" s="69"/>
      <c r="H455" s="1279"/>
    </row>
    <row r="456" spans="2:8">
      <c r="B456" s="69"/>
      <c r="E456" s="69"/>
      <c r="H456" s="1279"/>
    </row>
    <row r="457" spans="2:8">
      <c r="B457" s="69"/>
      <c r="E457" s="69"/>
      <c r="H457" s="1279"/>
    </row>
    <row r="458" spans="2:8">
      <c r="B458" s="69"/>
      <c r="E458" s="69"/>
      <c r="H458" s="1279"/>
    </row>
    <row r="459" spans="2:8">
      <c r="B459" s="69"/>
      <c r="E459" s="69"/>
      <c r="H459" s="1279"/>
    </row>
    <row r="460" spans="2:8">
      <c r="B460" s="69"/>
      <c r="E460" s="69"/>
      <c r="H460" s="1279"/>
    </row>
    <row r="461" spans="2:8">
      <c r="B461" s="69"/>
      <c r="E461" s="69"/>
      <c r="H461" s="1279"/>
    </row>
    <row r="462" spans="2:8">
      <c r="B462" s="69"/>
      <c r="E462" s="69"/>
      <c r="H462" s="1279"/>
    </row>
    <row r="463" spans="2:8">
      <c r="B463" s="69"/>
      <c r="E463" s="69"/>
      <c r="H463" s="1279"/>
    </row>
    <row r="464" spans="2:8">
      <c r="B464" s="69"/>
      <c r="E464" s="69"/>
      <c r="H464" s="1279"/>
    </row>
    <row r="465" spans="2:8">
      <c r="B465" s="69"/>
      <c r="E465" s="69"/>
      <c r="H465" s="1279"/>
    </row>
    <row r="466" spans="2:8">
      <c r="B466" s="69"/>
      <c r="E466" s="69"/>
      <c r="H466" s="1279"/>
    </row>
    <row r="467" spans="2:8">
      <c r="B467" s="69"/>
      <c r="E467" s="69"/>
      <c r="H467" s="1279"/>
    </row>
    <row r="468" spans="2:8">
      <c r="B468" s="69"/>
      <c r="E468" s="69"/>
      <c r="H468" s="1279"/>
    </row>
    <row r="469" spans="2:8">
      <c r="B469" s="69"/>
      <c r="E469" s="69"/>
      <c r="H469" s="1279"/>
    </row>
    <row r="470" spans="2:8">
      <c r="B470" s="69"/>
      <c r="E470" s="69"/>
      <c r="H470" s="1279"/>
    </row>
    <row r="471" spans="2:8">
      <c r="B471" s="69"/>
      <c r="E471" s="69"/>
      <c r="H471" s="1279"/>
    </row>
    <row r="472" spans="2:8">
      <c r="B472" s="69"/>
      <c r="E472" s="69"/>
      <c r="H472" s="1279"/>
    </row>
    <row r="473" spans="2:8">
      <c r="B473" s="69"/>
      <c r="E473" s="69"/>
      <c r="H473" s="1279"/>
    </row>
    <row r="474" spans="2:8">
      <c r="B474" s="69"/>
      <c r="E474" s="69"/>
      <c r="H474" s="1279"/>
    </row>
    <row r="475" spans="2:8">
      <c r="B475" s="69"/>
      <c r="E475" s="69"/>
      <c r="H475" s="1279"/>
    </row>
    <row r="476" spans="2:8">
      <c r="B476" s="69"/>
      <c r="E476" s="69"/>
      <c r="H476" s="1279"/>
    </row>
    <row r="477" spans="2:8">
      <c r="B477" s="69"/>
      <c r="E477" s="69"/>
      <c r="H477" s="1279"/>
    </row>
    <row r="478" spans="2:8">
      <c r="B478" s="69"/>
      <c r="E478" s="69"/>
      <c r="H478" s="1279"/>
    </row>
    <row r="479" spans="2:8">
      <c r="B479" s="69"/>
      <c r="E479" s="69"/>
      <c r="H479" s="1279"/>
    </row>
    <row r="480" spans="2:8">
      <c r="B480" s="69"/>
      <c r="E480" s="69"/>
      <c r="H480" s="1279"/>
    </row>
    <row r="481" spans="2:8">
      <c r="B481" s="69"/>
      <c r="E481" s="69"/>
      <c r="H481" s="1279"/>
    </row>
    <row r="482" spans="2:8">
      <c r="B482" s="69"/>
      <c r="E482" s="69"/>
      <c r="H482" s="1279"/>
    </row>
    <row r="483" spans="2:8">
      <c r="B483" s="69"/>
      <c r="E483" s="69"/>
      <c r="H483" s="1279"/>
    </row>
    <row r="484" spans="2:8">
      <c r="B484" s="69"/>
      <c r="E484" s="69"/>
      <c r="H484" s="1279"/>
    </row>
    <row r="485" spans="2:8">
      <c r="B485" s="69"/>
      <c r="E485" s="69"/>
      <c r="H485" s="1279"/>
    </row>
    <row r="486" spans="2:8">
      <c r="B486" s="69"/>
      <c r="E486" s="69"/>
      <c r="H486" s="1279"/>
    </row>
    <row r="487" spans="2:8">
      <c r="B487" s="69"/>
      <c r="E487" s="69"/>
      <c r="H487" s="1279"/>
    </row>
    <row r="488" spans="2:8">
      <c r="B488" s="69"/>
      <c r="E488" s="69"/>
      <c r="H488" s="1279"/>
    </row>
    <row r="489" spans="2:8">
      <c r="B489" s="69"/>
      <c r="E489" s="69"/>
      <c r="H489" s="1279"/>
    </row>
    <row r="490" spans="2:8">
      <c r="B490" s="69"/>
      <c r="E490" s="69"/>
      <c r="H490" s="1279"/>
    </row>
    <row r="491" spans="2:8">
      <c r="B491" s="69"/>
      <c r="E491" s="69"/>
      <c r="H491" s="1279"/>
    </row>
    <row r="492" spans="2:8">
      <c r="B492" s="69"/>
      <c r="E492" s="69"/>
      <c r="H492" s="1279"/>
    </row>
    <row r="493" spans="2:8">
      <c r="B493" s="69"/>
      <c r="E493" s="69"/>
      <c r="H493" s="1279"/>
    </row>
    <row r="494" spans="2:8">
      <c r="B494" s="69"/>
      <c r="E494" s="69"/>
      <c r="H494" s="1279"/>
    </row>
    <row r="495" spans="2:8">
      <c r="B495" s="69"/>
      <c r="E495" s="69"/>
      <c r="H495" s="1279"/>
    </row>
    <row r="496" spans="2:8">
      <c r="B496" s="69"/>
      <c r="E496" s="69"/>
      <c r="H496" s="1279"/>
    </row>
    <row r="497" spans="2:8">
      <c r="B497" s="69"/>
      <c r="E497" s="69"/>
      <c r="H497" s="1279"/>
    </row>
    <row r="498" spans="2:8">
      <c r="B498" s="69"/>
      <c r="E498" s="69"/>
      <c r="H498" s="1279"/>
    </row>
    <row r="499" spans="2:8">
      <c r="B499" s="69"/>
      <c r="E499" s="69"/>
      <c r="H499" s="1279"/>
    </row>
    <row r="500" spans="2:8">
      <c r="B500" s="69"/>
      <c r="E500" s="69"/>
      <c r="H500" s="1279"/>
    </row>
    <row r="501" spans="2:8">
      <c r="B501" s="69"/>
      <c r="E501" s="69"/>
      <c r="H501" s="1279"/>
    </row>
    <row r="502" spans="2:8">
      <c r="B502" s="69"/>
      <c r="E502" s="69"/>
      <c r="H502" s="1279"/>
    </row>
    <row r="503" spans="2:8">
      <c r="B503" s="69"/>
      <c r="E503" s="69"/>
      <c r="H503" s="1279"/>
    </row>
    <row r="504" spans="2:8">
      <c r="B504" s="69"/>
      <c r="E504" s="69"/>
      <c r="H504" s="1279"/>
    </row>
    <row r="505" spans="2:8">
      <c r="B505" s="69"/>
      <c r="E505" s="69"/>
      <c r="H505" s="1279"/>
    </row>
    <row r="506" spans="2:8">
      <c r="B506" s="69"/>
      <c r="E506" s="69"/>
      <c r="H506" s="1279"/>
    </row>
    <row r="507" spans="2:8">
      <c r="B507" s="69"/>
      <c r="E507" s="69"/>
      <c r="H507" s="1279"/>
    </row>
    <row r="508" spans="2:8">
      <c r="B508" s="69"/>
      <c r="E508" s="69"/>
      <c r="H508" s="1279"/>
    </row>
    <row r="509" spans="2:8">
      <c r="B509" s="69"/>
      <c r="E509" s="69"/>
      <c r="H509" s="1279"/>
    </row>
    <row r="510" spans="2:8">
      <c r="B510" s="69"/>
      <c r="E510" s="69"/>
      <c r="H510" s="1279"/>
    </row>
    <row r="511" spans="2:8">
      <c r="B511" s="69"/>
      <c r="E511" s="69"/>
      <c r="H511" s="1279"/>
    </row>
    <row r="512" spans="2:8">
      <c r="B512" s="69"/>
      <c r="E512" s="69"/>
      <c r="H512" s="1279"/>
    </row>
    <row r="513" spans="2:8">
      <c r="B513" s="69"/>
      <c r="E513" s="69"/>
      <c r="H513" s="1279"/>
    </row>
    <row r="514" spans="2:8">
      <c r="B514" s="69"/>
      <c r="E514" s="69"/>
      <c r="H514" s="1279"/>
    </row>
    <row r="515" spans="2:8">
      <c r="B515" s="69"/>
      <c r="E515" s="69"/>
      <c r="H515" s="1279"/>
    </row>
    <row r="516" spans="2:8">
      <c r="B516" s="69"/>
      <c r="E516" s="69"/>
      <c r="H516" s="1279"/>
    </row>
    <row r="517" spans="2:8">
      <c r="B517" s="69"/>
      <c r="E517" s="69"/>
      <c r="H517" s="1279"/>
    </row>
    <row r="518" spans="2:8">
      <c r="B518" s="69"/>
      <c r="E518" s="69"/>
      <c r="H518" s="1279"/>
    </row>
    <row r="519" spans="2:8">
      <c r="B519" s="69"/>
      <c r="E519" s="69"/>
      <c r="H519" s="1279"/>
    </row>
    <row r="520" spans="2:8">
      <c r="B520" s="69"/>
      <c r="E520" s="69"/>
      <c r="H520" s="1279"/>
    </row>
    <row r="521" spans="2:8">
      <c r="B521" s="69"/>
      <c r="E521" s="69"/>
      <c r="H521" s="1279"/>
    </row>
    <row r="522" spans="2:8">
      <c r="B522" s="69"/>
      <c r="E522" s="69"/>
      <c r="H522" s="1279"/>
    </row>
    <row r="523" spans="2:8">
      <c r="B523" s="69"/>
      <c r="E523" s="69"/>
      <c r="H523" s="1279"/>
    </row>
    <row r="524" spans="2:8">
      <c r="B524" s="69"/>
      <c r="E524" s="69"/>
      <c r="H524" s="1279"/>
    </row>
    <row r="525" spans="2:8">
      <c r="B525" s="69"/>
      <c r="E525" s="69"/>
      <c r="H525" s="1279"/>
    </row>
    <row r="526" spans="2:8">
      <c r="B526" s="69"/>
      <c r="E526" s="69"/>
      <c r="H526" s="1279"/>
    </row>
    <row r="527" spans="2:8">
      <c r="B527" s="69"/>
      <c r="E527" s="69"/>
      <c r="H527" s="1279"/>
    </row>
    <row r="528" spans="2:8">
      <c r="B528" s="69"/>
      <c r="E528" s="69"/>
      <c r="H528" s="1279"/>
    </row>
    <row r="529" spans="2:8">
      <c r="B529" s="69"/>
      <c r="E529" s="69"/>
      <c r="H529" s="1279"/>
    </row>
    <row r="530" spans="2:8">
      <c r="B530" s="69"/>
      <c r="E530" s="69"/>
      <c r="H530" s="1279"/>
    </row>
    <row r="531" spans="2:8">
      <c r="B531" s="69"/>
      <c r="E531" s="69"/>
      <c r="H531" s="1279"/>
    </row>
    <row r="532" spans="2:8">
      <c r="B532" s="69"/>
      <c r="E532" s="69"/>
      <c r="H532" s="1279"/>
    </row>
    <row r="533" spans="2:8">
      <c r="B533" s="69"/>
      <c r="E533" s="69"/>
      <c r="H533" s="1279"/>
    </row>
    <row r="534" spans="2:8">
      <c r="B534" s="69"/>
      <c r="E534" s="69"/>
      <c r="H534" s="1279"/>
    </row>
    <row r="535" spans="2:8">
      <c r="B535" s="69"/>
      <c r="E535" s="69"/>
      <c r="H535" s="1279"/>
    </row>
    <row r="536" spans="2:8">
      <c r="B536" s="69"/>
      <c r="E536" s="69"/>
      <c r="H536" s="1279"/>
    </row>
    <row r="537" spans="2:8">
      <c r="B537" s="69"/>
      <c r="E537" s="69"/>
      <c r="H537" s="1279"/>
    </row>
    <row r="538" spans="2:8">
      <c r="B538" s="69"/>
      <c r="E538" s="69"/>
      <c r="H538" s="1279"/>
    </row>
    <row r="539" spans="2:8">
      <c r="B539" s="69"/>
      <c r="E539" s="69"/>
      <c r="H539" s="1279"/>
    </row>
    <row r="540" spans="2:8">
      <c r="B540" s="69"/>
      <c r="E540" s="69"/>
      <c r="H540" s="1279"/>
    </row>
    <row r="541" spans="2:8">
      <c r="B541" s="69"/>
      <c r="E541" s="69"/>
      <c r="H541" s="1279"/>
    </row>
    <row r="542" spans="2:8">
      <c r="B542" s="69"/>
      <c r="E542" s="69"/>
      <c r="H542" s="1279"/>
    </row>
    <row r="543" spans="2:8">
      <c r="B543" s="69"/>
      <c r="E543" s="69"/>
      <c r="H543" s="1279"/>
    </row>
    <row r="544" spans="2:8">
      <c r="B544" s="69"/>
      <c r="E544" s="69"/>
      <c r="H544" s="1279"/>
    </row>
    <row r="545" spans="2:8">
      <c r="B545" s="69"/>
      <c r="E545" s="69"/>
      <c r="H545" s="1279"/>
    </row>
    <row r="546" spans="2:8">
      <c r="B546" s="69"/>
      <c r="E546" s="69"/>
      <c r="H546" s="1279"/>
    </row>
    <row r="547" spans="2:8">
      <c r="B547" s="69"/>
      <c r="E547" s="69"/>
      <c r="H547" s="1279"/>
    </row>
    <row r="548" spans="2:8">
      <c r="B548" s="69"/>
      <c r="E548" s="69"/>
      <c r="H548" s="1279"/>
    </row>
    <row r="549" spans="2:8">
      <c r="B549" s="69"/>
      <c r="E549" s="69"/>
      <c r="H549" s="1279"/>
    </row>
    <row r="550" spans="2:8">
      <c r="B550" s="69"/>
      <c r="E550" s="69"/>
      <c r="H550" s="1279"/>
    </row>
    <row r="551" spans="2:8">
      <c r="B551" s="69"/>
      <c r="E551" s="69"/>
      <c r="H551" s="1279"/>
    </row>
    <row r="552" spans="2:8">
      <c r="B552" s="69"/>
      <c r="E552" s="69"/>
      <c r="H552" s="1279"/>
    </row>
    <row r="553" spans="2:8">
      <c r="B553" s="69"/>
      <c r="E553" s="69"/>
      <c r="H553" s="1279"/>
    </row>
    <row r="554" spans="2:8">
      <c r="B554" s="69"/>
      <c r="E554" s="69"/>
      <c r="H554" s="1279"/>
    </row>
    <row r="555" spans="2:8">
      <c r="B555" s="69"/>
      <c r="E555" s="69"/>
      <c r="H555" s="1279"/>
    </row>
    <row r="556" spans="2:8">
      <c r="B556" s="69"/>
      <c r="E556" s="69"/>
      <c r="H556" s="1279"/>
    </row>
    <row r="557" spans="2:8">
      <c r="B557" s="69"/>
      <c r="E557" s="69"/>
      <c r="H557" s="1279"/>
    </row>
    <row r="558" spans="2:8">
      <c r="B558" s="69"/>
      <c r="E558" s="69"/>
      <c r="H558" s="1279"/>
    </row>
    <row r="559" spans="2:8">
      <c r="B559" s="69"/>
      <c r="E559" s="69"/>
      <c r="H559" s="1279"/>
    </row>
    <row r="560" spans="2:8">
      <c r="B560" s="69"/>
      <c r="E560" s="69"/>
      <c r="H560" s="1279"/>
    </row>
    <row r="561" spans="1:43">
      <c r="B561" s="69"/>
      <c r="E561" s="69"/>
      <c r="H561" s="1279"/>
    </row>
    <row r="562" spans="1:43">
      <c r="B562" s="69"/>
      <c r="E562" s="69"/>
      <c r="H562" s="1279"/>
    </row>
    <row r="563" spans="1:43">
      <c r="B563" s="69"/>
      <c r="E563" s="69"/>
      <c r="H563" s="1279"/>
    </row>
    <row r="567" spans="1:43" ht="15.5">
      <c r="A567" s="1286" t="s">
        <v>3175</v>
      </c>
    </row>
    <row r="569" spans="1:43" s="55" customFormat="1" ht="69">
      <c r="A569" s="594" t="s">
        <v>200</v>
      </c>
      <c r="B569" s="594" t="s">
        <v>1868</v>
      </c>
      <c r="C569" s="594" t="s">
        <v>3110</v>
      </c>
      <c r="D569" s="1266" t="s">
        <v>3223</v>
      </c>
      <c r="E569" s="594" t="s">
        <v>3111</v>
      </c>
      <c r="F569" s="594" t="s">
        <v>3229</v>
      </c>
      <c r="G569" s="594" t="s">
        <v>3163</v>
      </c>
      <c r="H569" s="594" t="s">
        <v>3164</v>
      </c>
      <c r="I569" s="594" t="s">
        <v>3162</v>
      </c>
      <c r="J569" s="594" t="s">
        <v>331</v>
      </c>
      <c r="K569" s="594" t="s">
        <v>2958</v>
      </c>
      <c r="L569" s="594" t="s">
        <v>2959</v>
      </c>
      <c r="M569" s="1282" t="s">
        <v>3144</v>
      </c>
      <c r="N569" s="594" t="s">
        <v>3145</v>
      </c>
      <c r="O569" s="1282" t="s">
        <v>3146</v>
      </c>
      <c r="P569" s="594" t="s">
        <v>3147</v>
      </c>
      <c r="Q569" s="1282" t="s">
        <v>3148</v>
      </c>
      <c r="R569" s="594" t="s">
        <v>3149</v>
      </c>
      <c r="S569" s="1282" t="s">
        <v>3150</v>
      </c>
      <c r="T569" s="594" t="s">
        <v>3151</v>
      </c>
      <c r="U569" s="1282" t="s">
        <v>3152</v>
      </c>
      <c r="V569" s="594" t="s">
        <v>3153</v>
      </c>
      <c r="W569" s="1282" t="s">
        <v>3154</v>
      </c>
      <c r="X569" s="594" t="s">
        <v>3155</v>
      </c>
      <c r="Y569" s="1282" t="s">
        <v>3156</v>
      </c>
      <c r="Z569" s="594" t="s">
        <v>3157</v>
      </c>
      <c r="AA569" s="1282" t="s">
        <v>3158</v>
      </c>
      <c r="AB569" s="594" t="s">
        <v>3159</v>
      </c>
      <c r="AC569" s="1282" t="s">
        <v>3160</v>
      </c>
      <c r="AD569" s="594" t="s">
        <v>3161</v>
      </c>
      <c r="AE569" s="594" t="s">
        <v>175</v>
      </c>
      <c r="AF569" s="594" t="s">
        <v>168</v>
      </c>
      <c r="AG569" s="594" t="s">
        <v>167</v>
      </c>
      <c r="AH569" s="594" t="s">
        <v>176</v>
      </c>
      <c r="AI569" s="594" t="s">
        <v>177</v>
      </c>
      <c r="AJ569" s="594" t="s">
        <v>169</v>
      </c>
      <c r="AK569" s="594" t="s">
        <v>178</v>
      </c>
      <c r="AL569" s="594" t="s">
        <v>182</v>
      </c>
      <c r="AM569" s="594" t="s">
        <v>170</v>
      </c>
      <c r="AN569" s="594" t="s">
        <v>1902</v>
      </c>
      <c r="AO569" s="594" t="s">
        <v>3073</v>
      </c>
      <c r="AP569" s="594" t="s">
        <v>3165</v>
      </c>
      <c r="AQ569" s="594" t="s">
        <v>1888</v>
      </c>
    </row>
    <row r="570" spans="1:43">
      <c r="B570" s="69"/>
      <c r="E570" s="69"/>
      <c r="M570" s="1281"/>
      <c r="O570" s="1281"/>
      <c r="Q570" s="1281"/>
      <c r="S570" s="1281"/>
      <c r="U570" s="1281"/>
      <c r="W570" s="1281"/>
      <c r="Y570" s="1281"/>
      <c r="AA570" s="1281"/>
      <c r="AC570" s="1281"/>
    </row>
    <row r="571" spans="1:43">
      <c r="B571" s="69"/>
      <c r="E571" s="69"/>
      <c r="M571" s="1281"/>
      <c r="O571" s="1281"/>
      <c r="Q571" s="1281"/>
      <c r="S571" s="1281"/>
      <c r="U571" s="1281"/>
      <c r="W571" s="1281"/>
      <c r="Y571" s="1281"/>
      <c r="AA571" s="1281"/>
      <c r="AC571" s="1281"/>
    </row>
    <row r="572" spans="1:43">
      <c r="B572" s="69"/>
      <c r="E572" s="69"/>
      <c r="M572" s="1281"/>
      <c r="O572" s="1281"/>
      <c r="Q572" s="1281"/>
      <c r="S572" s="1281"/>
      <c r="U572" s="1281"/>
      <c r="W572" s="1281"/>
      <c r="Y572" s="1281"/>
      <c r="AA572" s="1281"/>
      <c r="AC572" s="1281"/>
    </row>
    <row r="573" spans="1:43">
      <c r="B573" s="69"/>
      <c r="E573" s="69"/>
      <c r="M573" s="1281"/>
      <c r="O573" s="1281"/>
      <c r="Q573" s="1281"/>
      <c r="S573" s="1281"/>
      <c r="U573" s="1281"/>
      <c r="W573" s="1281"/>
      <c r="Y573" s="1281"/>
      <c r="AA573" s="1281"/>
      <c r="AC573" s="1281"/>
    </row>
    <row r="574" spans="1:43">
      <c r="B574" s="69"/>
      <c r="E574" s="69"/>
      <c r="M574" s="1281"/>
      <c r="O574" s="1281"/>
      <c r="Q574" s="1281"/>
      <c r="S574" s="1281"/>
      <c r="U574" s="1281"/>
      <c r="W574" s="1281"/>
      <c r="Y574" s="1281"/>
      <c r="AA574" s="1281"/>
      <c r="AC574" s="1281"/>
    </row>
    <row r="575" spans="1:43">
      <c r="B575" s="69"/>
      <c r="E575" s="69"/>
      <c r="M575" s="1281"/>
      <c r="O575" s="1281"/>
      <c r="Q575" s="1281"/>
      <c r="S575" s="1281"/>
      <c r="U575" s="1281"/>
      <c r="W575" s="1281"/>
      <c r="Y575" s="1281"/>
      <c r="AA575" s="1281"/>
      <c r="AC575" s="1281"/>
    </row>
    <row r="576" spans="1:43">
      <c r="B576" s="69"/>
      <c r="E576" s="69"/>
      <c r="M576" s="1281"/>
      <c r="O576" s="1281"/>
      <c r="Q576" s="1281"/>
      <c r="S576" s="1281"/>
      <c r="U576" s="1281"/>
      <c r="W576" s="1281"/>
      <c r="Y576" s="1281"/>
      <c r="AA576" s="1281"/>
      <c r="AC576" s="1281"/>
    </row>
    <row r="577" spans="2:29">
      <c r="B577" s="69"/>
      <c r="E577" s="69"/>
      <c r="M577" s="1281"/>
      <c r="O577" s="1281"/>
      <c r="Q577" s="1281"/>
      <c r="S577" s="1281"/>
      <c r="U577" s="1281"/>
      <c r="W577" s="1281"/>
      <c r="Y577" s="1281"/>
      <c r="AA577" s="1281"/>
      <c r="AC577" s="1281"/>
    </row>
    <row r="578" spans="2:29">
      <c r="B578" s="69"/>
      <c r="E578" s="69"/>
      <c r="M578" s="1281"/>
      <c r="O578" s="1281"/>
      <c r="Q578" s="1281"/>
      <c r="S578" s="1281"/>
      <c r="U578" s="1281"/>
      <c r="W578" s="1281"/>
      <c r="Y578" s="1281"/>
      <c r="AA578" s="1281"/>
      <c r="AC578" s="1281"/>
    </row>
    <row r="579" spans="2:29">
      <c r="B579" s="69"/>
      <c r="E579" s="69"/>
      <c r="M579" s="1281"/>
      <c r="O579" s="1281"/>
      <c r="Q579" s="1281"/>
      <c r="S579" s="1281"/>
      <c r="U579" s="1281"/>
      <c r="W579" s="1281"/>
      <c r="Y579" s="1281"/>
      <c r="AA579" s="1281"/>
      <c r="AC579" s="1281"/>
    </row>
    <row r="580" spans="2:29">
      <c r="B580" s="69"/>
      <c r="E580" s="69"/>
      <c r="M580" s="1281"/>
      <c r="O580" s="1281"/>
      <c r="Q580" s="1281"/>
      <c r="S580" s="1281"/>
      <c r="U580" s="1281"/>
      <c r="W580" s="1281"/>
      <c r="Y580" s="1281"/>
      <c r="AA580" s="1281"/>
      <c r="AC580" s="1281"/>
    </row>
    <row r="581" spans="2:29">
      <c r="B581" s="69"/>
      <c r="E581" s="69"/>
      <c r="M581" s="1281"/>
      <c r="O581" s="1281"/>
      <c r="Q581" s="1281"/>
      <c r="S581" s="1281"/>
      <c r="U581" s="1281"/>
      <c r="W581" s="1281"/>
      <c r="Y581" s="1281"/>
      <c r="AA581" s="1281"/>
      <c r="AC581" s="1281"/>
    </row>
    <row r="582" spans="2:29">
      <c r="B582" s="69"/>
      <c r="E582" s="69"/>
      <c r="M582" s="1281"/>
      <c r="O582" s="1281"/>
      <c r="Q582" s="1281"/>
      <c r="S582" s="1281"/>
      <c r="U582" s="1281"/>
      <c r="W582" s="1281"/>
      <c r="Y582" s="1281"/>
      <c r="AA582" s="1281"/>
      <c r="AC582" s="1281"/>
    </row>
    <row r="583" spans="2:29">
      <c r="B583" s="69"/>
      <c r="E583" s="69"/>
      <c r="M583" s="1281"/>
      <c r="O583" s="1281"/>
      <c r="Q583" s="1281"/>
      <c r="S583" s="1281"/>
      <c r="U583" s="1281"/>
      <c r="W583" s="1281"/>
      <c r="Y583" s="1281"/>
      <c r="AA583" s="1281"/>
      <c r="AC583" s="1281"/>
    </row>
    <row r="584" spans="2:29">
      <c r="B584" s="69"/>
      <c r="E584" s="69"/>
      <c r="M584" s="1281"/>
      <c r="O584" s="1281"/>
      <c r="Q584" s="1281"/>
      <c r="S584" s="1281"/>
      <c r="U584" s="1281"/>
      <c r="W584" s="1281"/>
      <c r="Y584" s="1281"/>
      <c r="AA584" s="1281"/>
      <c r="AC584" s="1281"/>
    </row>
    <row r="585" spans="2:29">
      <c r="B585" s="69"/>
      <c r="E585" s="69"/>
      <c r="M585" s="1281"/>
      <c r="O585" s="1281"/>
      <c r="Q585" s="1281"/>
      <c r="S585" s="1281"/>
      <c r="U585" s="1281"/>
      <c r="W585" s="1281"/>
      <c r="Y585" s="1281"/>
      <c r="AA585" s="1281"/>
      <c r="AC585" s="1281"/>
    </row>
    <row r="586" spans="2:29">
      <c r="B586" s="69"/>
      <c r="E586" s="69"/>
      <c r="M586" s="1281"/>
      <c r="O586" s="1281"/>
      <c r="Q586" s="1281"/>
      <c r="S586" s="1281"/>
      <c r="U586" s="1281"/>
      <c r="W586" s="1281"/>
      <c r="Y586" s="1281"/>
      <c r="AA586" s="1281"/>
      <c r="AC586" s="1281"/>
    </row>
    <row r="587" spans="2:29">
      <c r="B587" s="69"/>
      <c r="E587" s="69"/>
      <c r="M587" s="1281"/>
      <c r="O587" s="1281"/>
      <c r="Q587" s="1281"/>
      <c r="S587" s="1281"/>
      <c r="U587" s="1281"/>
      <c r="W587" s="1281"/>
      <c r="Y587" s="1281"/>
      <c r="AA587" s="1281"/>
      <c r="AC587" s="1281"/>
    </row>
    <row r="588" spans="2:29">
      <c r="B588" s="69"/>
      <c r="E588" s="69"/>
      <c r="M588" s="1281"/>
      <c r="O588" s="1281"/>
      <c r="Q588" s="1281"/>
      <c r="S588" s="1281"/>
      <c r="U588" s="1281"/>
      <c r="W588" s="1281"/>
      <c r="Y588" s="1281"/>
      <c r="AA588" s="1281"/>
      <c r="AC588" s="1281"/>
    </row>
    <row r="589" spans="2:29">
      <c r="B589" s="69"/>
      <c r="E589" s="69"/>
      <c r="M589" s="1281"/>
      <c r="O589" s="1281"/>
      <c r="Q589" s="1281"/>
      <c r="S589" s="1281"/>
      <c r="U589" s="1281"/>
      <c r="W589" s="1281"/>
      <c r="Y589" s="1281"/>
      <c r="AA589" s="1281"/>
      <c r="AC589" s="1281"/>
    </row>
    <row r="590" spans="2:29">
      <c r="B590" s="69"/>
      <c r="E590" s="69"/>
      <c r="M590" s="1281"/>
      <c r="O590" s="1281"/>
      <c r="Q590" s="1281"/>
      <c r="S590" s="1281"/>
      <c r="U590" s="1281"/>
      <c r="W590" s="1281"/>
      <c r="Y590" s="1281"/>
      <c r="AA590" s="1281"/>
      <c r="AC590" s="1281"/>
    </row>
    <row r="591" spans="2:29">
      <c r="B591" s="69"/>
      <c r="E591" s="69"/>
      <c r="M591" s="1281"/>
      <c r="O591" s="1281"/>
      <c r="Q591" s="1281"/>
      <c r="S591" s="1281"/>
      <c r="U591" s="1281"/>
      <c r="W591" s="1281"/>
      <c r="Y591" s="1281"/>
      <c r="AA591" s="1281"/>
      <c r="AC591" s="1281"/>
    </row>
    <row r="592" spans="2:29">
      <c r="B592" s="69"/>
      <c r="E592" s="69"/>
      <c r="M592" s="1281"/>
      <c r="O592" s="1281"/>
      <c r="Q592" s="1281"/>
      <c r="S592" s="1281"/>
      <c r="U592" s="1281"/>
      <c r="W592" s="1281"/>
      <c r="Y592" s="1281"/>
      <c r="AA592" s="1281"/>
      <c r="AC592" s="1281"/>
    </row>
    <row r="593" spans="2:29">
      <c r="B593" s="69"/>
      <c r="E593" s="69"/>
      <c r="M593" s="1281"/>
      <c r="O593" s="1281"/>
      <c r="Q593" s="1281"/>
      <c r="S593" s="1281"/>
      <c r="U593" s="1281"/>
      <c r="W593" s="1281"/>
      <c r="Y593" s="1281"/>
      <c r="AA593" s="1281"/>
      <c r="AC593" s="1281"/>
    </row>
    <row r="594" spans="2:29">
      <c r="B594" s="69"/>
      <c r="E594" s="69"/>
      <c r="M594" s="1281"/>
      <c r="O594" s="1281"/>
      <c r="Q594" s="1281"/>
      <c r="S594" s="1281"/>
      <c r="U594" s="1281"/>
      <c r="W594" s="1281"/>
      <c r="Y594" s="1281"/>
      <c r="AA594" s="1281"/>
      <c r="AC594" s="1281"/>
    </row>
    <row r="595" spans="2:29">
      <c r="B595" s="69"/>
      <c r="E595" s="69"/>
      <c r="M595" s="1281"/>
      <c r="O595" s="1281"/>
      <c r="Q595" s="1281"/>
      <c r="S595" s="1281"/>
      <c r="U595" s="1281"/>
      <c r="W595" s="1281"/>
      <c r="Y595" s="1281"/>
      <c r="AA595" s="1281"/>
      <c r="AC595" s="1281"/>
    </row>
    <row r="596" spans="2:29">
      <c r="B596" s="69"/>
      <c r="E596" s="69"/>
      <c r="M596" s="1281"/>
      <c r="O596" s="1281"/>
      <c r="Q596" s="1281"/>
      <c r="S596" s="1281"/>
      <c r="U596" s="1281"/>
      <c r="W596" s="1281"/>
      <c r="Y596" s="1281"/>
      <c r="AA596" s="1281"/>
      <c r="AC596" s="1281"/>
    </row>
    <row r="597" spans="2:29">
      <c r="B597" s="69"/>
      <c r="E597" s="69"/>
      <c r="M597" s="1281"/>
      <c r="O597" s="1281"/>
      <c r="Q597" s="1281"/>
      <c r="S597" s="1281"/>
      <c r="U597" s="1281"/>
      <c r="W597" s="1281"/>
      <c r="Y597" s="1281"/>
      <c r="AA597" s="1281"/>
      <c r="AC597" s="1281"/>
    </row>
    <row r="598" spans="2:29">
      <c r="B598" s="69"/>
      <c r="E598" s="69"/>
      <c r="M598" s="1281"/>
      <c r="O598" s="1281"/>
      <c r="Q598" s="1281"/>
      <c r="S598" s="1281"/>
      <c r="U598" s="1281"/>
      <c r="W598" s="1281"/>
      <c r="Y598" s="1281"/>
      <c r="AA598" s="1281"/>
      <c r="AC598" s="1281"/>
    </row>
    <row r="599" spans="2:29">
      <c r="B599" s="69"/>
      <c r="E599" s="69"/>
      <c r="M599" s="1281"/>
      <c r="O599" s="1281"/>
      <c r="Q599" s="1281"/>
      <c r="S599" s="1281"/>
      <c r="U599" s="1281"/>
      <c r="W599" s="1281"/>
      <c r="Y599" s="1281"/>
      <c r="AA599" s="1281"/>
      <c r="AC599" s="1281"/>
    </row>
    <row r="600" spans="2:29">
      <c r="B600" s="69"/>
      <c r="E600" s="69"/>
      <c r="M600" s="1281"/>
      <c r="O600" s="1281"/>
      <c r="Q600" s="1281"/>
      <c r="S600" s="1281"/>
      <c r="U600" s="1281"/>
      <c r="W600" s="1281"/>
      <c r="Y600" s="1281"/>
      <c r="AA600" s="1281"/>
      <c r="AC600" s="1281"/>
    </row>
    <row r="601" spans="2:29">
      <c r="B601" s="69"/>
      <c r="E601" s="69"/>
      <c r="M601" s="1281"/>
      <c r="O601" s="1281"/>
      <c r="Q601" s="1281"/>
      <c r="S601" s="1281"/>
      <c r="U601" s="1281"/>
      <c r="W601" s="1281"/>
      <c r="Y601" s="1281"/>
      <c r="AA601" s="1281"/>
      <c r="AC601" s="1281"/>
    </row>
    <row r="602" spans="2:29">
      <c r="B602" s="69"/>
      <c r="E602" s="69"/>
      <c r="M602" s="1281"/>
      <c r="O602" s="1281"/>
      <c r="Q602" s="1281"/>
      <c r="S602" s="1281"/>
      <c r="U602" s="1281"/>
      <c r="W602" s="1281"/>
      <c r="Y602" s="1281"/>
      <c r="AA602" s="1281"/>
      <c r="AC602" s="1281"/>
    </row>
    <row r="603" spans="2:29">
      <c r="B603" s="69"/>
      <c r="E603" s="69"/>
      <c r="M603" s="1281"/>
      <c r="O603" s="1281"/>
      <c r="Q603" s="1281"/>
      <c r="S603" s="1281"/>
      <c r="U603" s="1281"/>
      <c r="W603" s="1281"/>
      <c r="Y603" s="1281"/>
      <c r="AA603" s="1281"/>
      <c r="AC603" s="1281"/>
    </row>
    <row r="604" spans="2:29">
      <c r="B604" s="69"/>
      <c r="E604" s="69"/>
      <c r="M604" s="1281"/>
      <c r="O604" s="1281"/>
      <c r="Q604" s="1281"/>
      <c r="S604" s="1281"/>
      <c r="U604" s="1281"/>
      <c r="W604" s="1281"/>
      <c r="Y604" s="1281"/>
      <c r="AA604" s="1281"/>
      <c r="AC604" s="1281"/>
    </row>
    <row r="605" spans="2:29">
      <c r="B605" s="69"/>
      <c r="E605" s="69"/>
      <c r="M605" s="1281"/>
      <c r="O605" s="1281"/>
      <c r="Q605" s="1281"/>
      <c r="S605" s="1281"/>
      <c r="U605" s="1281"/>
      <c r="W605" s="1281"/>
      <c r="Y605" s="1281"/>
      <c r="AA605" s="1281"/>
      <c r="AC605" s="1281"/>
    </row>
    <row r="606" spans="2:29">
      <c r="B606" s="69"/>
      <c r="E606" s="69"/>
      <c r="M606" s="1281"/>
      <c r="O606" s="1281"/>
      <c r="Q606" s="1281"/>
      <c r="S606" s="1281"/>
      <c r="U606" s="1281"/>
      <c r="W606" s="1281"/>
      <c r="Y606" s="1281"/>
      <c r="AA606" s="1281"/>
      <c r="AC606" s="1281"/>
    </row>
    <row r="607" spans="2:29">
      <c r="B607" s="69"/>
      <c r="E607" s="69"/>
      <c r="M607" s="1281"/>
      <c r="O607" s="1281"/>
      <c r="Q607" s="1281"/>
      <c r="S607" s="1281"/>
      <c r="U607" s="1281"/>
      <c r="W607" s="1281"/>
      <c r="Y607" s="1281"/>
      <c r="AA607" s="1281"/>
      <c r="AC607" s="1281"/>
    </row>
    <row r="608" spans="2:29">
      <c r="B608" s="69"/>
      <c r="E608" s="69"/>
      <c r="M608" s="1281"/>
      <c r="O608" s="1281"/>
      <c r="Q608" s="1281"/>
      <c r="S608" s="1281"/>
      <c r="U608" s="1281"/>
      <c r="W608" s="1281"/>
      <c r="Y608" s="1281"/>
      <c r="AA608" s="1281"/>
      <c r="AC608" s="1281"/>
    </row>
    <row r="609" spans="2:29">
      <c r="B609" s="69"/>
      <c r="E609" s="69"/>
      <c r="M609" s="1281"/>
      <c r="O609" s="1281"/>
      <c r="Q609" s="1281"/>
      <c r="S609" s="1281"/>
      <c r="U609" s="1281"/>
      <c r="W609" s="1281"/>
      <c r="Y609" s="1281"/>
      <c r="AA609" s="1281"/>
      <c r="AC609" s="1281"/>
    </row>
    <row r="610" spans="2:29">
      <c r="B610" s="69"/>
      <c r="E610" s="69"/>
      <c r="M610" s="1281"/>
      <c r="O610" s="1281"/>
      <c r="Q610" s="1281"/>
      <c r="S610" s="1281"/>
      <c r="U610" s="1281"/>
      <c r="W610" s="1281"/>
      <c r="Y610" s="1281"/>
      <c r="AA610" s="1281"/>
      <c r="AC610" s="1281"/>
    </row>
    <row r="611" spans="2:29">
      <c r="B611" s="69"/>
      <c r="E611" s="69"/>
      <c r="M611" s="1281"/>
      <c r="O611" s="1281"/>
      <c r="Q611" s="1281"/>
      <c r="S611" s="1281"/>
      <c r="U611" s="1281"/>
      <c r="W611" s="1281"/>
      <c r="Y611" s="1281"/>
      <c r="AA611" s="1281"/>
      <c r="AC611" s="1281"/>
    </row>
    <row r="612" spans="2:29">
      <c r="B612" s="69"/>
      <c r="E612" s="69"/>
      <c r="M612" s="1281"/>
      <c r="O612" s="1281"/>
      <c r="Q612" s="1281"/>
      <c r="S612" s="1281"/>
      <c r="U612" s="1281"/>
      <c r="W612" s="1281"/>
      <c r="Y612" s="1281"/>
      <c r="AA612" s="1281"/>
      <c r="AC612" s="1281"/>
    </row>
    <row r="613" spans="2:29">
      <c r="B613" s="69"/>
      <c r="E613" s="69"/>
      <c r="M613" s="1281"/>
      <c r="O613" s="1281"/>
      <c r="Q613" s="1281"/>
      <c r="S613" s="1281"/>
      <c r="U613" s="1281"/>
      <c r="W613" s="1281"/>
      <c r="Y613" s="1281"/>
      <c r="AA613" s="1281"/>
      <c r="AC613" s="1281"/>
    </row>
    <row r="614" spans="2:29">
      <c r="B614" s="69"/>
      <c r="E614" s="69"/>
      <c r="M614" s="1281"/>
      <c r="O614" s="1281"/>
      <c r="Q614" s="1281"/>
      <c r="S614" s="1281"/>
      <c r="U614" s="1281"/>
      <c r="W614" s="1281"/>
      <c r="Y614" s="1281"/>
      <c r="AA614" s="1281"/>
      <c r="AC614" s="1281"/>
    </row>
    <row r="615" spans="2:29">
      <c r="B615" s="69"/>
      <c r="E615" s="69"/>
      <c r="M615" s="1281"/>
      <c r="O615" s="1281"/>
      <c r="Q615" s="1281"/>
      <c r="S615" s="1281"/>
      <c r="U615" s="1281"/>
      <c r="W615" s="1281"/>
      <c r="Y615" s="1281"/>
      <c r="AA615" s="1281"/>
      <c r="AC615" s="1281"/>
    </row>
    <row r="616" spans="2:29">
      <c r="B616" s="69"/>
      <c r="E616" s="69"/>
      <c r="M616" s="1281"/>
      <c r="O616" s="1281"/>
      <c r="Q616" s="1281"/>
      <c r="S616" s="1281"/>
      <c r="U616" s="1281"/>
      <c r="W616" s="1281"/>
      <c r="Y616" s="1281"/>
      <c r="AA616" s="1281"/>
      <c r="AC616" s="1281"/>
    </row>
    <row r="617" spans="2:29">
      <c r="B617" s="69"/>
      <c r="E617" s="69"/>
      <c r="M617" s="1281"/>
      <c r="O617" s="1281"/>
      <c r="Q617" s="1281"/>
      <c r="S617" s="1281"/>
      <c r="U617" s="1281"/>
      <c r="W617" s="1281"/>
      <c r="Y617" s="1281"/>
      <c r="AA617" s="1281"/>
      <c r="AC617" s="1281"/>
    </row>
    <row r="618" spans="2:29">
      <c r="B618" s="69"/>
      <c r="E618" s="69"/>
      <c r="M618" s="1281"/>
      <c r="O618" s="1281"/>
      <c r="Q618" s="1281"/>
      <c r="S618" s="1281"/>
      <c r="U618" s="1281"/>
      <c r="W618" s="1281"/>
      <c r="Y618" s="1281"/>
      <c r="AA618" s="1281"/>
      <c r="AC618" s="1281"/>
    </row>
    <row r="619" spans="2:29">
      <c r="B619" s="69"/>
      <c r="E619" s="69"/>
      <c r="M619" s="1281"/>
      <c r="O619" s="1281"/>
      <c r="Q619" s="1281"/>
      <c r="S619" s="1281"/>
      <c r="U619" s="1281"/>
      <c r="W619" s="1281"/>
      <c r="Y619" s="1281"/>
      <c r="AA619" s="1281"/>
      <c r="AC619" s="1281"/>
    </row>
    <row r="620" spans="2:29">
      <c r="B620" s="69"/>
      <c r="E620" s="69"/>
      <c r="M620" s="1281"/>
      <c r="O620" s="1281"/>
      <c r="Q620" s="1281"/>
      <c r="S620" s="1281"/>
      <c r="U620" s="1281"/>
      <c r="W620" s="1281"/>
      <c r="Y620" s="1281"/>
      <c r="AA620" s="1281"/>
      <c r="AC620" s="1281"/>
    </row>
    <row r="621" spans="2:29">
      <c r="B621" s="69"/>
      <c r="E621" s="69"/>
      <c r="M621" s="1281"/>
      <c r="O621" s="1281"/>
      <c r="Q621" s="1281"/>
      <c r="S621" s="1281"/>
      <c r="U621" s="1281"/>
      <c r="W621" s="1281"/>
      <c r="Y621" s="1281"/>
      <c r="AA621" s="1281"/>
      <c r="AC621" s="1281"/>
    </row>
    <row r="622" spans="2:29">
      <c r="B622" s="69"/>
      <c r="E622" s="69"/>
      <c r="M622" s="1281"/>
      <c r="O622" s="1281"/>
      <c r="Q622" s="1281"/>
      <c r="S622" s="1281"/>
      <c r="U622" s="1281"/>
      <c r="W622" s="1281"/>
      <c r="Y622" s="1281"/>
      <c r="AA622" s="1281"/>
      <c r="AC622" s="1281"/>
    </row>
    <row r="623" spans="2:29">
      <c r="B623" s="69"/>
      <c r="E623" s="69"/>
      <c r="M623" s="1281"/>
      <c r="O623" s="1281"/>
      <c r="Q623" s="1281"/>
      <c r="S623" s="1281"/>
      <c r="U623" s="1281"/>
      <c r="W623" s="1281"/>
      <c r="Y623" s="1281"/>
      <c r="AA623" s="1281"/>
      <c r="AC623" s="1281"/>
    </row>
    <row r="624" spans="2:29">
      <c r="B624" s="69"/>
      <c r="E624" s="69"/>
      <c r="M624" s="1281"/>
      <c r="O624" s="1281"/>
      <c r="Q624" s="1281"/>
      <c r="S624" s="1281"/>
      <c r="U624" s="1281"/>
      <c r="W624" s="1281"/>
      <c r="Y624" s="1281"/>
      <c r="AA624" s="1281"/>
      <c r="AC624" s="1281"/>
    </row>
    <row r="625" spans="2:29">
      <c r="B625" s="69"/>
      <c r="E625" s="69"/>
      <c r="M625" s="1281"/>
      <c r="O625" s="1281"/>
      <c r="Q625" s="1281"/>
      <c r="S625" s="1281"/>
      <c r="U625" s="1281"/>
      <c r="W625" s="1281"/>
      <c r="Y625" s="1281"/>
      <c r="AA625" s="1281"/>
      <c r="AC625" s="1281"/>
    </row>
    <row r="626" spans="2:29">
      <c r="B626" s="69"/>
      <c r="E626" s="69"/>
      <c r="M626" s="1281"/>
      <c r="O626" s="1281"/>
      <c r="Q626" s="1281"/>
      <c r="S626" s="1281"/>
      <c r="U626" s="1281"/>
      <c r="W626" s="1281"/>
      <c r="Y626" s="1281"/>
      <c r="AA626" s="1281"/>
      <c r="AC626" s="1281"/>
    </row>
    <row r="627" spans="2:29">
      <c r="B627" s="69"/>
      <c r="E627" s="69"/>
      <c r="M627" s="1281"/>
      <c r="O627" s="1281"/>
      <c r="Q627" s="1281"/>
      <c r="S627" s="1281"/>
      <c r="U627" s="1281"/>
      <c r="W627" s="1281"/>
      <c r="Y627" s="1281"/>
      <c r="AA627" s="1281"/>
      <c r="AC627" s="1281"/>
    </row>
    <row r="628" spans="2:29">
      <c r="B628" s="69"/>
      <c r="E628" s="69"/>
      <c r="M628" s="1281"/>
      <c r="O628" s="1281"/>
      <c r="Q628" s="1281"/>
      <c r="S628" s="1281"/>
      <c r="U628" s="1281"/>
      <c r="W628" s="1281"/>
      <c r="Y628" s="1281"/>
      <c r="AA628" s="1281"/>
      <c r="AC628" s="1281"/>
    </row>
    <row r="629" spans="2:29">
      <c r="B629" s="69"/>
      <c r="E629" s="69"/>
      <c r="M629" s="1281"/>
      <c r="O629" s="1281"/>
      <c r="Q629" s="1281"/>
      <c r="S629" s="1281"/>
      <c r="U629" s="1281"/>
      <c r="W629" s="1281"/>
      <c r="Y629" s="1281"/>
      <c r="AA629" s="1281"/>
      <c r="AC629" s="1281"/>
    </row>
    <row r="630" spans="2:29">
      <c r="B630" s="69"/>
      <c r="E630" s="69"/>
      <c r="M630" s="1281"/>
      <c r="O630" s="1281"/>
      <c r="Q630" s="1281"/>
      <c r="S630" s="1281"/>
      <c r="U630" s="1281"/>
      <c r="W630" s="1281"/>
      <c r="Y630" s="1281"/>
      <c r="AA630" s="1281"/>
      <c r="AC630" s="1281"/>
    </row>
    <row r="631" spans="2:29">
      <c r="B631" s="69"/>
      <c r="E631" s="69"/>
      <c r="M631" s="1281"/>
      <c r="O631" s="1281"/>
      <c r="Q631" s="1281"/>
      <c r="S631" s="1281"/>
      <c r="U631" s="1281"/>
      <c r="W631" s="1281"/>
      <c r="Y631" s="1281"/>
      <c r="AA631" s="1281"/>
      <c r="AC631" s="1281"/>
    </row>
    <row r="632" spans="2:29">
      <c r="B632" s="69"/>
      <c r="E632" s="69"/>
      <c r="M632" s="1281"/>
      <c r="O632" s="1281"/>
      <c r="Q632" s="1281"/>
      <c r="S632" s="1281"/>
      <c r="U632" s="1281"/>
      <c r="W632" s="1281"/>
      <c r="Y632" s="1281"/>
      <c r="AA632" s="1281"/>
      <c r="AC632" s="1281"/>
    </row>
    <row r="633" spans="2:29">
      <c r="B633" s="69"/>
      <c r="E633" s="69"/>
      <c r="M633" s="1281"/>
      <c r="O633" s="1281"/>
      <c r="Q633" s="1281"/>
      <c r="S633" s="1281"/>
      <c r="U633" s="1281"/>
      <c r="W633" s="1281"/>
      <c r="Y633" s="1281"/>
      <c r="AA633" s="1281"/>
      <c r="AC633" s="1281"/>
    </row>
    <row r="634" spans="2:29">
      <c r="B634" s="69"/>
      <c r="E634" s="69"/>
      <c r="M634" s="1281"/>
      <c r="O634" s="1281"/>
      <c r="Q634" s="1281"/>
      <c r="S634" s="1281"/>
      <c r="U634" s="1281"/>
      <c r="W634" s="1281"/>
      <c r="Y634" s="1281"/>
      <c r="AA634" s="1281"/>
      <c r="AC634" s="1281"/>
    </row>
    <row r="635" spans="2:29">
      <c r="B635" s="69"/>
      <c r="E635" s="69"/>
      <c r="M635" s="1281"/>
      <c r="O635" s="1281"/>
      <c r="Q635" s="1281"/>
      <c r="S635" s="1281"/>
      <c r="U635" s="1281"/>
      <c r="W635" s="1281"/>
      <c r="Y635" s="1281"/>
      <c r="AA635" s="1281"/>
      <c r="AC635" s="1281"/>
    </row>
    <row r="636" spans="2:29">
      <c r="B636" s="69"/>
      <c r="E636" s="69"/>
      <c r="M636" s="1281"/>
      <c r="O636" s="1281"/>
      <c r="Q636" s="1281"/>
      <c r="S636" s="1281"/>
      <c r="U636" s="1281"/>
      <c r="W636" s="1281"/>
      <c r="Y636" s="1281"/>
      <c r="AA636" s="1281"/>
      <c r="AC636" s="1281"/>
    </row>
    <row r="637" spans="2:29">
      <c r="B637" s="69"/>
      <c r="E637" s="69"/>
      <c r="M637" s="1281"/>
      <c r="O637" s="1281"/>
      <c r="Q637" s="1281"/>
      <c r="S637" s="1281"/>
      <c r="U637" s="1281"/>
      <c r="W637" s="1281"/>
      <c r="Y637" s="1281"/>
      <c r="AA637" s="1281"/>
      <c r="AC637" s="1281"/>
    </row>
    <row r="638" spans="2:29">
      <c r="B638" s="69"/>
      <c r="E638" s="69"/>
      <c r="M638" s="1281"/>
      <c r="O638" s="1281"/>
      <c r="Q638" s="1281"/>
      <c r="S638" s="1281"/>
      <c r="U638" s="1281"/>
      <c r="W638" s="1281"/>
      <c r="Y638" s="1281"/>
      <c r="AA638" s="1281"/>
      <c r="AC638" s="1281"/>
    </row>
    <row r="639" spans="2:29">
      <c r="B639" s="69"/>
      <c r="E639" s="69"/>
      <c r="M639" s="1281"/>
      <c r="O639" s="1281"/>
      <c r="Q639" s="1281"/>
      <c r="S639" s="1281"/>
      <c r="U639" s="1281"/>
      <c r="W639" s="1281"/>
      <c r="Y639" s="1281"/>
      <c r="AA639" s="1281"/>
      <c r="AC639" s="1281"/>
    </row>
    <row r="643" spans="1:28" ht="15.5">
      <c r="A643" s="1286" t="s">
        <v>3179</v>
      </c>
    </row>
    <row r="645" spans="1:28" ht="46">
      <c r="A645" s="1266" t="s">
        <v>200</v>
      </c>
      <c r="B645" s="1266" t="s">
        <v>1868</v>
      </c>
      <c r="C645" s="1266" t="s">
        <v>3110</v>
      </c>
      <c r="D645" s="1266" t="s">
        <v>3223</v>
      </c>
      <c r="E645" s="1266" t="s">
        <v>3111</v>
      </c>
      <c r="F645" s="594" t="s">
        <v>3229</v>
      </c>
      <c r="G645" s="1214" t="s">
        <v>3135</v>
      </c>
      <c r="H645" s="1214" t="s">
        <v>3136</v>
      </c>
      <c r="I645" s="1214" t="s">
        <v>3142</v>
      </c>
      <c r="J645" s="1214" t="s">
        <v>19</v>
      </c>
      <c r="K645" s="1214" t="s">
        <v>144</v>
      </c>
      <c r="L645" s="1214" t="s">
        <v>101</v>
      </c>
      <c r="M645" s="1214" t="s">
        <v>3137</v>
      </c>
      <c r="N645" s="1214" t="s">
        <v>3132</v>
      </c>
      <c r="O645" s="1214" t="s">
        <v>3124</v>
      </c>
      <c r="P645" s="1214" t="s">
        <v>3138</v>
      </c>
      <c r="Q645" s="1214" t="s">
        <v>3139</v>
      </c>
      <c r="R645" s="1214" t="s">
        <v>2904</v>
      </c>
      <c r="S645" s="1214" t="s">
        <v>3125</v>
      </c>
      <c r="T645" s="1214" t="s">
        <v>3126</v>
      </c>
      <c r="U645" s="1214" t="s">
        <v>3127</v>
      </c>
      <c r="V645" s="1214" t="s">
        <v>3141</v>
      </c>
      <c r="W645" s="1214" t="s">
        <v>27</v>
      </c>
      <c r="X645" s="1214" t="s">
        <v>13</v>
      </c>
      <c r="Y645" s="1214" t="s">
        <v>14</v>
      </c>
      <c r="Z645" s="1214" t="s">
        <v>25</v>
      </c>
      <c r="AA645" s="1214" t="s">
        <v>118</v>
      </c>
      <c r="AB645" s="1214" t="s">
        <v>3140</v>
      </c>
    </row>
    <row r="646" spans="1:28">
      <c r="A646" s="9">
        <f>'Identification '!$F$11</f>
        <v>0</v>
      </c>
      <c r="B646" s="69" t="str">
        <f>IF(AND('Identification '!$F$11="",'Identification '!$F$15&lt;&gt;""),'Identification '!$F$15,IF('Identification '!$F$11="","",IF('Identification '!$F$13="Inscrire le nom de votre organisme dans la cellule F15",'Identification '!$F$15,'Identification '!$F$13)))</f>
        <v/>
      </c>
      <c r="C646" s="9" t="str">
        <f>REF!$BM$7</f>
        <v>2025-2026</v>
      </c>
      <c r="D646" s="9" t="s">
        <v>3007</v>
      </c>
      <c r="E646" s="69" t="str">
        <f>'Identification '!$F$17</f>
        <v/>
      </c>
      <c r="F646" s="9" t="str">
        <f>'Identification '!$G$18</f>
        <v/>
      </c>
      <c r="G646" s="232" t="str">
        <f>IF('Section 10a Bilan_Diffusion'!$D$6="","",'Section 10a Bilan_Diffusion'!$D$6)</f>
        <v/>
      </c>
      <c r="H646" s="9" t="str">
        <f>IF('Section 10a Bilan_Diffusion'!$D$8="","",'Section 10a Bilan_Diffusion'!$D$8)</f>
        <v/>
      </c>
      <c r="I646" s="9" t="str">
        <f>IF('Section 10a Bilan_Diffusion'!$K$8="","",'Section 10a Bilan_Diffusion'!$K$8)</f>
        <v/>
      </c>
      <c r="J646" s="69" t="str">
        <f>IF('Section 10a Bilan_Diffusion'!C26="","",'Section 10a Bilan_Diffusion'!C26)</f>
        <v/>
      </c>
      <c r="K646" s="1273" t="str">
        <f>IF('Section 10a Bilan_Diffusion'!D26="","",'Section 10a Bilan_Diffusion'!D26)</f>
        <v/>
      </c>
      <c r="L646" s="69" t="str">
        <f>IF('Section 10a Bilan_Diffusion'!E26="","",IF('Section 10a Bilan_Diffusion'!E26="«Choisir»","",'Section 10a Bilan_Diffusion'!E26))</f>
        <v/>
      </c>
      <c r="M646" s="69" t="str">
        <f>IF('Section 10a Bilan_Diffusion'!F26="","",IF('Section 10a Bilan_Diffusion'!F26="«Choisir»","",'Section 10a Bilan_Diffusion'!F26))</f>
        <v/>
      </c>
      <c r="N646" s="69" t="str">
        <f>IF('Section 10a Bilan_Diffusion'!G26="","",'Section 10a Bilan_Diffusion'!G26)</f>
        <v/>
      </c>
      <c r="O646" s="69" t="str">
        <f>IF('Section 10a Bilan_Diffusion'!H26="","",'Section 10a Bilan_Diffusion'!H26)</f>
        <v/>
      </c>
      <c r="P646" s="69" t="str">
        <f>IF('Section 10a Bilan_Diffusion'!I26="","",IF('Section 10a Bilan_Diffusion'!I26="«Choisir»","",'Section 10a Bilan_Diffusion'!I26))</f>
        <v/>
      </c>
      <c r="Q646" s="69" t="str">
        <f>IF('Section 10a Bilan_Diffusion'!J26="","",IF('Section 10a Bilan_Diffusion'!J26="«Choisir»","",'Section 10a Bilan_Diffusion'!J26))</f>
        <v/>
      </c>
      <c r="R646" s="9" t="str">
        <f>IF('Section 10a Bilan_Diffusion'!K26="","",'Section 10a Bilan_Diffusion'!K26)</f>
        <v/>
      </c>
      <c r="S646" s="9" t="str">
        <f>IF('Section 10a Bilan_Diffusion'!L26="","",'Section 10a Bilan_Diffusion'!L26)</f>
        <v/>
      </c>
      <c r="T646" s="9" t="str">
        <f>IF('Section 10a Bilan_Diffusion'!M26="","",'Section 10a Bilan_Diffusion'!M26)</f>
        <v/>
      </c>
      <c r="U646" s="9" t="str">
        <f>IF('Section 10a Bilan_Diffusion'!N26="","",'Section 10a Bilan_Diffusion'!N26)</f>
        <v/>
      </c>
      <c r="V646" s="9">
        <f>'Section 10a Bilan_Diffusion'!O26</f>
        <v>0</v>
      </c>
      <c r="W646" s="9">
        <f>'Section 10a Bilan_Diffusion'!P26</f>
        <v>0</v>
      </c>
      <c r="X646" s="9">
        <f>'Section 10a Bilan_Diffusion'!Q26</f>
        <v>0</v>
      </c>
      <c r="Y646" s="9">
        <f>'Section 10a Bilan_Diffusion'!R26</f>
        <v>0</v>
      </c>
      <c r="Z646" s="9">
        <f>'Section 10a Bilan_Diffusion'!S26</f>
        <v>0</v>
      </c>
      <c r="AA646" s="9">
        <f>'Section 10a Bilan_Diffusion'!T26</f>
        <v>0</v>
      </c>
      <c r="AB646" s="9">
        <f>'Section 10a Bilan_Diffusion'!U26</f>
        <v>0</v>
      </c>
    </row>
    <row r="647" spans="1:28">
      <c r="A647" s="9">
        <f>'Identification '!$F$11</f>
        <v>0</v>
      </c>
      <c r="B647" s="69" t="str">
        <f>IF(AND('Identification '!$F$11="",'Identification '!$F$15&lt;&gt;""),'Identification '!$F$15,IF('Identification '!$F$11="","",IF('Identification '!$F$13="Inscrire le nom de votre organisme dans la cellule F15",'Identification '!$F$15,'Identification '!$F$13)))</f>
        <v/>
      </c>
      <c r="C647" s="9" t="str">
        <f>REF!$BM$7</f>
        <v>2025-2026</v>
      </c>
      <c r="D647" s="9" t="s">
        <v>3007</v>
      </c>
      <c r="E647" s="69" t="str">
        <f>'Identification '!$F$17</f>
        <v/>
      </c>
      <c r="F647" s="9" t="str">
        <f>'Identification '!$G$18</f>
        <v/>
      </c>
      <c r="G647" s="232" t="str">
        <f>IF('Section 10a Bilan_Diffusion'!$D$6="","",'Section 10a Bilan_Diffusion'!$D$6)</f>
        <v/>
      </c>
      <c r="H647" s="9" t="str">
        <f>IF('Section 10a Bilan_Diffusion'!$D$8="","",'Section 10a Bilan_Diffusion'!$D$8)</f>
        <v/>
      </c>
      <c r="I647" s="9" t="str">
        <f>IF('Section 10a Bilan_Diffusion'!$K$8="","",'Section 10a Bilan_Diffusion'!$K$8)</f>
        <v/>
      </c>
      <c r="J647" s="69" t="str">
        <f>IF('Section 10a Bilan_Diffusion'!C27="","",'Section 10a Bilan_Diffusion'!C27)</f>
        <v/>
      </c>
      <c r="K647" s="1273" t="str">
        <f>IF('Section 10a Bilan_Diffusion'!D27="","",'Section 10a Bilan_Diffusion'!D27)</f>
        <v/>
      </c>
      <c r="L647" s="69" t="str">
        <f>IF('Section 10a Bilan_Diffusion'!E27="","",IF('Section 10a Bilan_Diffusion'!E27="«Choisir»","",'Section 10a Bilan_Diffusion'!E27))</f>
        <v/>
      </c>
      <c r="M647" s="69" t="str">
        <f>IF('Section 10a Bilan_Diffusion'!F27="","",IF('Section 10a Bilan_Diffusion'!F27="«Choisir»","",'Section 10a Bilan_Diffusion'!F27))</f>
        <v/>
      </c>
      <c r="N647" s="69" t="str">
        <f>IF('Section 10a Bilan_Diffusion'!G27="","",'Section 10a Bilan_Diffusion'!G27)</f>
        <v/>
      </c>
      <c r="O647" s="69" t="str">
        <f>IF('Section 10a Bilan_Diffusion'!H27="","",'Section 10a Bilan_Diffusion'!H27)</f>
        <v/>
      </c>
      <c r="P647" s="69" t="str">
        <f>IF('Section 10a Bilan_Diffusion'!I27="","",IF('Section 10a Bilan_Diffusion'!I27="«Choisir»","",'Section 10a Bilan_Diffusion'!I27))</f>
        <v/>
      </c>
      <c r="Q647" s="69" t="str">
        <f>IF('Section 10a Bilan_Diffusion'!J27="","",IF('Section 10a Bilan_Diffusion'!J27="«Choisir»","",'Section 10a Bilan_Diffusion'!J27))</f>
        <v/>
      </c>
      <c r="R647" s="9" t="str">
        <f>IF('Section 10a Bilan_Diffusion'!K27="","",'Section 10a Bilan_Diffusion'!K27)</f>
        <v/>
      </c>
      <c r="S647" s="9" t="str">
        <f>IF('Section 10a Bilan_Diffusion'!L27="","",'Section 10a Bilan_Diffusion'!L27)</f>
        <v/>
      </c>
      <c r="T647" s="9" t="str">
        <f>IF('Section 10a Bilan_Diffusion'!M27="","",'Section 10a Bilan_Diffusion'!M27)</f>
        <v/>
      </c>
      <c r="U647" s="9" t="str">
        <f>IF('Section 10a Bilan_Diffusion'!N27="","",'Section 10a Bilan_Diffusion'!N27)</f>
        <v/>
      </c>
      <c r="V647" s="9">
        <f>'Section 10a Bilan_Diffusion'!O27</f>
        <v>0</v>
      </c>
      <c r="W647" s="9">
        <f>'Section 10a Bilan_Diffusion'!P27</f>
        <v>0</v>
      </c>
      <c r="X647" s="9">
        <f>'Section 10a Bilan_Diffusion'!Q27</f>
        <v>0</v>
      </c>
      <c r="Y647" s="9">
        <f>'Section 10a Bilan_Diffusion'!R27</f>
        <v>0</v>
      </c>
      <c r="Z647" s="9">
        <f>'Section 10a Bilan_Diffusion'!S27</f>
        <v>0</v>
      </c>
      <c r="AA647" s="9">
        <f>'Section 10a Bilan_Diffusion'!T27</f>
        <v>0</v>
      </c>
      <c r="AB647" s="9">
        <f>'Section 10a Bilan_Diffusion'!U27</f>
        <v>0</v>
      </c>
    </row>
    <row r="648" spans="1:28">
      <c r="A648" s="9">
        <f>'Identification '!$F$11</f>
        <v>0</v>
      </c>
      <c r="B648" s="69" t="str">
        <f>IF(AND('Identification '!$F$11="",'Identification '!$F$15&lt;&gt;""),'Identification '!$F$15,IF('Identification '!$F$11="","",IF('Identification '!$F$13="Inscrire le nom de votre organisme dans la cellule F15",'Identification '!$F$15,'Identification '!$F$13)))</f>
        <v/>
      </c>
      <c r="C648" s="9" t="str">
        <f>REF!$BM$7</f>
        <v>2025-2026</v>
      </c>
      <c r="D648" s="9" t="s">
        <v>3007</v>
      </c>
      <c r="E648" s="69" t="str">
        <f>'Identification '!$F$17</f>
        <v/>
      </c>
      <c r="F648" s="9" t="str">
        <f>'Identification '!$G$18</f>
        <v/>
      </c>
      <c r="G648" s="232" t="str">
        <f>IF('Section 10a Bilan_Diffusion'!$D$6="","",'Section 10a Bilan_Diffusion'!$D$6)</f>
        <v/>
      </c>
      <c r="H648" s="9" t="str">
        <f>IF('Section 10a Bilan_Diffusion'!$D$8="","",'Section 10a Bilan_Diffusion'!$D$8)</f>
        <v/>
      </c>
      <c r="I648" s="9" t="str">
        <f>IF('Section 10a Bilan_Diffusion'!$K$8="","",'Section 10a Bilan_Diffusion'!$K$8)</f>
        <v/>
      </c>
      <c r="J648" s="69" t="str">
        <f>IF('Section 10a Bilan_Diffusion'!C28="","",'Section 10a Bilan_Diffusion'!C28)</f>
        <v/>
      </c>
      <c r="K648" s="1273" t="str">
        <f>IF('Section 10a Bilan_Diffusion'!D28="","",'Section 10a Bilan_Diffusion'!D28)</f>
        <v/>
      </c>
      <c r="L648" s="69" t="str">
        <f>IF('Section 10a Bilan_Diffusion'!E28="","",IF('Section 10a Bilan_Diffusion'!E28="«Choisir»","",'Section 10a Bilan_Diffusion'!E28))</f>
        <v/>
      </c>
      <c r="M648" s="69" t="str">
        <f>IF('Section 10a Bilan_Diffusion'!F28="","",IF('Section 10a Bilan_Diffusion'!F28="«Choisir»","",'Section 10a Bilan_Diffusion'!F28))</f>
        <v/>
      </c>
      <c r="N648" s="69" t="str">
        <f>IF('Section 10a Bilan_Diffusion'!G28="","",'Section 10a Bilan_Diffusion'!G28)</f>
        <v/>
      </c>
      <c r="O648" s="69" t="str">
        <f>IF('Section 10a Bilan_Diffusion'!H28="","",'Section 10a Bilan_Diffusion'!H28)</f>
        <v/>
      </c>
      <c r="P648" s="69" t="str">
        <f>IF('Section 10a Bilan_Diffusion'!I28="","",IF('Section 10a Bilan_Diffusion'!I28="«Choisir»","",'Section 10a Bilan_Diffusion'!I28))</f>
        <v/>
      </c>
      <c r="Q648" s="69" t="str">
        <f>IF('Section 10a Bilan_Diffusion'!J28="","",IF('Section 10a Bilan_Diffusion'!J28="«Choisir»","",'Section 10a Bilan_Diffusion'!J28))</f>
        <v/>
      </c>
      <c r="R648" s="9" t="str">
        <f>IF('Section 10a Bilan_Diffusion'!K28="","",'Section 10a Bilan_Diffusion'!K28)</f>
        <v/>
      </c>
      <c r="S648" s="9" t="str">
        <f>IF('Section 10a Bilan_Diffusion'!L28="","",'Section 10a Bilan_Diffusion'!L28)</f>
        <v/>
      </c>
      <c r="T648" s="9" t="str">
        <f>IF('Section 10a Bilan_Diffusion'!M28="","",'Section 10a Bilan_Diffusion'!M28)</f>
        <v/>
      </c>
      <c r="U648" s="9" t="str">
        <f>IF('Section 10a Bilan_Diffusion'!N28="","",'Section 10a Bilan_Diffusion'!N28)</f>
        <v/>
      </c>
      <c r="V648" s="9">
        <f>'Section 10a Bilan_Diffusion'!O28</f>
        <v>0</v>
      </c>
      <c r="W648" s="9">
        <f>'Section 10a Bilan_Diffusion'!P28</f>
        <v>0</v>
      </c>
      <c r="X648" s="9">
        <f>'Section 10a Bilan_Diffusion'!Q28</f>
        <v>0</v>
      </c>
      <c r="Y648" s="9">
        <f>'Section 10a Bilan_Diffusion'!R28</f>
        <v>0</v>
      </c>
      <c r="Z648" s="9">
        <f>'Section 10a Bilan_Diffusion'!S28</f>
        <v>0</v>
      </c>
      <c r="AA648" s="9">
        <f>'Section 10a Bilan_Diffusion'!T28</f>
        <v>0</v>
      </c>
      <c r="AB648" s="9">
        <f>'Section 10a Bilan_Diffusion'!U28</f>
        <v>0</v>
      </c>
    </row>
    <row r="649" spans="1:28">
      <c r="A649" s="9">
        <f>'Identification '!$F$11</f>
        <v>0</v>
      </c>
      <c r="B649" s="69" t="str">
        <f>IF(AND('Identification '!$F$11="",'Identification '!$F$15&lt;&gt;""),'Identification '!$F$15,IF('Identification '!$F$11="","",IF('Identification '!$F$13="Inscrire le nom de votre organisme dans la cellule F15",'Identification '!$F$15,'Identification '!$F$13)))</f>
        <v/>
      </c>
      <c r="C649" s="9" t="str">
        <f>REF!$BM$7</f>
        <v>2025-2026</v>
      </c>
      <c r="D649" s="9" t="s">
        <v>3007</v>
      </c>
      <c r="E649" s="69" t="str">
        <f>'Identification '!$F$17</f>
        <v/>
      </c>
      <c r="F649" s="9" t="str">
        <f>'Identification '!$G$18</f>
        <v/>
      </c>
      <c r="G649" s="232" t="str">
        <f>IF('Section 10a Bilan_Diffusion'!$D$6="","",'Section 10a Bilan_Diffusion'!$D$6)</f>
        <v/>
      </c>
      <c r="H649" s="9" t="str">
        <f>IF('Section 10a Bilan_Diffusion'!$D$8="","",'Section 10a Bilan_Diffusion'!$D$8)</f>
        <v/>
      </c>
      <c r="I649" s="9" t="str">
        <f>IF('Section 10a Bilan_Diffusion'!$K$8="","",'Section 10a Bilan_Diffusion'!$K$8)</f>
        <v/>
      </c>
      <c r="J649" s="69" t="str">
        <f>IF('Section 10a Bilan_Diffusion'!C29="","",'Section 10a Bilan_Diffusion'!C29)</f>
        <v/>
      </c>
      <c r="K649" s="1273" t="str">
        <f>IF('Section 10a Bilan_Diffusion'!D29="","",'Section 10a Bilan_Diffusion'!D29)</f>
        <v/>
      </c>
      <c r="L649" s="69" t="str">
        <f>IF('Section 10a Bilan_Diffusion'!E29="","",IF('Section 10a Bilan_Diffusion'!E29="«Choisir»","",'Section 10a Bilan_Diffusion'!E29))</f>
        <v/>
      </c>
      <c r="M649" s="69" t="str">
        <f>IF('Section 10a Bilan_Diffusion'!F29="","",IF('Section 10a Bilan_Diffusion'!F29="«Choisir»","",'Section 10a Bilan_Diffusion'!F29))</f>
        <v/>
      </c>
      <c r="N649" s="69" t="str">
        <f>IF('Section 10a Bilan_Diffusion'!G29="","",'Section 10a Bilan_Diffusion'!G29)</f>
        <v/>
      </c>
      <c r="O649" s="69" t="str">
        <f>IF('Section 10a Bilan_Diffusion'!H29="","",'Section 10a Bilan_Diffusion'!H29)</f>
        <v/>
      </c>
      <c r="P649" s="69" t="str">
        <f>IF('Section 10a Bilan_Diffusion'!I29="","",IF('Section 10a Bilan_Diffusion'!I29="«Choisir»","",'Section 10a Bilan_Diffusion'!I29))</f>
        <v/>
      </c>
      <c r="Q649" s="69" t="str">
        <f>IF('Section 10a Bilan_Diffusion'!J29="","",IF('Section 10a Bilan_Diffusion'!J29="«Choisir»","",'Section 10a Bilan_Diffusion'!J29))</f>
        <v/>
      </c>
      <c r="R649" s="9" t="str">
        <f>IF('Section 10a Bilan_Diffusion'!K29="","",'Section 10a Bilan_Diffusion'!K29)</f>
        <v/>
      </c>
      <c r="S649" s="9" t="str">
        <f>IF('Section 10a Bilan_Diffusion'!L29="","",'Section 10a Bilan_Diffusion'!L29)</f>
        <v/>
      </c>
      <c r="T649" s="9" t="str">
        <f>IF('Section 10a Bilan_Diffusion'!M29="","",'Section 10a Bilan_Diffusion'!M29)</f>
        <v/>
      </c>
      <c r="U649" s="9" t="str">
        <f>IF('Section 10a Bilan_Diffusion'!N29="","",'Section 10a Bilan_Diffusion'!N29)</f>
        <v/>
      </c>
      <c r="V649" s="9">
        <f>'Section 10a Bilan_Diffusion'!O29</f>
        <v>0</v>
      </c>
      <c r="W649" s="9">
        <f>'Section 10a Bilan_Diffusion'!P29</f>
        <v>0</v>
      </c>
      <c r="X649" s="9">
        <f>'Section 10a Bilan_Diffusion'!Q29</f>
        <v>0</v>
      </c>
      <c r="Y649" s="9">
        <f>'Section 10a Bilan_Diffusion'!R29</f>
        <v>0</v>
      </c>
      <c r="Z649" s="9">
        <f>'Section 10a Bilan_Diffusion'!S29</f>
        <v>0</v>
      </c>
      <c r="AA649" s="9">
        <f>'Section 10a Bilan_Diffusion'!T29</f>
        <v>0</v>
      </c>
      <c r="AB649" s="9">
        <f>'Section 10a Bilan_Diffusion'!U29</f>
        <v>0</v>
      </c>
    </row>
    <row r="650" spans="1:28">
      <c r="A650" s="9">
        <f>'Identification '!$F$11</f>
        <v>0</v>
      </c>
      <c r="B650" s="69" t="str">
        <f>IF(AND('Identification '!$F$11="",'Identification '!$F$15&lt;&gt;""),'Identification '!$F$15,IF('Identification '!$F$11="","",IF('Identification '!$F$13="Inscrire le nom de votre organisme dans la cellule F15",'Identification '!$F$15,'Identification '!$F$13)))</f>
        <v/>
      </c>
      <c r="C650" s="9" t="str">
        <f>REF!$BM$7</f>
        <v>2025-2026</v>
      </c>
      <c r="D650" s="9" t="s">
        <v>3007</v>
      </c>
      <c r="E650" s="69" t="str">
        <f>'Identification '!$F$17</f>
        <v/>
      </c>
      <c r="F650" s="9" t="str">
        <f>'Identification '!$G$18</f>
        <v/>
      </c>
      <c r="G650" s="232" t="str">
        <f>IF('Section 10a Bilan_Diffusion'!$D$6="","",'Section 10a Bilan_Diffusion'!$D$6)</f>
        <v/>
      </c>
      <c r="H650" s="9" t="str">
        <f>IF('Section 10a Bilan_Diffusion'!$D$8="","",'Section 10a Bilan_Diffusion'!$D$8)</f>
        <v/>
      </c>
      <c r="I650" s="9" t="str">
        <f>IF('Section 10a Bilan_Diffusion'!$K$8="","",'Section 10a Bilan_Diffusion'!$K$8)</f>
        <v/>
      </c>
      <c r="J650" s="69" t="str">
        <f>IF('Section 10a Bilan_Diffusion'!C30="","",'Section 10a Bilan_Diffusion'!C30)</f>
        <v/>
      </c>
      <c r="K650" s="1273" t="str">
        <f>IF('Section 10a Bilan_Diffusion'!D30="","",'Section 10a Bilan_Diffusion'!D30)</f>
        <v/>
      </c>
      <c r="L650" s="69" t="str">
        <f>IF('Section 10a Bilan_Diffusion'!E30="","",IF('Section 10a Bilan_Diffusion'!E30="«Choisir»","",'Section 10a Bilan_Diffusion'!E30))</f>
        <v/>
      </c>
      <c r="M650" s="69" t="str">
        <f>IF('Section 10a Bilan_Diffusion'!F30="","",IF('Section 10a Bilan_Diffusion'!F30="«Choisir»","",'Section 10a Bilan_Diffusion'!F30))</f>
        <v/>
      </c>
      <c r="N650" s="69" t="str">
        <f>IF('Section 10a Bilan_Diffusion'!G30="","",'Section 10a Bilan_Diffusion'!G30)</f>
        <v/>
      </c>
      <c r="O650" s="69" t="str">
        <f>IF('Section 10a Bilan_Diffusion'!H30="","",'Section 10a Bilan_Diffusion'!H30)</f>
        <v/>
      </c>
      <c r="P650" s="69" t="str">
        <f>IF('Section 10a Bilan_Diffusion'!I30="","",IF('Section 10a Bilan_Diffusion'!I30="«Choisir»","",'Section 10a Bilan_Diffusion'!I30))</f>
        <v/>
      </c>
      <c r="Q650" s="69" t="str">
        <f>IF('Section 10a Bilan_Diffusion'!J30="","",IF('Section 10a Bilan_Diffusion'!J30="«Choisir»","",'Section 10a Bilan_Diffusion'!J30))</f>
        <v/>
      </c>
      <c r="R650" s="9" t="str">
        <f>IF('Section 10a Bilan_Diffusion'!K30="","",'Section 10a Bilan_Diffusion'!K30)</f>
        <v/>
      </c>
      <c r="S650" s="9" t="str">
        <f>IF('Section 10a Bilan_Diffusion'!L30="","",'Section 10a Bilan_Diffusion'!L30)</f>
        <v/>
      </c>
      <c r="T650" s="9" t="str">
        <f>IF('Section 10a Bilan_Diffusion'!M30="","",'Section 10a Bilan_Diffusion'!M30)</f>
        <v/>
      </c>
      <c r="U650" s="9" t="str">
        <f>IF('Section 10a Bilan_Diffusion'!N30="","",'Section 10a Bilan_Diffusion'!N30)</f>
        <v/>
      </c>
      <c r="V650" s="9">
        <f>'Section 10a Bilan_Diffusion'!O30</f>
        <v>0</v>
      </c>
      <c r="W650" s="9">
        <f>'Section 10a Bilan_Diffusion'!P30</f>
        <v>0</v>
      </c>
      <c r="X650" s="9">
        <f>'Section 10a Bilan_Diffusion'!Q30</f>
        <v>0</v>
      </c>
      <c r="Y650" s="9">
        <f>'Section 10a Bilan_Diffusion'!R30</f>
        <v>0</v>
      </c>
      <c r="Z650" s="9">
        <f>'Section 10a Bilan_Diffusion'!S30</f>
        <v>0</v>
      </c>
      <c r="AA650" s="9">
        <f>'Section 10a Bilan_Diffusion'!T30</f>
        <v>0</v>
      </c>
      <c r="AB650" s="9">
        <f>'Section 10a Bilan_Diffusion'!U30</f>
        <v>0</v>
      </c>
    </row>
    <row r="651" spans="1:28">
      <c r="A651" s="9">
        <f>'Identification '!$F$11</f>
        <v>0</v>
      </c>
      <c r="B651" s="69" t="str">
        <f>IF(AND('Identification '!$F$11="",'Identification '!$F$15&lt;&gt;""),'Identification '!$F$15,IF('Identification '!$F$11="","",IF('Identification '!$F$13="Inscrire le nom de votre organisme dans la cellule F15",'Identification '!$F$15,'Identification '!$F$13)))</f>
        <v/>
      </c>
      <c r="C651" s="9" t="str">
        <f>REF!$BM$7</f>
        <v>2025-2026</v>
      </c>
      <c r="D651" s="9" t="s">
        <v>3007</v>
      </c>
      <c r="E651" s="69" t="str">
        <f>'Identification '!$F$17</f>
        <v/>
      </c>
      <c r="F651" s="9" t="str">
        <f>'Identification '!$G$18</f>
        <v/>
      </c>
      <c r="G651" s="232" t="str">
        <f>IF('Section 10a Bilan_Diffusion'!$D$6="","",'Section 10a Bilan_Diffusion'!$D$6)</f>
        <v/>
      </c>
      <c r="H651" s="9" t="str">
        <f>IF('Section 10a Bilan_Diffusion'!$D$8="","",'Section 10a Bilan_Diffusion'!$D$8)</f>
        <v/>
      </c>
      <c r="I651" s="9" t="str">
        <f>IF('Section 10a Bilan_Diffusion'!$K$8="","",'Section 10a Bilan_Diffusion'!$K$8)</f>
        <v/>
      </c>
      <c r="J651" s="69" t="str">
        <f>IF('Section 10a Bilan_Diffusion'!C31="","",'Section 10a Bilan_Diffusion'!C31)</f>
        <v/>
      </c>
      <c r="K651" s="1273" t="str">
        <f>IF('Section 10a Bilan_Diffusion'!D31="","",'Section 10a Bilan_Diffusion'!D31)</f>
        <v/>
      </c>
      <c r="L651" s="69" t="str">
        <f>IF('Section 10a Bilan_Diffusion'!E31="","",IF('Section 10a Bilan_Diffusion'!E31="«Choisir»","",'Section 10a Bilan_Diffusion'!E31))</f>
        <v/>
      </c>
      <c r="M651" s="69" t="str">
        <f>IF('Section 10a Bilan_Diffusion'!F31="","",IF('Section 10a Bilan_Diffusion'!F31="«Choisir»","",'Section 10a Bilan_Diffusion'!F31))</f>
        <v/>
      </c>
      <c r="N651" s="69" t="str">
        <f>IF('Section 10a Bilan_Diffusion'!G31="","",'Section 10a Bilan_Diffusion'!G31)</f>
        <v/>
      </c>
      <c r="O651" s="69" t="str">
        <f>IF('Section 10a Bilan_Diffusion'!H31="","",'Section 10a Bilan_Diffusion'!H31)</f>
        <v/>
      </c>
      <c r="P651" s="69" t="str">
        <f>IF('Section 10a Bilan_Diffusion'!I31="","",IF('Section 10a Bilan_Diffusion'!I31="«Choisir»","",'Section 10a Bilan_Diffusion'!I31))</f>
        <v/>
      </c>
      <c r="Q651" s="69" t="str">
        <f>IF('Section 10a Bilan_Diffusion'!J31="","",IF('Section 10a Bilan_Diffusion'!J31="«Choisir»","",'Section 10a Bilan_Diffusion'!J31))</f>
        <v/>
      </c>
      <c r="R651" s="9" t="str">
        <f>IF('Section 10a Bilan_Diffusion'!K31="","",'Section 10a Bilan_Diffusion'!K31)</f>
        <v/>
      </c>
      <c r="S651" s="9" t="str">
        <f>IF('Section 10a Bilan_Diffusion'!L31="","",'Section 10a Bilan_Diffusion'!L31)</f>
        <v/>
      </c>
      <c r="T651" s="9" t="str">
        <f>IF('Section 10a Bilan_Diffusion'!M31="","",'Section 10a Bilan_Diffusion'!M31)</f>
        <v/>
      </c>
      <c r="U651" s="9" t="str">
        <f>IF('Section 10a Bilan_Diffusion'!N31="","",'Section 10a Bilan_Diffusion'!N31)</f>
        <v/>
      </c>
      <c r="V651" s="9">
        <f>'Section 10a Bilan_Diffusion'!O31</f>
        <v>0</v>
      </c>
      <c r="W651" s="9">
        <f>'Section 10a Bilan_Diffusion'!P31</f>
        <v>0</v>
      </c>
      <c r="X651" s="9">
        <f>'Section 10a Bilan_Diffusion'!Q31</f>
        <v>0</v>
      </c>
      <c r="Y651" s="9">
        <f>'Section 10a Bilan_Diffusion'!R31</f>
        <v>0</v>
      </c>
      <c r="Z651" s="9">
        <f>'Section 10a Bilan_Diffusion'!S31</f>
        <v>0</v>
      </c>
      <c r="AA651" s="9">
        <f>'Section 10a Bilan_Diffusion'!T31</f>
        <v>0</v>
      </c>
      <c r="AB651" s="9">
        <f>'Section 10a Bilan_Diffusion'!U31</f>
        <v>0</v>
      </c>
    </row>
    <row r="652" spans="1:28">
      <c r="A652" s="9">
        <f>'Identification '!$F$11</f>
        <v>0</v>
      </c>
      <c r="B652" s="69" t="str">
        <f>IF(AND('Identification '!$F$11="",'Identification '!$F$15&lt;&gt;""),'Identification '!$F$15,IF('Identification '!$F$11="","",IF('Identification '!$F$13="Inscrire le nom de votre organisme dans la cellule F15",'Identification '!$F$15,'Identification '!$F$13)))</f>
        <v/>
      </c>
      <c r="C652" s="9" t="str">
        <f>REF!$BM$7</f>
        <v>2025-2026</v>
      </c>
      <c r="D652" s="9" t="s">
        <v>3007</v>
      </c>
      <c r="E652" s="69" t="str">
        <f>'Identification '!$F$17</f>
        <v/>
      </c>
      <c r="F652" s="9" t="str">
        <f>'Identification '!$G$18</f>
        <v/>
      </c>
      <c r="G652" s="232" t="str">
        <f>IF('Section 10a Bilan_Diffusion'!$D$6="","",'Section 10a Bilan_Diffusion'!$D$6)</f>
        <v/>
      </c>
      <c r="H652" s="9" t="str">
        <f>IF('Section 10a Bilan_Diffusion'!$D$8="","",'Section 10a Bilan_Diffusion'!$D$8)</f>
        <v/>
      </c>
      <c r="I652" s="9" t="str">
        <f>IF('Section 10a Bilan_Diffusion'!$K$8="","",'Section 10a Bilan_Diffusion'!$K$8)</f>
        <v/>
      </c>
      <c r="J652" s="69" t="str">
        <f>IF('Section 10a Bilan_Diffusion'!C32="","",'Section 10a Bilan_Diffusion'!C32)</f>
        <v/>
      </c>
      <c r="K652" s="1273" t="str">
        <f>IF('Section 10a Bilan_Diffusion'!D32="","",'Section 10a Bilan_Diffusion'!D32)</f>
        <v/>
      </c>
      <c r="L652" s="69" t="str">
        <f>IF('Section 10a Bilan_Diffusion'!E32="","",IF('Section 10a Bilan_Diffusion'!E32="«Choisir»","",'Section 10a Bilan_Diffusion'!E32))</f>
        <v/>
      </c>
      <c r="M652" s="69" t="str">
        <f>IF('Section 10a Bilan_Diffusion'!F32="","",IF('Section 10a Bilan_Diffusion'!F32="«Choisir»","",'Section 10a Bilan_Diffusion'!F32))</f>
        <v/>
      </c>
      <c r="N652" s="69" t="str">
        <f>IF('Section 10a Bilan_Diffusion'!G32="","",'Section 10a Bilan_Diffusion'!G32)</f>
        <v/>
      </c>
      <c r="O652" s="69" t="str">
        <f>IF('Section 10a Bilan_Diffusion'!H32="","",'Section 10a Bilan_Diffusion'!H32)</f>
        <v/>
      </c>
      <c r="P652" s="69" t="str">
        <f>IF('Section 10a Bilan_Diffusion'!I32="","",IF('Section 10a Bilan_Diffusion'!I32="«Choisir»","",'Section 10a Bilan_Diffusion'!I32))</f>
        <v/>
      </c>
      <c r="Q652" s="69" t="str">
        <f>IF('Section 10a Bilan_Diffusion'!J32="","",IF('Section 10a Bilan_Diffusion'!J32="«Choisir»","",'Section 10a Bilan_Diffusion'!J32))</f>
        <v/>
      </c>
      <c r="R652" s="9" t="str">
        <f>IF('Section 10a Bilan_Diffusion'!K32="","",'Section 10a Bilan_Diffusion'!K32)</f>
        <v/>
      </c>
      <c r="S652" s="9" t="str">
        <f>IF('Section 10a Bilan_Diffusion'!L32="","",'Section 10a Bilan_Diffusion'!L32)</f>
        <v/>
      </c>
      <c r="T652" s="9" t="str">
        <f>IF('Section 10a Bilan_Diffusion'!M32="","",'Section 10a Bilan_Diffusion'!M32)</f>
        <v/>
      </c>
      <c r="U652" s="9" t="str">
        <f>IF('Section 10a Bilan_Diffusion'!N32="","",'Section 10a Bilan_Diffusion'!N32)</f>
        <v/>
      </c>
      <c r="V652" s="9">
        <f>'Section 10a Bilan_Diffusion'!O32</f>
        <v>0</v>
      </c>
      <c r="W652" s="9">
        <f>'Section 10a Bilan_Diffusion'!P32</f>
        <v>0</v>
      </c>
      <c r="X652" s="9">
        <f>'Section 10a Bilan_Diffusion'!Q32</f>
        <v>0</v>
      </c>
      <c r="Y652" s="9">
        <f>'Section 10a Bilan_Diffusion'!R32</f>
        <v>0</v>
      </c>
      <c r="Z652" s="9">
        <f>'Section 10a Bilan_Diffusion'!S32</f>
        <v>0</v>
      </c>
      <c r="AA652" s="9">
        <f>'Section 10a Bilan_Diffusion'!T32</f>
        <v>0</v>
      </c>
      <c r="AB652" s="9">
        <f>'Section 10a Bilan_Diffusion'!U32</f>
        <v>0</v>
      </c>
    </row>
    <row r="653" spans="1:28">
      <c r="A653" s="9">
        <f>'Identification '!$F$11</f>
        <v>0</v>
      </c>
      <c r="B653" s="69" t="str">
        <f>IF(AND('Identification '!$F$11="",'Identification '!$F$15&lt;&gt;""),'Identification '!$F$15,IF('Identification '!$F$11="","",IF('Identification '!$F$13="Inscrire le nom de votre organisme dans la cellule F15",'Identification '!$F$15,'Identification '!$F$13)))</f>
        <v/>
      </c>
      <c r="C653" s="9" t="str">
        <f>REF!$BM$7</f>
        <v>2025-2026</v>
      </c>
      <c r="D653" s="9" t="s">
        <v>3007</v>
      </c>
      <c r="E653" s="69" t="str">
        <f>'Identification '!$F$17</f>
        <v/>
      </c>
      <c r="F653" s="9" t="str">
        <f>'Identification '!$G$18</f>
        <v/>
      </c>
      <c r="G653" s="232" t="str">
        <f>IF('Section 10a Bilan_Diffusion'!$D$6="","",'Section 10a Bilan_Diffusion'!$D$6)</f>
        <v/>
      </c>
      <c r="H653" s="9" t="str">
        <f>IF('Section 10a Bilan_Diffusion'!$D$8="","",'Section 10a Bilan_Diffusion'!$D$8)</f>
        <v/>
      </c>
      <c r="I653" s="9" t="str">
        <f>IF('Section 10a Bilan_Diffusion'!$K$8="","",'Section 10a Bilan_Diffusion'!$K$8)</f>
        <v/>
      </c>
      <c r="J653" s="69" t="str">
        <f>IF('Section 10a Bilan_Diffusion'!C33="","",'Section 10a Bilan_Diffusion'!C33)</f>
        <v/>
      </c>
      <c r="K653" s="1273" t="str">
        <f>IF('Section 10a Bilan_Diffusion'!D33="","",'Section 10a Bilan_Diffusion'!D33)</f>
        <v/>
      </c>
      <c r="L653" s="69" t="str">
        <f>IF('Section 10a Bilan_Diffusion'!E33="","",IF('Section 10a Bilan_Diffusion'!E33="«Choisir»","",'Section 10a Bilan_Diffusion'!E33))</f>
        <v/>
      </c>
      <c r="M653" s="69" t="str">
        <f>IF('Section 10a Bilan_Diffusion'!F33="","",IF('Section 10a Bilan_Diffusion'!F33="«Choisir»","",'Section 10a Bilan_Diffusion'!F33))</f>
        <v/>
      </c>
      <c r="N653" s="69" t="str">
        <f>IF('Section 10a Bilan_Diffusion'!G33="","",'Section 10a Bilan_Diffusion'!G33)</f>
        <v/>
      </c>
      <c r="O653" s="69" t="str">
        <f>IF('Section 10a Bilan_Diffusion'!H33="","",'Section 10a Bilan_Diffusion'!H33)</f>
        <v/>
      </c>
      <c r="P653" s="69" t="str">
        <f>IF('Section 10a Bilan_Diffusion'!I33="","",IF('Section 10a Bilan_Diffusion'!I33="«Choisir»","",'Section 10a Bilan_Diffusion'!I33))</f>
        <v/>
      </c>
      <c r="Q653" s="69" t="str">
        <f>IF('Section 10a Bilan_Diffusion'!J33="","",IF('Section 10a Bilan_Diffusion'!J33="«Choisir»","",'Section 10a Bilan_Diffusion'!J33))</f>
        <v/>
      </c>
      <c r="R653" s="9" t="str">
        <f>IF('Section 10a Bilan_Diffusion'!K33="","",'Section 10a Bilan_Diffusion'!K33)</f>
        <v/>
      </c>
      <c r="S653" s="9" t="str">
        <f>IF('Section 10a Bilan_Diffusion'!L33="","",'Section 10a Bilan_Diffusion'!L33)</f>
        <v/>
      </c>
      <c r="T653" s="9" t="str">
        <f>IF('Section 10a Bilan_Diffusion'!M33="","",'Section 10a Bilan_Diffusion'!M33)</f>
        <v/>
      </c>
      <c r="U653" s="9" t="str">
        <f>IF('Section 10a Bilan_Diffusion'!N33="","",'Section 10a Bilan_Diffusion'!N33)</f>
        <v/>
      </c>
      <c r="V653" s="9">
        <f>'Section 10a Bilan_Diffusion'!O33</f>
        <v>0</v>
      </c>
      <c r="W653" s="9">
        <f>'Section 10a Bilan_Diffusion'!P33</f>
        <v>0</v>
      </c>
      <c r="X653" s="9">
        <f>'Section 10a Bilan_Diffusion'!Q33</f>
        <v>0</v>
      </c>
      <c r="Y653" s="9">
        <f>'Section 10a Bilan_Diffusion'!R33</f>
        <v>0</v>
      </c>
      <c r="Z653" s="9">
        <f>'Section 10a Bilan_Diffusion'!S33</f>
        <v>0</v>
      </c>
      <c r="AA653" s="9">
        <f>'Section 10a Bilan_Diffusion'!T33</f>
        <v>0</v>
      </c>
      <c r="AB653" s="9">
        <f>'Section 10a Bilan_Diffusion'!U33</f>
        <v>0</v>
      </c>
    </row>
    <row r="654" spans="1:28">
      <c r="A654" s="9">
        <f>'Identification '!$F$11</f>
        <v>0</v>
      </c>
      <c r="B654" s="69" t="str">
        <f>IF(AND('Identification '!$F$11="",'Identification '!$F$15&lt;&gt;""),'Identification '!$F$15,IF('Identification '!$F$11="","",IF('Identification '!$F$13="Inscrire le nom de votre organisme dans la cellule F15",'Identification '!$F$15,'Identification '!$F$13)))</f>
        <v/>
      </c>
      <c r="C654" s="9" t="str">
        <f>REF!$BM$7</f>
        <v>2025-2026</v>
      </c>
      <c r="D654" s="9" t="s">
        <v>3007</v>
      </c>
      <c r="E654" s="69" t="str">
        <f>'Identification '!$F$17</f>
        <v/>
      </c>
      <c r="F654" s="9" t="str">
        <f>'Identification '!$G$18</f>
        <v/>
      </c>
      <c r="G654" s="232" t="str">
        <f>IF('Section 10a Bilan_Diffusion'!$D$6="","",'Section 10a Bilan_Diffusion'!$D$6)</f>
        <v/>
      </c>
      <c r="H654" s="9" t="str">
        <f>IF('Section 10a Bilan_Diffusion'!$D$8="","",'Section 10a Bilan_Diffusion'!$D$8)</f>
        <v/>
      </c>
      <c r="I654" s="9" t="str">
        <f>IF('Section 10a Bilan_Diffusion'!$K$8="","",'Section 10a Bilan_Diffusion'!$K$8)</f>
        <v/>
      </c>
      <c r="J654" s="69" t="str">
        <f>IF('Section 10a Bilan_Diffusion'!C34="","",'Section 10a Bilan_Diffusion'!C34)</f>
        <v/>
      </c>
      <c r="K654" s="1273" t="str">
        <f>IF('Section 10a Bilan_Diffusion'!D34="","",'Section 10a Bilan_Diffusion'!D34)</f>
        <v/>
      </c>
      <c r="L654" s="69" t="str">
        <f>IF('Section 10a Bilan_Diffusion'!E34="","",IF('Section 10a Bilan_Diffusion'!E34="«Choisir»","",'Section 10a Bilan_Diffusion'!E34))</f>
        <v/>
      </c>
      <c r="M654" s="69" t="str">
        <f>IF('Section 10a Bilan_Diffusion'!F34="","",IF('Section 10a Bilan_Diffusion'!F34="«Choisir»","",'Section 10a Bilan_Diffusion'!F34))</f>
        <v/>
      </c>
      <c r="N654" s="69" t="str">
        <f>IF('Section 10a Bilan_Diffusion'!G34="","",'Section 10a Bilan_Diffusion'!G34)</f>
        <v/>
      </c>
      <c r="O654" s="69" t="str">
        <f>IF('Section 10a Bilan_Diffusion'!H34="","",'Section 10a Bilan_Diffusion'!H34)</f>
        <v/>
      </c>
      <c r="P654" s="69" t="str">
        <f>IF('Section 10a Bilan_Diffusion'!I34="","",IF('Section 10a Bilan_Diffusion'!I34="«Choisir»","",'Section 10a Bilan_Diffusion'!I34))</f>
        <v/>
      </c>
      <c r="Q654" s="69" t="str">
        <f>IF('Section 10a Bilan_Diffusion'!J34="","",IF('Section 10a Bilan_Diffusion'!J34="«Choisir»","",'Section 10a Bilan_Diffusion'!J34))</f>
        <v/>
      </c>
      <c r="R654" s="9" t="str">
        <f>IF('Section 10a Bilan_Diffusion'!K34="","",'Section 10a Bilan_Diffusion'!K34)</f>
        <v/>
      </c>
      <c r="S654" s="9" t="str">
        <f>IF('Section 10a Bilan_Diffusion'!L34="","",'Section 10a Bilan_Diffusion'!L34)</f>
        <v/>
      </c>
      <c r="T654" s="9" t="str">
        <f>IF('Section 10a Bilan_Diffusion'!M34="","",'Section 10a Bilan_Diffusion'!M34)</f>
        <v/>
      </c>
      <c r="U654" s="9" t="str">
        <f>IF('Section 10a Bilan_Diffusion'!N34="","",'Section 10a Bilan_Diffusion'!N34)</f>
        <v/>
      </c>
      <c r="V654" s="9">
        <f>'Section 10a Bilan_Diffusion'!O34</f>
        <v>0</v>
      </c>
      <c r="W654" s="9">
        <f>'Section 10a Bilan_Diffusion'!P34</f>
        <v>0</v>
      </c>
      <c r="X654" s="9">
        <f>'Section 10a Bilan_Diffusion'!Q34</f>
        <v>0</v>
      </c>
      <c r="Y654" s="9">
        <f>'Section 10a Bilan_Diffusion'!R34</f>
        <v>0</v>
      </c>
      <c r="Z654" s="9">
        <f>'Section 10a Bilan_Diffusion'!S34</f>
        <v>0</v>
      </c>
      <c r="AA654" s="9">
        <f>'Section 10a Bilan_Diffusion'!T34</f>
        <v>0</v>
      </c>
      <c r="AB654" s="9">
        <f>'Section 10a Bilan_Diffusion'!U34</f>
        <v>0</v>
      </c>
    </row>
    <row r="655" spans="1:28">
      <c r="A655" s="9">
        <f>'Identification '!$F$11</f>
        <v>0</v>
      </c>
      <c r="B655" s="69" t="str">
        <f>IF(AND('Identification '!$F$11="",'Identification '!$F$15&lt;&gt;""),'Identification '!$F$15,IF('Identification '!$F$11="","",IF('Identification '!$F$13="Inscrire le nom de votre organisme dans la cellule F15",'Identification '!$F$15,'Identification '!$F$13)))</f>
        <v/>
      </c>
      <c r="C655" s="9" t="str">
        <f>REF!$BM$7</f>
        <v>2025-2026</v>
      </c>
      <c r="D655" s="9" t="s">
        <v>3007</v>
      </c>
      <c r="E655" s="69" t="str">
        <f>'Identification '!$F$17</f>
        <v/>
      </c>
      <c r="F655" s="9" t="str">
        <f>'Identification '!$G$18</f>
        <v/>
      </c>
      <c r="G655" s="232" t="str">
        <f>IF('Section 10a Bilan_Diffusion'!$D$6="","",'Section 10a Bilan_Diffusion'!$D$6)</f>
        <v/>
      </c>
      <c r="H655" s="9" t="str">
        <f>IF('Section 10a Bilan_Diffusion'!$D$8="","",'Section 10a Bilan_Diffusion'!$D$8)</f>
        <v/>
      </c>
      <c r="I655" s="9" t="str">
        <f>IF('Section 10a Bilan_Diffusion'!$K$8="","",'Section 10a Bilan_Diffusion'!$K$8)</f>
        <v/>
      </c>
      <c r="J655" s="69" t="str">
        <f>IF('Section 10a Bilan_Diffusion'!C35="","",'Section 10a Bilan_Diffusion'!C35)</f>
        <v/>
      </c>
      <c r="K655" s="1273" t="str">
        <f>IF('Section 10a Bilan_Diffusion'!D35="","",'Section 10a Bilan_Diffusion'!D35)</f>
        <v/>
      </c>
      <c r="L655" s="69" t="str">
        <f>IF('Section 10a Bilan_Diffusion'!E35="","",IF('Section 10a Bilan_Diffusion'!E35="«Choisir»","",'Section 10a Bilan_Diffusion'!E35))</f>
        <v/>
      </c>
      <c r="M655" s="69" t="str">
        <f>IF('Section 10a Bilan_Diffusion'!F35="","",IF('Section 10a Bilan_Diffusion'!F35="«Choisir»","",'Section 10a Bilan_Diffusion'!F35))</f>
        <v/>
      </c>
      <c r="N655" s="69" t="str">
        <f>IF('Section 10a Bilan_Diffusion'!G35="","",'Section 10a Bilan_Diffusion'!G35)</f>
        <v/>
      </c>
      <c r="O655" s="69" t="str">
        <f>IF('Section 10a Bilan_Diffusion'!H35="","",'Section 10a Bilan_Diffusion'!H35)</f>
        <v/>
      </c>
      <c r="P655" s="69" t="str">
        <f>IF('Section 10a Bilan_Diffusion'!I35="","",IF('Section 10a Bilan_Diffusion'!I35="«Choisir»","",'Section 10a Bilan_Diffusion'!I35))</f>
        <v/>
      </c>
      <c r="Q655" s="69" t="str">
        <f>IF('Section 10a Bilan_Diffusion'!J35="","",IF('Section 10a Bilan_Diffusion'!J35="«Choisir»","",'Section 10a Bilan_Diffusion'!J35))</f>
        <v/>
      </c>
      <c r="R655" s="9" t="str">
        <f>IF('Section 10a Bilan_Diffusion'!K35="","",'Section 10a Bilan_Diffusion'!K35)</f>
        <v/>
      </c>
      <c r="S655" s="9" t="str">
        <f>IF('Section 10a Bilan_Diffusion'!L35="","",'Section 10a Bilan_Diffusion'!L35)</f>
        <v/>
      </c>
      <c r="T655" s="9" t="str">
        <f>IF('Section 10a Bilan_Diffusion'!M35="","",'Section 10a Bilan_Diffusion'!M35)</f>
        <v/>
      </c>
      <c r="U655" s="9" t="str">
        <f>IF('Section 10a Bilan_Diffusion'!N35="","",'Section 10a Bilan_Diffusion'!N35)</f>
        <v/>
      </c>
      <c r="V655" s="9">
        <f>'Section 10a Bilan_Diffusion'!O35</f>
        <v>0</v>
      </c>
      <c r="W655" s="9">
        <f>'Section 10a Bilan_Diffusion'!P35</f>
        <v>0</v>
      </c>
      <c r="X655" s="9">
        <f>'Section 10a Bilan_Diffusion'!Q35</f>
        <v>0</v>
      </c>
      <c r="Y655" s="9">
        <f>'Section 10a Bilan_Diffusion'!R35</f>
        <v>0</v>
      </c>
      <c r="Z655" s="9">
        <f>'Section 10a Bilan_Diffusion'!S35</f>
        <v>0</v>
      </c>
      <c r="AA655" s="9">
        <f>'Section 10a Bilan_Diffusion'!T35</f>
        <v>0</v>
      </c>
      <c r="AB655" s="9">
        <f>'Section 10a Bilan_Diffusion'!U35</f>
        <v>0</v>
      </c>
    </row>
    <row r="656" spans="1:28">
      <c r="A656" s="9">
        <f>'Identification '!$F$11</f>
        <v>0</v>
      </c>
      <c r="B656" s="69" t="str">
        <f>IF(AND('Identification '!$F$11="",'Identification '!$F$15&lt;&gt;""),'Identification '!$F$15,IF('Identification '!$F$11="","",IF('Identification '!$F$13="Inscrire le nom de votre organisme dans la cellule F15",'Identification '!$F$15,'Identification '!$F$13)))</f>
        <v/>
      </c>
      <c r="C656" s="9" t="str">
        <f>REF!$BM$7</f>
        <v>2025-2026</v>
      </c>
      <c r="D656" s="9" t="s">
        <v>3007</v>
      </c>
      <c r="E656" s="69" t="str">
        <f>'Identification '!$F$17</f>
        <v/>
      </c>
      <c r="F656" s="9" t="str">
        <f>'Identification '!$G$18</f>
        <v/>
      </c>
      <c r="G656" s="232" t="str">
        <f>IF('Section 10a Bilan_Diffusion'!$D$6="","",'Section 10a Bilan_Diffusion'!$D$6)</f>
        <v/>
      </c>
      <c r="H656" s="9" t="str">
        <f>IF('Section 10a Bilan_Diffusion'!$D$8="","",'Section 10a Bilan_Diffusion'!$D$8)</f>
        <v/>
      </c>
      <c r="I656" s="9" t="str">
        <f>IF('Section 10a Bilan_Diffusion'!$K$8="","",'Section 10a Bilan_Diffusion'!$K$8)</f>
        <v/>
      </c>
      <c r="J656" s="69" t="str">
        <f>IF('Section 10a Bilan_Diffusion'!C36="","",'Section 10a Bilan_Diffusion'!C36)</f>
        <v/>
      </c>
      <c r="K656" s="1273" t="str">
        <f>IF('Section 10a Bilan_Diffusion'!D36="","",'Section 10a Bilan_Diffusion'!D36)</f>
        <v/>
      </c>
      <c r="L656" s="69" t="str">
        <f>IF('Section 10a Bilan_Diffusion'!E36="","",IF('Section 10a Bilan_Diffusion'!E36="«Choisir»","",'Section 10a Bilan_Diffusion'!E36))</f>
        <v/>
      </c>
      <c r="M656" s="69" t="str">
        <f>IF('Section 10a Bilan_Diffusion'!F36="","",IF('Section 10a Bilan_Diffusion'!F36="«Choisir»","",'Section 10a Bilan_Diffusion'!F36))</f>
        <v/>
      </c>
      <c r="N656" s="69" t="str">
        <f>IF('Section 10a Bilan_Diffusion'!G36="","",'Section 10a Bilan_Diffusion'!G36)</f>
        <v/>
      </c>
      <c r="O656" s="69" t="str">
        <f>IF('Section 10a Bilan_Diffusion'!H36="","",'Section 10a Bilan_Diffusion'!H36)</f>
        <v/>
      </c>
      <c r="P656" s="69" t="str">
        <f>IF('Section 10a Bilan_Diffusion'!I36="","",IF('Section 10a Bilan_Diffusion'!I36="«Choisir»","",'Section 10a Bilan_Diffusion'!I36))</f>
        <v/>
      </c>
      <c r="Q656" s="69" t="str">
        <f>IF('Section 10a Bilan_Diffusion'!J36="","",IF('Section 10a Bilan_Diffusion'!J36="«Choisir»","",'Section 10a Bilan_Diffusion'!J36))</f>
        <v/>
      </c>
      <c r="R656" s="9" t="str">
        <f>IF('Section 10a Bilan_Diffusion'!K36="","",'Section 10a Bilan_Diffusion'!K36)</f>
        <v/>
      </c>
      <c r="S656" s="9" t="str">
        <f>IF('Section 10a Bilan_Diffusion'!L36="","",'Section 10a Bilan_Diffusion'!L36)</f>
        <v/>
      </c>
      <c r="T656" s="9" t="str">
        <f>IF('Section 10a Bilan_Diffusion'!M36="","",'Section 10a Bilan_Diffusion'!M36)</f>
        <v/>
      </c>
      <c r="U656" s="9" t="str">
        <f>IF('Section 10a Bilan_Diffusion'!N36="","",'Section 10a Bilan_Diffusion'!N36)</f>
        <v/>
      </c>
      <c r="V656" s="9">
        <f>'Section 10a Bilan_Diffusion'!O36</f>
        <v>0</v>
      </c>
      <c r="W656" s="9">
        <f>'Section 10a Bilan_Diffusion'!P36</f>
        <v>0</v>
      </c>
      <c r="X656" s="9">
        <f>'Section 10a Bilan_Diffusion'!Q36</f>
        <v>0</v>
      </c>
      <c r="Y656" s="9">
        <f>'Section 10a Bilan_Diffusion'!R36</f>
        <v>0</v>
      </c>
      <c r="Z656" s="9">
        <f>'Section 10a Bilan_Diffusion'!S36</f>
        <v>0</v>
      </c>
      <c r="AA656" s="9">
        <f>'Section 10a Bilan_Diffusion'!T36</f>
        <v>0</v>
      </c>
      <c r="AB656" s="9">
        <f>'Section 10a Bilan_Diffusion'!U36</f>
        <v>0</v>
      </c>
    </row>
    <row r="657" spans="1:28">
      <c r="A657" s="9">
        <f>'Identification '!$F$11</f>
        <v>0</v>
      </c>
      <c r="B657" s="69" t="str">
        <f>IF(AND('Identification '!$F$11="",'Identification '!$F$15&lt;&gt;""),'Identification '!$F$15,IF('Identification '!$F$11="","",IF('Identification '!$F$13="Inscrire le nom de votre organisme dans la cellule F15",'Identification '!$F$15,'Identification '!$F$13)))</f>
        <v/>
      </c>
      <c r="C657" s="9" t="str">
        <f>REF!$BM$7</f>
        <v>2025-2026</v>
      </c>
      <c r="D657" s="9" t="s">
        <v>3007</v>
      </c>
      <c r="E657" s="69" t="str">
        <f>'Identification '!$F$17</f>
        <v/>
      </c>
      <c r="F657" s="9" t="str">
        <f>'Identification '!$G$18</f>
        <v/>
      </c>
      <c r="G657" s="232" t="str">
        <f>IF('Section 10a Bilan_Diffusion'!$D$6="","",'Section 10a Bilan_Diffusion'!$D$6)</f>
        <v/>
      </c>
      <c r="H657" s="9" t="str">
        <f>IF('Section 10a Bilan_Diffusion'!$D$8="","",'Section 10a Bilan_Diffusion'!$D$8)</f>
        <v/>
      </c>
      <c r="I657" s="9" t="str">
        <f>IF('Section 10a Bilan_Diffusion'!$K$8="","",'Section 10a Bilan_Diffusion'!$K$8)</f>
        <v/>
      </c>
      <c r="J657" s="69" t="str">
        <f>IF('Section 10a Bilan_Diffusion'!C37="","",'Section 10a Bilan_Diffusion'!C37)</f>
        <v/>
      </c>
      <c r="K657" s="1273" t="str">
        <f>IF('Section 10a Bilan_Diffusion'!D37="","",'Section 10a Bilan_Diffusion'!D37)</f>
        <v/>
      </c>
      <c r="L657" s="69" t="str">
        <f>IF('Section 10a Bilan_Diffusion'!E37="","",IF('Section 10a Bilan_Diffusion'!E37="«Choisir»","",'Section 10a Bilan_Diffusion'!E37))</f>
        <v/>
      </c>
      <c r="M657" s="69" t="str">
        <f>IF('Section 10a Bilan_Diffusion'!F37="","",IF('Section 10a Bilan_Diffusion'!F37="«Choisir»","",'Section 10a Bilan_Diffusion'!F37))</f>
        <v/>
      </c>
      <c r="N657" s="69" t="str">
        <f>IF('Section 10a Bilan_Diffusion'!G37="","",'Section 10a Bilan_Diffusion'!G37)</f>
        <v/>
      </c>
      <c r="O657" s="69" t="str">
        <f>IF('Section 10a Bilan_Diffusion'!H37="","",'Section 10a Bilan_Diffusion'!H37)</f>
        <v/>
      </c>
      <c r="P657" s="69" t="str">
        <f>IF('Section 10a Bilan_Diffusion'!I37="","",IF('Section 10a Bilan_Diffusion'!I37="«Choisir»","",'Section 10a Bilan_Diffusion'!I37))</f>
        <v/>
      </c>
      <c r="Q657" s="69" t="str">
        <f>IF('Section 10a Bilan_Diffusion'!J37="","",IF('Section 10a Bilan_Diffusion'!J37="«Choisir»","",'Section 10a Bilan_Diffusion'!J37))</f>
        <v/>
      </c>
      <c r="R657" s="9" t="str">
        <f>IF('Section 10a Bilan_Diffusion'!K37="","",'Section 10a Bilan_Diffusion'!K37)</f>
        <v/>
      </c>
      <c r="S657" s="9" t="str">
        <f>IF('Section 10a Bilan_Diffusion'!L37="","",'Section 10a Bilan_Diffusion'!L37)</f>
        <v/>
      </c>
      <c r="T657" s="9" t="str">
        <f>IF('Section 10a Bilan_Diffusion'!M37="","",'Section 10a Bilan_Diffusion'!M37)</f>
        <v/>
      </c>
      <c r="U657" s="9" t="str">
        <f>IF('Section 10a Bilan_Diffusion'!N37="","",'Section 10a Bilan_Diffusion'!N37)</f>
        <v/>
      </c>
      <c r="V657" s="9">
        <f>'Section 10a Bilan_Diffusion'!O37</f>
        <v>0</v>
      </c>
      <c r="W657" s="9">
        <f>'Section 10a Bilan_Diffusion'!P37</f>
        <v>0</v>
      </c>
      <c r="X657" s="9">
        <f>'Section 10a Bilan_Diffusion'!Q37</f>
        <v>0</v>
      </c>
      <c r="Y657" s="9">
        <f>'Section 10a Bilan_Diffusion'!R37</f>
        <v>0</v>
      </c>
      <c r="Z657" s="9">
        <f>'Section 10a Bilan_Diffusion'!S37</f>
        <v>0</v>
      </c>
      <c r="AA657" s="9">
        <f>'Section 10a Bilan_Diffusion'!T37</f>
        <v>0</v>
      </c>
      <c r="AB657" s="9">
        <f>'Section 10a Bilan_Diffusion'!U37</f>
        <v>0</v>
      </c>
    </row>
    <row r="658" spans="1:28">
      <c r="A658" s="9">
        <f>'Identification '!$F$11</f>
        <v>0</v>
      </c>
      <c r="B658" s="69" t="str">
        <f>IF(AND('Identification '!$F$11="",'Identification '!$F$15&lt;&gt;""),'Identification '!$F$15,IF('Identification '!$F$11="","",IF('Identification '!$F$13="Inscrire le nom de votre organisme dans la cellule F15",'Identification '!$F$15,'Identification '!$F$13)))</f>
        <v/>
      </c>
      <c r="C658" s="9" t="str">
        <f>REF!$BM$7</f>
        <v>2025-2026</v>
      </c>
      <c r="D658" s="9" t="s">
        <v>3007</v>
      </c>
      <c r="E658" s="69" t="str">
        <f>'Identification '!$F$17</f>
        <v/>
      </c>
      <c r="F658" s="9" t="str">
        <f>'Identification '!$G$18</f>
        <v/>
      </c>
      <c r="G658" s="232" t="str">
        <f>IF('Section 10a Bilan_Diffusion'!$D$6="","",'Section 10a Bilan_Diffusion'!$D$6)</f>
        <v/>
      </c>
      <c r="H658" s="9" t="str">
        <f>IF('Section 10a Bilan_Diffusion'!$D$8="","",'Section 10a Bilan_Diffusion'!$D$8)</f>
        <v/>
      </c>
      <c r="I658" s="9" t="str">
        <f>IF('Section 10a Bilan_Diffusion'!$K$8="","",'Section 10a Bilan_Diffusion'!$K$8)</f>
        <v/>
      </c>
      <c r="J658" s="69" t="str">
        <f>IF('Section 10a Bilan_Diffusion'!C38="","",'Section 10a Bilan_Diffusion'!C38)</f>
        <v/>
      </c>
      <c r="K658" s="1273" t="str">
        <f>IF('Section 10a Bilan_Diffusion'!D38="","",'Section 10a Bilan_Diffusion'!D38)</f>
        <v/>
      </c>
      <c r="L658" s="69" t="str">
        <f>IF('Section 10a Bilan_Diffusion'!E38="","",IF('Section 10a Bilan_Diffusion'!E38="«Choisir»","",'Section 10a Bilan_Diffusion'!E38))</f>
        <v/>
      </c>
      <c r="M658" s="69" t="str">
        <f>IF('Section 10a Bilan_Diffusion'!F38="","",IF('Section 10a Bilan_Diffusion'!F38="«Choisir»","",'Section 10a Bilan_Diffusion'!F38))</f>
        <v/>
      </c>
      <c r="N658" s="69" t="str">
        <f>IF('Section 10a Bilan_Diffusion'!G38="","",'Section 10a Bilan_Diffusion'!G38)</f>
        <v/>
      </c>
      <c r="O658" s="69" t="str">
        <f>IF('Section 10a Bilan_Diffusion'!H38="","",'Section 10a Bilan_Diffusion'!H38)</f>
        <v/>
      </c>
      <c r="P658" s="69" t="str">
        <f>IF('Section 10a Bilan_Diffusion'!I38="","",IF('Section 10a Bilan_Diffusion'!I38="«Choisir»","",'Section 10a Bilan_Diffusion'!I38))</f>
        <v/>
      </c>
      <c r="Q658" s="69" t="str">
        <f>IF('Section 10a Bilan_Diffusion'!J38="","",IF('Section 10a Bilan_Diffusion'!J38="«Choisir»","",'Section 10a Bilan_Diffusion'!J38))</f>
        <v/>
      </c>
      <c r="R658" s="9" t="str">
        <f>IF('Section 10a Bilan_Diffusion'!K38="","",'Section 10a Bilan_Diffusion'!K38)</f>
        <v/>
      </c>
      <c r="S658" s="9" t="str">
        <f>IF('Section 10a Bilan_Diffusion'!L38="","",'Section 10a Bilan_Diffusion'!L38)</f>
        <v/>
      </c>
      <c r="T658" s="9" t="str">
        <f>IF('Section 10a Bilan_Diffusion'!M38="","",'Section 10a Bilan_Diffusion'!M38)</f>
        <v/>
      </c>
      <c r="U658" s="9" t="str">
        <f>IF('Section 10a Bilan_Diffusion'!N38="","",'Section 10a Bilan_Diffusion'!N38)</f>
        <v/>
      </c>
      <c r="V658" s="9">
        <f>'Section 10a Bilan_Diffusion'!O38</f>
        <v>0</v>
      </c>
      <c r="W658" s="9">
        <f>'Section 10a Bilan_Diffusion'!P38</f>
        <v>0</v>
      </c>
      <c r="X658" s="9">
        <f>'Section 10a Bilan_Diffusion'!Q38</f>
        <v>0</v>
      </c>
      <c r="Y658" s="9">
        <f>'Section 10a Bilan_Diffusion'!R38</f>
        <v>0</v>
      </c>
      <c r="Z658" s="9">
        <f>'Section 10a Bilan_Diffusion'!S38</f>
        <v>0</v>
      </c>
      <c r="AA658" s="9">
        <f>'Section 10a Bilan_Diffusion'!T38</f>
        <v>0</v>
      </c>
      <c r="AB658" s="9">
        <f>'Section 10a Bilan_Diffusion'!U38</f>
        <v>0</v>
      </c>
    </row>
    <row r="659" spans="1:28">
      <c r="A659" s="9">
        <f>'Identification '!$F$11</f>
        <v>0</v>
      </c>
      <c r="B659" s="69" t="str">
        <f>IF(AND('Identification '!$F$11="",'Identification '!$F$15&lt;&gt;""),'Identification '!$F$15,IF('Identification '!$F$11="","",IF('Identification '!$F$13="Inscrire le nom de votre organisme dans la cellule F15",'Identification '!$F$15,'Identification '!$F$13)))</f>
        <v/>
      </c>
      <c r="C659" s="9" t="str">
        <f>REF!$BM$7</f>
        <v>2025-2026</v>
      </c>
      <c r="D659" s="9" t="s">
        <v>3007</v>
      </c>
      <c r="E659" s="69" t="str">
        <f>'Identification '!$F$17</f>
        <v/>
      </c>
      <c r="F659" s="9" t="str">
        <f>'Identification '!$G$18</f>
        <v/>
      </c>
      <c r="G659" s="232" t="str">
        <f>IF('Section 10a Bilan_Diffusion'!$D$6="","",'Section 10a Bilan_Diffusion'!$D$6)</f>
        <v/>
      </c>
      <c r="H659" s="9" t="str">
        <f>IF('Section 10a Bilan_Diffusion'!$D$8="","",'Section 10a Bilan_Diffusion'!$D$8)</f>
        <v/>
      </c>
      <c r="I659" s="9" t="str">
        <f>IF('Section 10a Bilan_Diffusion'!$K$8="","",'Section 10a Bilan_Diffusion'!$K$8)</f>
        <v/>
      </c>
      <c r="J659" s="69" t="str">
        <f>IF('Section 10a Bilan_Diffusion'!C39="","",'Section 10a Bilan_Diffusion'!C39)</f>
        <v/>
      </c>
      <c r="K659" s="1273" t="str">
        <f>IF('Section 10a Bilan_Diffusion'!D39="","",'Section 10a Bilan_Diffusion'!D39)</f>
        <v/>
      </c>
      <c r="L659" s="69" t="str">
        <f>IF('Section 10a Bilan_Diffusion'!E39="","",IF('Section 10a Bilan_Diffusion'!E39="«Choisir»","",'Section 10a Bilan_Diffusion'!E39))</f>
        <v/>
      </c>
      <c r="M659" s="69" t="str">
        <f>IF('Section 10a Bilan_Diffusion'!F39="","",IF('Section 10a Bilan_Diffusion'!F39="«Choisir»","",'Section 10a Bilan_Diffusion'!F39))</f>
        <v/>
      </c>
      <c r="N659" s="69" t="str">
        <f>IF('Section 10a Bilan_Diffusion'!G39="","",'Section 10a Bilan_Diffusion'!G39)</f>
        <v/>
      </c>
      <c r="O659" s="69" t="str">
        <f>IF('Section 10a Bilan_Diffusion'!H39="","",'Section 10a Bilan_Diffusion'!H39)</f>
        <v/>
      </c>
      <c r="P659" s="69" t="str">
        <f>IF('Section 10a Bilan_Diffusion'!I39="","",IF('Section 10a Bilan_Diffusion'!I39="«Choisir»","",'Section 10a Bilan_Diffusion'!I39))</f>
        <v/>
      </c>
      <c r="Q659" s="69" t="str">
        <f>IF('Section 10a Bilan_Diffusion'!J39="","",IF('Section 10a Bilan_Diffusion'!J39="«Choisir»","",'Section 10a Bilan_Diffusion'!J39))</f>
        <v/>
      </c>
      <c r="R659" s="9" t="str">
        <f>IF('Section 10a Bilan_Diffusion'!K39="","",'Section 10a Bilan_Diffusion'!K39)</f>
        <v/>
      </c>
      <c r="S659" s="9" t="str">
        <f>IF('Section 10a Bilan_Diffusion'!L39="","",'Section 10a Bilan_Diffusion'!L39)</f>
        <v/>
      </c>
      <c r="T659" s="9" t="str">
        <f>IF('Section 10a Bilan_Diffusion'!M39="","",'Section 10a Bilan_Diffusion'!M39)</f>
        <v/>
      </c>
      <c r="U659" s="9" t="str">
        <f>IF('Section 10a Bilan_Diffusion'!N39="","",'Section 10a Bilan_Diffusion'!N39)</f>
        <v/>
      </c>
      <c r="V659" s="9">
        <f>'Section 10a Bilan_Diffusion'!O39</f>
        <v>0</v>
      </c>
      <c r="W659" s="9">
        <f>'Section 10a Bilan_Diffusion'!P39</f>
        <v>0</v>
      </c>
      <c r="X659" s="9">
        <f>'Section 10a Bilan_Diffusion'!Q39</f>
        <v>0</v>
      </c>
      <c r="Y659" s="9">
        <f>'Section 10a Bilan_Diffusion'!R39</f>
        <v>0</v>
      </c>
      <c r="Z659" s="9">
        <f>'Section 10a Bilan_Diffusion'!S39</f>
        <v>0</v>
      </c>
      <c r="AA659" s="9">
        <f>'Section 10a Bilan_Diffusion'!T39</f>
        <v>0</v>
      </c>
      <c r="AB659" s="9">
        <f>'Section 10a Bilan_Diffusion'!U39</f>
        <v>0</v>
      </c>
    </row>
    <row r="660" spans="1:28">
      <c r="A660" s="9">
        <f>'Identification '!$F$11</f>
        <v>0</v>
      </c>
      <c r="B660" s="69" t="str">
        <f>IF(AND('Identification '!$F$11="",'Identification '!$F$15&lt;&gt;""),'Identification '!$F$15,IF('Identification '!$F$11="","",IF('Identification '!$F$13="Inscrire le nom de votre organisme dans la cellule F15",'Identification '!$F$15,'Identification '!$F$13)))</f>
        <v/>
      </c>
      <c r="C660" s="9" t="str">
        <f>REF!$BM$7</f>
        <v>2025-2026</v>
      </c>
      <c r="D660" s="9" t="s">
        <v>3007</v>
      </c>
      <c r="E660" s="69" t="str">
        <f>'Identification '!$F$17</f>
        <v/>
      </c>
      <c r="F660" s="9" t="str">
        <f>'Identification '!$G$18</f>
        <v/>
      </c>
      <c r="G660" s="232" t="str">
        <f>IF('Section 10a Bilan_Diffusion'!$D$6="","",'Section 10a Bilan_Diffusion'!$D$6)</f>
        <v/>
      </c>
      <c r="H660" s="9" t="str">
        <f>IF('Section 10a Bilan_Diffusion'!$D$8="","",'Section 10a Bilan_Diffusion'!$D$8)</f>
        <v/>
      </c>
      <c r="I660" s="9" t="str">
        <f>IF('Section 10a Bilan_Diffusion'!$K$8="","",'Section 10a Bilan_Diffusion'!$K$8)</f>
        <v/>
      </c>
      <c r="J660" s="69" t="str">
        <f>IF('Section 10a Bilan_Diffusion'!C40="","",'Section 10a Bilan_Diffusion'!C40)</f>
        <v/>
      </c>
      <c r="K660" s="1273" t="str">
        <f>IF('Section 10a Bilan_Diffusion'!D40="","",'Section 10a Bilan_Diffusion'!D40)</f>
        <v/>
      </c>
      <c r="L660" s="69" t="str">
        <f>IF('Section 10a Bilan_Diffusion'!E40="","",IF('Section 10a Bilan_Diffusion'!E40="«Choisir»","",'Section 10a Bilan_Diffusion'!E40))</f>
        <v/>
      </c>
      <c r="M660" s="69" t="str">
        <f>IF('Section 10a Bilan_Diffusion'!F40="","",IF('Section 10a Bilan_Diffusion'!F40="«Choisir»","",'Section 10a Bilan_Diffusion'!F40))</f>
        <v/>
      </c>
      <c r="N660" s="69" t="str">
        <f>IF('Section 10a Bilan_Diffusion'!G40="","",'Section 10a Bilan_Diffusion'!G40)</f>
        <v/>
      </c>
      <c r="O660" s="69" t="str">
        <f>IF('Section 10a Bilan_Diffusion'!H40="","",'Section 10a Bilan_Diffusion'!H40)</f>
        <v/>
      </c>
      <c r="P660" s="69" t="str">
        <f>IF('Section 10a Bilan_Diffusion'!I40="","",IF('Section 10a Bilan_Diffusion'!I40="«Choisir»","",'Section 10a Bilan_Diffusion'!I40))</f>
        <v/>
      </c>
      <c r="Q660" s="69" t="str">
        <f>IF('Section 10a Bilan_Diffusion'!J40="","",IF('Section 10a Bilan_Diffusion'!J40="«Choisir»","",'Section 10a Bilan_Diffusion'!J40))</f>
        <v/>
      </c>
      <c r="R660" s="9" t="str">
        <f>IF('Section 10a Bilan_Diffusion'!K40="","",'Section 10a Bilan_Diffusion'!K40)</f>
        <v/>
      </c>
      <c r="S660" s="9" t="str">
        <f>IF('Section 10a Bilan_Diffusion'!L40="","",'Section 10a Bilan_Diffusion'!L40)</f>
        <v/>
      </c>
      <c r="T660" s="9" t="str">
        <f>IF('Section 10a Bilan_Diffusion'!M40="","",'Section 10a Bilan_Diffusion'!M40)</f>
        <v/>
      </c>
      <c r="U660" s="9" t="str">
        <f>IF('Section 10a Bilan_Diffusion'!N40="","",'Section 10a Bilan_Diffusion'!N40)</f>
        <v/>
      </c>
      <c r="V660" s="9">
        <f>'Section 10a Bilan_Diffusion'!O40</f>
        <v>0</v>
      </c>
      <c r="W660" s="9">
        <f>'Section 10a Bilan_Diffusion'!P40</f>
        <v>0</v>
      </c>
      <c r="X660" s="9">
        <f>'Section 10a Bilan_Diffusion'!Q40</f>
        <v>0</v>
      </c>
      <c r="Y660" s="9">
        <f>'Section 10a Bilan_Diffusion'!R40</f>
        <v>0</v>
      </c>
      <c r="Z660" s="9">
        <f>'Section 10a Bilan_Diffusion'!S40</f>
        <v>0</v>
      </c>
      <c r="AA660" s="9">
        <f>'Section 10a Bilan_Diffusion'!T40</f>
        <v>0</v>
      </c>
      <c r="AB660" s="9">
        <f>'Section 10a Bilan_Diffusion'!U40</f>
        <v>0</v>
      </c>
    </row>
    <row r="661" spans="1:28">
      <c r="A661" s="9">
        <f>'Identification '!$F$11</f>
        <v>0</v>
      </c>
      <c r="B661" s="69" t="str">
        <f>IF(AND('Identification '!$F$11="",'Identification '!$F$15&lt;&gt;""),'Identification '!$F$15,IF('Identification '!$F$11="","",IF('Identification '!$F$13="Inscrire le nom de votre organisme dans la cellule F15",'Identification '!$F$15,'Identification '!$F$13)))</f>
        <v/>
      </c>
      <c r="C661" s="9" t="str">
        <f>REF!$BM$7</f>
        <v>2025-2026</v>
      </c>
      <c r="D661" s="9" t="s">
        <v>3007</v>
      </c>
      <c r="E661" s="69" t="str">
        <f>'Identification '!$F$17</f>
        <v/>
      </c>
      <c r="F661" s="9" t="str">
        <f>'Identification '!$G$18</f>
        <v/>
      </c>
      <c r="G661" s="232" t="str">
        <f>IF('Section 10a Bilan_Diffusion'!$D$6="","",'Section 10a Bilan_Diffusion'!$D$6)</f>
        <v/>
      </c>
      <c r="H661" s="9" t="str">
        <f>IF('Section 10a Bilan_Diffusion'!$D$8="","",'Section 10a Bilan_Diffusion'!$D$8)</f>
        <v/>
      </c>
      <c r="I661" s="9" t="str">
        <f>IF('Section 10a Bilan_Diffusion'!$K$8="","",'Section 10a Bilan_Diffusion'!$K$8)</f>
        <v/>
      </c>
      <c r="J661" s="69" t="str">
        <f>IF('Section 10a Bilan_Diffusion'!C41="","",'Section 10a Bilan_Diffusion'!C41)</f>
        <v/>
      </c>
      <c r="K661" s="1273" t="str">
        <f>IF('Section 10a Bilan_Diffusion'!D41="","",'Section 10a Bilan_Diffusion'!D41)</f>
        <v/>
      </c>
      <c r="L661" s="69" t="str">
        <f>IF('Section 10a Bilan_Diffusion'!E41="","",IF('Section 10a Bilan_Diffusion'!E41="«Choisir»","",'Section 10a Bilan_Diffusion'!E41))</f>
        <v/>
      </c>
      <c r="M661" s="69" t="str">
        <f>IF('Section 10a Bilan_Diffusion'!F41="","",IF('Section 10a Bilan_Diffusion'!F41="«Choisir»","",'Section 10a Bilan_Diffusion'!F41))</f>
        <v/>
      </c>
      <c r="N661" s="69" t="str">
        <f>IF('Section 10a Bilan_Diffusion'!G41="","",'Section 10a Bilan_Diffusion'!G41)</f>
        <v/>
      </c>
      <c r="O661" s="69" t="str">
        <f>IF('Section 10a Bilan_Diffusion'!H41="","",'Section 10a Bilan_Diffusion'!H41)</f>
        <v/>
      </c>
      <c r="P661" s="69" t="str">
        <f>IF('Section 10a Bilan_Diffusion'!I41="","",IF('Section 10a Bilan_Diffusion'!I41="«Choisir»","",'Section 10a Bilan_Diffusion'!I41))</f>
        <v/>
      </c>
      <c r="Q661" s="69" t="str">
        <f>IF('Section 10a Bilan_Diffusion'!J41="","",IF('Section 10a Bilan_Diffusion'!J41="«Choisir»","",'Section 10a Bilan_Diffusion'!J41))</f>
        <v/>
      </c>
      <c r="R661" s="9" t="str">
        <f>IF('Section 10a Bilan_Diffusion'!K41="","",'Section 10a Bilan_Diffusion'!K41)</f>
        <v/>
      </c>
      <c r="S661" s="9" t="str">
        <f>IF('Section 10a Bilan_Diffusion'!L41="","",'Section 10a Bilan_Diffusion'!L41)</f>
        <v/>
      </c>
      <c r="T661" s="9" t="str">
        <f>IF('Section 10a Bilan_Diffusion'!M41="","",'Section 10a Bilan_Diffusion'!M41)</f>
        <v/>
      </c>
      <c r="U661" s="9" t="str">
        <f>IF('Section 10a Bilan_Diffusion'!N41="","",'Section 10a Bilan_Diffusion'!N41)</f>
        <v/>
      </c>
      <c r="V661" s="9">
        <f>'Section 10a Bilan_Diffusion'!O41</f>
        <v>0</v>
      </c>
      <c r="W661" s="9">
        <f>'Section 10a Bilan_Diffusion'!P41</f>
        <v>0</v>
      </c>
      <c r="X661" s="9">
        <f>'Section 10a Bilan_Diffusion'!Q41</f>
        <v>0</v>
      </c>
      <c r="Y661" s="9">
        <f>'Section 10a Bilan_Diffusion'!R41</f>
        <v>0</v>
      </c>
      <c r="Z661" s="9">
        <f>'Section 10a Bilan_Diffusion'!S41</f>
        <v>0</v>
      </c>
      <c r="AA661" s="9">
        <f>'Section 10a Bilan_Diffusion'!T41</f>
        <v>0</v>
      </c>
      <c r="AB661" s="9">
        <f>'Section 10a Bilan_Diffusion'!U41</f>
        <v>0</v>
      </c>
    </row>
    <row r="662" spans="1:28">
      <c r="A662" s="9">
        <f>'Identification '!$F$11</f>
        <v>0</v>
      </c>
      <c r="B662" s="69" t="str">
        <f>IF(AND('Identification '!$F$11="",'Identification '!$F$15&lt;&gt;""),'Identification '!$F$15,IF('Identification '!$F$11="","",IF('Identification '!$F$13="Inscrire le nom de votre organisme dans la cellule F15",'Identification '!$F$15,'Identification '!$F$13)))</f>
        <v/>
      </c>
      <c r="C662" s="9" t="str">
        <f>REF!$BM$7</f>
        <v>2025-2026</v>
      </c>
      <c r="D662" s="9" t="s">
        <v>3007</v>
      </c>
      <c r="E662" s="69" t="str">
        <f>'Identification '!$F$17</f>
        <v/>
      </c>
      <c r="F662" s="9" t="str">
        <f>'Identification '!$G$18</f>
        <v/>
      </c>
      <c r="G662" s="232" t="str">
        <f>IF('Section 10a Bilan_Diffusion'!$D$6="","",'Section 10a Bilan_Diffusion'!$D$6)</f>
        <v/>
      </c>
      <c r="H662" s="9" t="str">
        <f>IF('Section 10a Bilan_Diffusion'!$D$8="","",'Section 10a Bilan_Diffusion'!$D$8)</f>
        <v/>
      </c>
      <c r="I662" s="9" t="str">
        <f>IF('Section 10a Bilan_Diffusion'!$K$8="","",'Section 10a Bilan_Diffusion'!$K$8)</f>
        <v/>
      </c>
      <c r="J662" s="69" t="str">
        <f>IF('Section 10a Bilan_Diffusion'!C42="","",'Section 10a Bilan_Diffusion'!C42)</f>
        <v/>
      </c>
      <c r="K662" s="1273" t="str">
        <f>IF('Section 10a Bilan_Diffusion'!D42="","",'Section 10a Bilan_Diffusion'!D42)</f>
        <v/>
      </c>
      <c r="L662" s="69" t="str">
        <f>IF('Section 10a Bilan_Diffusion'!E42="","",IF('Section 10a Bilan_Diffusion'!E42="«Choisir»","",'Section 10a Bilan_Diffusion'!E42))</f>
        <v/>
      </c>
      <c r="M662" s="69" t="str">
        <f>IF('Section 10a Bilan_Diffusion'!F42="","",IF('Section 10a Bilan_Diffusion'!F42="«Choisir»","",'Section 10a Bilan_Diffusion'!F42))</f>
        <v/>
      </c>
      <c r="N662" s="69" t="str">
        <f>IF('Section 10a Bilan_Diffusion'!G42="","",'Section 10a Bilan_Diffusion'!G42)</f>
        <v/>
      </c>
      <c r="O662" s="69" t="str">
        <f>IF('Section 10a Bilan_Diffusion'!H42="","",'Section 10a Bilan_Diffusion'!H42)</f>
        <v/>
      </c>
      <c r="P662" s="69" t="str">
        <f>IF('Section 10a Bilan_Diffusion'!I42="","",IF('Section 10a Bilan_Diffusion'!I42="«Choisir»","",'Section 10a Bilan_Diffusion'!I42))</f>
        <v/>
      </c>
      <c r="Q662" s="69" t="str">
        <f>IF('Section 10a Bilan_Diffusion'!J42="","",IF('Section 10a Bilan_Diffusion'!J42="«Choisir»","",'Section 10a Bilan_Diffusion'!J42))</f>
        <v/>
      </c>
      <c r="R662" s="9" t="str">
        <f>IF('Section 10a Bilan_Diffusion'!K42="","",'Section 10a Bilan_Diffusion'!K42)</f>
        <v/>
      </c>
      <c r="S662" s="9" t="str">
        <f>IF('Section 10a Bilan_Diffusion'!L42="","",'Section 10a Bilan_Diffusion'!L42)</f>
        <v/>
      </c>
      <c r="T662" s="9" t="str">
        <f>IF('Section 10a Bilan_Diffusion'!M42="","",'Section 10a Bilan_Diffusion'!M42)</f>
        <v/>
      </c>
      <c r="U662" s="9" t="str">
        <f>IF('Section 10a Bilan_Diffusion'!N42="","",'Section 10a Bilan_Diffusion'!N42)</f>
        <v/>
      </c>
      <c r="V662" s="9">
        <f>'Section 10a Bilan_Diffusion'!O42</f>
        <v>0</v>
      </c>
      <c r="W662" s="9">
        <f>'Section 10a Bilan_Diffusion'!P42</f>
        <v>0</v>
      </c>
      <c r="X662" s="9">
        <f>'Section 10a Bilan_Diffusion'!Q42</f>
        <v>0</v>
      </c>
      <c r="Y662" s="9">
        <f>'Section 10a Bilan_Diffusion'!R42</f>
        <v>0</v>
      </c>
      <c r="Z662" s="9">
        <f>'Section 10a Bilan_Diffusion'!S42</f>
        <v>0</v>
      </c>
      <c r="AA662" s="9">
        <f>'Section 10a Bilan_Diffusion'!T42</f>
        <v>0</v>
      </c>
      <c r="AB662" s="9">
        <f>'Section 10a Bilan_Diffusion'!U42</f>
        <v>0</v>
      </c>
    </row>
    <row r="663" spans="1:28">
      <c r="A663" s="9">
        <f>'Identification '!$F$11</f>
        <v>0</v>
      </c>
      <c r="B663" s="69" t="str">
        <f>IF(AND('Identification '!$F$11="",'Identification '!$F$15&lt;&gt;""),'Identification '!$F$15,IF('Identification '!$F$11="","",IF('Identification '!$F$13="Inscrire le nom de votre organisme dans la cellule F15",'Identification '!$F$15,'Identification '!$F$13)))</f>
        <v/>
      </c>
      <c r="C663" s="9" t="str">
        <f>REF!$BM$7</f>
        <v>2025-2026</v>
      </c>
      <c r="D663" s="9" t="s">
        <v>3007</v>
      </c>
      <c r="E663" s="69" t="str">
        <f>'Identification '!$F$17</f>
        <v/>
      </c>
      <c r="F663" s="9" t="str">
        <f>'Identification '!$G$18</f>
        <v/>
      </c>
      <c r="G663" s="232" t="str">
        <f>IF('Section 10a Bilan_Diffusion'!$D$6="","",'Section 10a Bilan_Diffusion'!$D$6)</f>
        <v/>
      </c>
      <c r="H663" s="9" t="str">
        <f>IF('Section 10a Bilan_Diffusion'!$D$8="","",'Section 10a Bilan_Diffusion'!$D$8)</f>
        <v/>
      </c>
      <c r="I663" s="9" t="str">
        <f>IF('Section 10a Bilan_Diffusion'!$K$8="","",'Section 10a Bilan_Diffusion'!$K$8)</f>
        <v/>
      </c>
      <c r="J663" s="69" t="str">
        <f>IF('Section 10a Bilan_Diffusion'!C43="","",'Section 10a Bilan_Diffusion'!C43)</f>
        <v/>
      </c>
      <c r="K663" s="1273" t="str">
        <f>IF('Section 10a Bilan_Diffusion'!D43="","",'Section 10a Bilan_Diffusion'!D43)</f>
        <v/>
      </c>
      <c r="L663" s="69" t="str">
        <f>IF('Section 10a Bilan_Diffusion'!E43="","",IF('Section 10a Bilan_Diffusion'!E43="«Choisir»","",'Section 10a Bilan_Diffusion'!E43))</f>
        <v/>
      </c>
      <c r="M663" s="69" t="str">
        <f>IF('Section 10a Bilan_Diffusion'!F43="","",IF('Section 10a Bilan_Diffusion'!F43="«Choisir»","",'Section 10a Bilan_Diffusion'!F43))</f>
        <v/>
      </c>
      <c r="N663" s="69" t="str">
        <f>IF('Section 10a Bilan_Diffusion'!G43="","",'Section 10a Bilan_Diffusion'!G43)</f>
        <v/>
      </c>
      <c r="O663" s="69" t="str">
        <f>IF('Section 10a Bilan_Diffusion'!H43="","",'Section 10a Bilan_Diffusion'!H43)</f>
        <v/>
      </c>
      <c r="P663" s="69" t="str">
        <f>IF('Section 10a Bilan_Diffusion'!I43="","",IF('Section 10a Bilan_Diffusion'!I43="«Choisir»","",'Section 10a Bilan_Diffusion'!I43))</f>
        <v/>
      </c>
      <c r="Q663" s="69" t="str">
        <f>IF('Section 10a Bilan_Diffusion'!J43="","",IF('Section 10a Bilan_Diffusion'!J43="«Choisir»","",'Section 10a Bilan_Diffusion'!J43))</f>
        <v/>
      </c>
      <c r="R663" s="9" t="str">
        <f>IF('Section 10a Bilan_Diffusion'!K43="","",'Section 10a Bilan_Diffusion'!K43)</f>
        <v/>
      </c>
      <c r="S663" s="9" t="str">
        <f>IF('Section 10a Bilan_Diffusion'!L43="","",'Section 10a Bilan_Diffusion'!L43)</f>
        <v/>
      </c>
      <c r="T663" s="9" t="str">
        <f>IF('Section 10a Bilan_Diffusion'!M43="","",'Section 10a Bilan_Diffusion'!M43)</f>
        <v/>
      </c>
      <c r="U663" s="9" t="str">
        <f>IF('Section 10a Bilan_Diffusion'!N43="","",'Section 10a Bilan_Diffusion'!N43)</f>
        <v/>
      </c>
      <c r="V663" s="9">
        <f>'Section 10a Bilan_Diffusion'!O43</f>
        <v>0</v>
      </c>
      <c r="W663" s="9">
        <f>'Section 10a Bilan_Diffusion'!P43</f>
        <v>0</v>
      </c>
      <c r="X663" s="9">
        <f>'Section 10a Bilan_Diffusion'!Q43</f>
        <v>0</v>
      </c>
      <c r="Y663" s="9">
        <f>'Section 10a Bilan_Diffusion'!R43</f>
        <v>0</v>
      </c>
      <c r="Z663" s="9">
        <f>'Section 10a Bilan_Diffusion'!S43</f>
        <v>0</v>
      </c>
      <c r="AA663" s="9">
        <f>'Section 10a Bilan_Diffusion'!T43</f>
        <v>0</v>
      </c>
      <c r="AB663" s="9">
        <f>'Section 10a Bilan_Diffusion'!U43</f>
        <v>0</v>
      </c>
    </row>
    <row r="664" spans="1:28">
      <c r="A664" s="9">
        <f>'Identification '!$F$11</f>
        <v>0</v>
      </c>
      <c r="B664" s="69" t="str">
        <f>IF(AND('Identification '!$F$11="",'Identification '!$F$15&lt;&gt;""),'Identification '!$F$15,IF('Identification '!$F$11="","",IF('Identification '!$F$13="Inscrire le nom de votre organisme dans la cellule F15",'Identification '!$F$15,'Identification '!$F$13)))</f>
        <v/>
      </c>
      <c r="C664" s="9" t="str">
        <f>REF!$BM$7</f>
        <v>2025-2026</v>
      </c>
      <c r="D664" s="9" t="s">
        <v>3007</v>
      </c>
      <c r="E664" s="69" t="str">
        <f>'Identification '!$F$17</f>
        <v/>
      </c>
      <c r="F664" s="9" t="str">
        <f>'Identification '!$G$18</f>
        <v/>
      </c>
      <c r="G664" s="232" t="str">
        <f>IF('Section 10a Bilan_Diffusion'!$D$6="","",'Section 10a Bilan_Diffusion'!$D$6)</f>
        <v/>
      </c>
      <c r="H664" s="9" t="str">
        <f>IF('Section 10a Bilan_Diffusion'!$D$8="","",'Section 10a Bilan_Diffusion'!$D$8)</f>
        <v/>
      </c>
      <c r="I664" s="9" t="str">
        <f>IF('Section 10a Bilan_Diffusion'!$K$8="","",'Section 10a Bilan_Diffusion'!$K$8)</f>
        <v/>
      </c>
      <c r="J664" s="69" t="str">
        <f>IF('Section 10a Bilan_Diffusion'!C44="","",'Section 10a Bilan_Diffusion'!C44)</f>
        <v/>
      </c>
      <c r="K664" s="1273" t="str">
        <f>IF('Section 10a Bilan_Diffusion'!D44="","",'Section 10a Bilan_Diffusion'!D44)</f>
        <v/>
      </c>
      <c r="L664" s="69" t="str">
        <f>IF('Section 10a Bilan_Diffusion'!E44="","",IF('Section 10a Bilan_Diffusion'!E44="«Choisir»","",'Section 10a Bilan_Diffusion'!E44))</f>
        <v/>
      </c>
      <c r="M664" s="69" t="str">
        <f>IF('Section 10a Bilan_Diffusion'!F44="","",IF('Section 10a Bilan_Diffusion'!F44="«Choisir»","",'Section 10a Bilan_Diffusion'!F44))</f>
        <v/>
      </c>
      <c r="N664" s="69" t="str">
        <f>IF('Section 10a Bilan_Diffusion'!G44="","",'Section 10a Bilan_Diffusion'!G44)</f>
        <v/>
      </c>
      <c r="O664" s="69" t="str">
        <f>IF('Section 10a Bilan_Diffusion'!H44="","",'Section 10a Bilan_Diffusion'!H44)</f>
        <v/>
      </c>
      <c r="P664" s="69" t="str">
        <f>IF('Section 10a Bilan_Diffusion'!I44="","",IF('Section 10a Bilan_Diffusion'!I44="«Choisir»","",'Section 10a Bilan_Diffusion'!I44))</f>
        <v/>
      </c>
      <c r="Q664" s="69" t="str">
        <f>IF('Section 10a Bilan_Diffusion'!J44="","",IF('Section 10a Bilan_Diffusion'!J44="«Choisir»","",'Section 10a Bilan_Diffusion'!J44))</f>
        <v/>
      </c>
      <c r="R664" s="9" t="str">
        <f>IF('Section 10a Bilan_Diffusion'!K44="","",'Section 10a Bilan_Diffusion'!K44)</f>
        <v/>
      </c>
      <c r="S664" s="9" t="str">
        <f>IF('Section 10a Bilan_Diffusion'!L44="","",'Section 10a Bilan_Diffusion'!L44)</f>
        <v/>
      </c>
      <c r="T664" s="9" t="str">
        <f>IF('Section 10a Bilan_Diffusion'!M44="","",'Section 10a Bilan_Diffusion'!M44)</f>
        <v/>
      </c>
      <c r="U664" s="9" t="str">
        <f>IF('Section 10a Bilan_Diffusion'!N44="","",'Section 10a Bilan_Diffusion'!N44)</f>
        <v/>
      </c>
      <c r="V664" s="9">
        <f>'Section 10a Bilan_Diffusion'!O44</f>
        <v>0</v>
      </c>
      <c r="W664" s="9">
        <f>'Section 10a Bilan_Diffusion'!P44</f>
        <v>0</v>
      </c>
      <c r="X664" s="9">
        <f>'Section 10a Bilan_Diffusion'!Q44</f>
        <v>0</v>
      </c>
      <c r="Y664" s="9">
        <f>'Section 10a Bilan_Diffusion'!R44</f>
        <v>0</v>
      </c>
      <c r="Z664" s="9">
        <f>'Section 10a Bilan_Diffusion'!S44</f>
        <v>0</v>
      </c>
      <c r="AA664" s="9">
        <f>'Section 10a Bilan_Diffusion'!T44</f>
        <v>0</v>
      </c>
      <c r="AB664" s="9">
        <f>'Section 10a Bilan_Diffusion'!U44</f>
        <v>0</v>
      </c>
    </row>
    <row r="665" spans="1:28">
      <c r="A665" s="9">
        <f>'Identification '!$F$11</f>
        <v>0</v>
      </c>
      <c r="B665" s="69" t="str">
        <f>IF(AND('Identification '!$F$11="",'Identification '!$F$15&lt;&gt;""),'Identification '!$F$15,IF('Identification '!$F$11="","",IF('Identification '!$F$13="Inscrire le nom de votre organisme dans la cellule F15",'Identification '!$F$15,'Identification '!$F$13)))</f>
        <v/>
      </c>
      <c r="C665" s="9" t="str">
        <f>REF!$BM$7</f>
        <v>2025-2026</v>
      </c>
      <c r="D665" s="9" t="s">
        <v>3007</v>
      </c>
      <c r="E665" s="69" t="str">
        <f>'Identification '!$F$17</f>
        <v/>
      </c>
      <c r="F665" s="9" t="str">
        <f>'Identification '!$G$18</f>
        <v/>
      </c>
      <c r="G665" s="232" t="str">
        <f>IF('Section 10a Bilan_Diffusion'!$D$6="","",'Section 10a Bilan_Diffusion'!$D$6)</f>
        <v/>
      </c>
      <c r="H665" s="9" t="str">
        <f>IF('Section 10a Bilan_Diffusion'!$D$8="","",'Section 10a Bilan_Diffusion'!$D$8)</f>
        <v/>
      </c>
      <c r="I665" s="9" t="str">
        <f>IF('Section 10a Bilan_Diffusion'!$K$8="","",'Section 10a Bilan_Diffusion'!$K$8)</f>
        <v/>
      </c>
      <c r="J665" s="69" t="str">
        <f>IF('Section 10a Bilan_Diffusion'!C45="","",'Section 10a Bilan_Diffusion'!C45)</f>
        <v/>
      </c>
      <c r="K665" s="1273" t="str">
        <f>IF('Section 10a Bilan_Diffusion'!D45="","",'Section 10a Bilan_Diffusion'!D45)</f>
        <v/>
      </c>
      <c r="L665" s="69" t="str">
        <f>IF('Section 10a Bilan_Diffusion'!E45="","",IF('Section 10a Bilan_Diffusion'!E45="«Choisir»","",'Section 10a Bilan_Diffusion'!E45))</f>
        <v/>
      </c>
      <c r="M665" s="69" t="str">
        <f>IF('Section 10a Bilan_Diffusion'!F45="","",IF('Section 10a Bilan_Diffusion'!F45="«Choisir»","",'Section 10a Bilan_Diffusion'!F45))</f>
        <v/>
      </c>
      <c r="N665" s="69" t="str">
        <f>IF('Section 10a Bilan_Diffusion'!G45="","",'Section 10a Bilan_Diffusion'!G45)</f>
        <v/>
      </c>
      <c r="O665" s="69" t="str">
        <f>IF('Section 10a Bilan_Diffusion'!H45="","",'Section 10a Bilan_Diffusion'!H45)</f>
        <v/>
      </c>
      <c r="P665" s="69" t="str">
        <f>IF('Section 10a Bilan_Diffusion'!I45="","",IF('Section 10a Bilan_Diffusion'!I45="«Choisir»","",'Section 10a Bilan_Diffusion'!I45))</f>
        <v/>
      </c>
      <c r="Q665" s="69" t="str">
        <f>IF('Section 10a Bilan_Diffusion'!J45="","",IF('Section 10a Bilan_Diffusion'!J45="«Choisir»","",'Section 10a Bilan_Diffusion'!J45))</f>
        <v/>
      </c>
      <c r="R665" s="9" t="str">
        <f>IF('Section 10a Bilan_Diffusion'!K45="","",'Section 10a Bilan_Diffusion'!K45)</f>
        <v/>
      </c>
      <c r="S665" s="9" t="str">
        <f>IF('Section 10a Bilan_Diffusion'!L45="","",'Section 10a Bilan_Diffusion'!L45)</f>
        <v/>
      </c>
      <c r="T665" s="9" t="str">
        <f>IF('Section 10a Bilan_Diffusion'!M45="","",'Section 10a Bilan_Diffusion'!M45)</f>
        <v/>
      </c>
      <c r="U665" s="9" t="str">
        <f>IF('Section 10a Bilan_Diffusion'!N45="","",'Section 10a Bilan_Diffusion'!N45)</f>
        <v/>
      </c>
      <c r="V665" s="9">
        <f>'Section 10a Bilan_Diffusion'!O45</f>
        <v>0</v>
      </c>
      <c r="W665" s="9">
        <f>'Section 10a Bilan_Diffusion'!P45</f>
        <v>0</v>
      </c>
      <c r="X665" s="9">
        <f>'Section 10a Bilan_Diffusion'!Q45</f>
        <v>0</v>
      </c>
      <c r="Y665" s="9">
        <f>'Section 10a Bilan_Diffusion'!R45</f>
        <v>0</v>
      </c>
      <c r="Z665" s="9">
        <f>'Section 10a Bilan_Diffusion'!S45</f>
        <v>0</v>
      </c>
      <c r="AA665" s="9">
        <f>'Section 10a Bilan_Diffusion'!T45</f>
        <v>0</v>
      </c>
      <c r="AB665" s="9">
        <f>'Section 10a Bilan_Diffusion'!U45</f>
        <v>0</v>
      </c>
    </row>
    <row r="666" spans="1:28">
      <c r="A666" s="9">
        <f>'Identification '!$F$11</f>
        <v>0</v>
      </c>
      <c r="B666" s="69" t="str">
        <f>IF(AND('Identification '!$F$11="",'Identification '!$F$15&lt;&gt;""),'Identification '!$F$15,IF('Identification '!$F$11="","",IF('Identification '!$F$13="Inscrire le nom de votre organisme dans la cellule F15",'Identification '!$F$15,'Identification '!$F$13)))</f>
        <v/>
      </c>
      <c r="C666" s="9" t="str">
        <f>REF!$BM$7</f>
        <v>2025-2026</v>
      </c>
      <c r="D666" s="9" t="s">
        <v>3007</v>
      </c>
      <c r="E666" s="69" t="str">
        <f>'Identification '!$F$17</f>
        <v/>
      </c>
      <c r="F666" s="9" t="str">
        <f>'Identification '!$G$18</f>
        <v/>
      </c>
      <c r="G666" s="232" t="str">
        <f>IF('Section 10a Bilan_Diffusion'!$D$6="","",'Section 10a Bilan_Diffusion'!$D$6)</f>
        <v/>
      </c>
      <c r="H666" s="9" t="str">
        <f>IF('Section 10a Bilan_Diffusion'!$D$8="","",'Section 10a Bilan_Diffusion'!$D$8)</f>
        <v/>
      </c>
      <c r="I666" s="9" t="str">
        <f>IF('Section 10a Bilan_Diffusion'!$K$8="","",'Section 10a Bilan_Diffusion'!$K$8)</f>
        <v/>
      </c>
      <c r="J666" s="69" t="str">
        <f>IF('Section 10a Bilan_Diffusion'!C46="","",'Section 10a Bilan_Diffusion'!C46)</f>
        <v/>
      </c>
      <c r="K666" s="1273" t="str">
        <f>IF('Section 10a Bilan_Diffusion'!D46="","",'Section 10a Bilan_Diffusion'!D46)</f>
        <v/>
      </c>
      <c r="L666" s="69" t="str">
        <f>IF('Section 10a Bilan_Diffusion'!E46="","",IF('Section 10a Bilan_Diffusion'!E46="«Choisir»","",'Section 10a Bilan_Diffusion'!E46))</f>
        <v/>
      </c>
      <c r="M666" s="69" t="str">
        <f>IF('Section 10a Bilan_Diffusion'!F46="","",IF('Section 10a Bilan_Diffusion'!F46="«Choisir»","",'Section 10a Bilan_Diffusion'!F46))</f>
        <v/>
      </c>
      <c r="N666" s="69" t="str">
        <f>IF('Section 10a Bilan_Diffusion'!G46="","",'Section 10a Bilan_Diffusion'!G46)</f>
        <v/>
      </c>
      <c r="O666" s="69" t="str">
        <f>IF('Section 10a Bilan_Diffusion'!H46="","",'Section 10a Bilan_Diffusion'!H46)</f>
        <v/>
      </c>
      <c r="P666" s="69" t="str">
        <f>IF('Section 10a Bilan_Diffusion'!I46="","",IF('Section 10a Bilan_Diffusion'!I46="«Choisir»","",'Section 10a Bilan_Diffusion'!I46))</f>
        <v/>
      </c>
      <c r="Q666" s="69" t="str">
        <f>IF('Section 10a Bilan_Diffusion'!J46="","",IF('Section 10a Bilan_Diffusion'!J46="«Choisir»","",'Section 10a Bilan_Diffusion'!J46))</f>
        <v/>
      </c>
      <c r="R666" s="9" t="str">
        <f>IF('Section 10a Bilan_Diffusion'!K46="","",'Section 10a Bilan_Diffusion'!K46)</f>
        <v/>
      </c>
      <c r="S666" s="9" t="str">
        <f>IF('Section 10a Bilan_Diffusion'!L46="","",'Section 10a Bilan_Diffusion'!L46)</f>
        <v/>
      </c>
      <c r="T666" s="9" t="str">
        <f>IF('Section 10a Bilan_Diffusion'!M46="","",'Section 10a Bilan_Diffusion'!M46)</f>
        <v/>
      </c>
      <c r="U666" s="9" t="str">
        <f>IF('Section 10a Bilan_Diffusion'!N46="","",'Section 10a Bilan_Diffusion'!N46)</f>
        <v/>
      </c>
      <c r="V666" s="9">
        <f>'Section 10a Bilan_Diffusion'!O46</f>
        <v>0</v>
      </c>
      <c r="W666" s="9">
        <f>'Section 10a Bilan_Diffusion'!P46</f>
        <v>0</v>
      </c>
      <c r="X666" s="9">
        <f>'Section 10a Bilan_Diffusion'!Q46</f>
        <v>0</v>
      </c>
      <c r="Y666" s="9">
        <f>'Section 10a Bilan_Diffusion'!R46</f>
        <v>0</v>
      </c>
      <c r="Z666" s="9">
        <f>'Section 10a Bilan_Diffusion'!S46</f>
        <v>0</v>
      </c>
      <c r="AA666" s="9">
        <f>'Section 10a Bilan_Diffusion'!T46</f>
        <v>0</v>
      </c>
      <c r="AB666" s="9">
        <f>'Section 10a Bilan_Diffusion'!U46</f>
        <v>0</v>
      </c>
    </row>
    <row r="667" spans="1:28">
      <c r="A667" s="9">
        <f>'Identification '!$F$11</f>
        <v>0</v>
      </c>
      <c r="B667" s="69" t="str">
        <f>IF(AND('Identification '!$F$11="",'Identification '!$F$15&lt;&gt;""),'Identification '!$F$15,IF('Identification '!$F$11="","",IF('Identification '!$F$13="Inscrire le nom de votre organisme dans la cellule F15",'Identification '!$F$15,'Identification '!$F$13)))</f>
        <v/>
      </c>
      <c r="C667" s="9" t="str">
        <f>REF!$BM$7</f>
        <v>2025-2026</v>
      </c>
      <c r="D667" s="9" t="s">
        <v>3007</v>
      </c>
      <c r="E667" s="69" t="str">
        <f>'Identification '!$F$17</f>
        <v/>
      </c>
      <c r="F667" s="9" t="str">
        <f>'Identification '!$G$18</f>
        <v/>
      </c>
      <c r="G667" s="232" t="str">
        <f>IF('Section 10a Bilan_Diffusion'!$D$6="","",'Section 10a Bilan_Diffusion'!$D$6)</f>
        <v/>
      </c>
      <c r="H667" s="9" t="str">
        <f>IF('Section 10a Bilan_Diffusion'!$D$8="","",'Section 10a Bilan_Diffusion'!$D$8)</f>
        <v/>
      </c>
      <c r="I667" s="9" t="str">
        <f>IF('Section 10a Bilan_Diffusion'!$K$8="","",'Section 10a Bilan_Diffusion'!$K$8)</f>
        <v/>
      </c>
      <c r="J667" s="69" t="str">
        <f>IF('Section 10a Bilan_Diffusion'!C47="","",'Section 10a Bilan_Diffusion'!C47)</f>
        <v/>
      </c>
      <c r="K667" s="1273" t="str">
        <f>IF('Section 10a Bilan_Diffusion'!D47="","",'Section 10a Bilan_Diffusion'!D47)</f>
        <v/>
      </c>
      <c r="L667" s="69" t="str">
        <f>IF('Section 10a Bilan_Diffusion'!E47="","",IF('Section 10a Bilan_Diffusion'!E47="«Choisir»","",'Section 10a Bilan_Diffusion'!E47))</f>
        <v/>
      </c>
      <c r="M667" s="69" t="str">
        <f>IF('Section 10a Bilan_Diffusion'!F47="","",IF('Section 10a Bilan_Diffusion'!F47="«Choisir»","",'Section 10a Bilan_Diffusion'!F47))</f>
        <v/>
      </c>
      <c r="N667" s="69" t="str">
        <f>IF('Section 10a Bilan_Diffusion'!G47="","",'Section 10a Bilan_Diffusion'!G47)</f>
        <v/>
      </c>
      <c r="O667" s="69" t="str">
        <f>IF('Section 10a Bilan_Diffusion'!H47="","",'Section 10a Bilan_Diffusion'!H47)</f>
        <v/>
      </c>
      <c r="P667" s="69" t="str">
        <f>IF('Section 10a Bilan_Diffusion'!I47="","",IF('Section 10a Bilan_Diffusion'!I47="«Choisir»","",'Section 10a Bilan_Diffusion'!I47))</f>
        <v/>
      </c>
      <c r="Q667" s="69" t="str">
        <f>IF('Section 10a Bilan_Diffusion'!J47="","",IF('Section 10a Bilan_Diffusion'!J47="«Choisir»","",'Section 10a Bilan_Diffusion'!J47))</f>
        <v/>
      </c>
      <c r="R667" s="9" t="str">
        <f>IF('Section 10a Bilan_Diffusion'!K47="","",'Section 10a Bilan_Diffusion'!K47)</f>
        <v/>
      </c>
      <c r="S667" s="9" t="str">
        <f>IF('Section 10a Bilan_Diffusion'!L47="","",'Section 10a Bilan_Diffusion'!L47)</f>
        <v/>
      </c>
      <c r="T667" s="9" t="str">
        <f>IF('Section 10a Bilan_Diffusion'!M47="","",'Section 10a Bilan_Diffusion'!M47)</f>
        <v/>
      </c>
      <c r="U667" s="9" t="str">
        <f>IF('Section 10a Bilan_Diffusion'!N47="","",'Section 10a Bilan_Diffusion'!N47)</f>
        <v/>
      </c>
      <c r="V667" s="9">
        <f>'Section 10a Bilan_Diffusion'!O47</f>
        <v>0</v>
      </c>
      <c r="W667" s="9">
        <f>'Section 10a Bilan_Diffusion'!P47</f>
        <v>0</v>
      </c>
      <c r="X667" s="9">
        <f>'Section 10a Bilan_Diffusion'!Q47</f>
        <v>0</v>
      </c>
      <c r="Y667" s="9">
        <f>'Section 10a Bilan_Diffusion'!R47</f>
        <v>0</v>
      </c>
      <c r="Z667" s="9">
        <f>'Section 10a Bilan_Diffusion'!S47</f>
        <v>0</v>
      </c>
      <c r="AA667" s="9">
        <f>'Section 10a Bilan_Diffusion'!T47</f>
        <v>0</v>
      </c>
      <c r="AB667" s="9">
        <f>'Section 10a Bilan_Diffusion'!U47</f>
        <v>0</v>
      </c>
    </row>
    <row r="668" spans="1:28">
      <c r="A668" s="9">
        <f>'Identification '!$F$11</f>
        <v>0</v>
      </c>
      <c r="B668" s="69" t="str">
        <f>IF(AND('Identification '!$F$11="",'Identification '!$F$15&lt;&gt;""),'Identification '!$F$15,IF('Identification '!$F$11="","",IF('Identification '!$F$13="Inscrire le nom de votre organisme dans la cellule F15",'Identification '!$F$15,'Identification '!$F$13)))</f>
        <v/>
      </c>
      <c r="C668" s="9" t="str">
        <f>REF!$BM$7</f>
        <v>2025-2026</v>
      </c>
      <c r="D668" s="9" t="s">
        <v>3007</v>
      </c>
      <c r="E668" s="69" t="str">
        <f>'Identification '!$F$17</f>
        <v/>
      </c>
      <c r="F668" s="9" t="str">
        <f>'Identification '!$G$18</f>
        <v/>
      </c>
      <c r="G668" s="232" t="str">
        <f>IF('Section 10a Bilan_Diffusion'!$D$6="","",'Section 10a Bilan_Diffusion'!$D$6)</f>
        <v/>
      </c>
      <c r="H668" s="9" t="str">
        <f>IF('Section 10a Bilan_Diffusion'!$D$8="","",'Section 10a Bilan_Diffusion'!$D$8)</f>
        <v/>
      </c>
      <c r="I668" s="9" t="str">
        <f>IF('Section 10a Bilan_Diffusion'!$K$8="","",'Section 10a Bilan_Diffusion'!$K$8)</f>
        <v/>
      </c>
      <c r="J668" s="69" t="str">
        <f>IF('Section 10a Bilan_Diffusion'!C48="","",'Section 10a Bilan_Diffusion'!C48)</f>
        <v/>
      </c>
      <c r="K668" s="1273" t="str">
        <f>IF('Section 10a Bilan_Diffusion'!D48="","",'Section 10a Bilan_Diffusion'!D48)</f>
        <v/>
      </c>
      <c r="L668" s="69" t="str">
        <f>IF('Section 10a Bilan_Diffusion'!E48="","",IF('Section 10a Bilan_Diffusion'!E48="«Choisir»","",'Section 10a Bilan_Diffusion'!E48))</f>
        <v/>
      </c>
      <c r="M668" s="69" t="str">
        <f>IF('Section 10a Bilan_Diffusion'!F48="","",IF('Section 10a Bilan_Diffusion'!F48="«Choisir»","",'Section 10a Bilan_Diffusion'!F48))</f>
        <v/>
      </c>
      <c r="N668" s="69" t="str">
        <f>IF('Section 10a Bilan_Diffusion'!G48="","",'Section 10a Bilan_Diffusion'!G48)</f>
        <v/>
      </c>
      <c r="O668" s="69" t="str">
        <f>IF('Section 10a Bilan_Diffusion'!H48="","",'Section 10a Bilan_Diffusion'!H48)</f>
        <v/>
      </c>
      <c r="P668" s="69" t="str">
        <f>IF('Section 10a Bilan_Diffusion'!I48="","",IF('Section 10a Bilan_Diffusion'!I48="«Choisir»","",'Section 10a Bilan_Diffusion'!I48))</f>
        <v/>
      </c>
      <c r="Q668" s="69" t="str">
        <f>IF('Section 10a Bilan_Diffusion'!J48="","",IF('Section 10a Bilan_Diffusion'!J48="«Choisir»","",'Section 10a Bilan_Diffusion'!J48))</f>
        <v/>
      </c>
      <c r="R668" s="9" t="str">
        <f>IF('Section 10a Bilan_Diffusion'!K48="","",'Section 10a Bilan_Diffusion'!K48)</f>
        <v/>
      </c>
      <c r="S668" s="9" t="str">
        <f>IF('Section 10a Bilan_Diffusion'!L48="","",'Section 10a Bilan_Diffusion'!L48)</f>
        <v/>
      </c>
      <c r="T668" s="9" t="str">
        <f>IF('Section 10a Bilan_Diffusion'!M48="","",'Section 10a Bilan_Diffusion'!M48)</f>
        <v/>
      </c>
      <c r="U668" s="9" t="str">
        <f>IF('Section 10a Bilan_Diffusion'!N48="","",'Section 10a Bilan_Diffusion'!N48)</f>
        <v/>
      </c>
      <c r="V668" s="9">
        <f>'Section 10a Bilan_Diffusion'!O48</f>
        <v>0</v>
      </c>
      <c r="W668" s="9">
        <f>'Section 10a Bilan_Diffusion'!P48</f>
        <v>0</v>
      </c>
      <c r="X668" s="9">
        <f>'Section 10a Bilan_Diffusion'!Q48</f>
        <v>0</v>
      </c>
      <c r="Y668" s="9">
        <f>'Section 10a Bilan_Diffusion'!R48</f>
        <v>0</v>
      </c>
      <c r="Z668" s="9">
        <f>'Section 10a Bilan_Diffusion'!S48</f>
        <v>0</v>
      </c>
      <c r="AA668" s="9">
        <f>'Section 10a Bilan_Diffusion'!T48</f>
        <v>0</v>
      </c>
      <c r="AB668" s="9">
        <f>'Section 10a Bilan_Diffusion'!U48</f>
        <v>0</v>
      </c>
    </row>
    <row r="669" spans="1:28">
      <c r="A669" s="9">
        <f>'Identification '!$F$11</f>
        <v>0</v>
      </c>
      <c r="B669" s="69" t="str">
        <f>IF(AND('Identification '!$F$11="",'Identification '!$F$15&lt;&gt;""),'Identification '!$F$15,IF('Identification '!$F$11="","",IF('Identification '!$F$13="Inscrire le nom de votre organisme dans la cellule F15",'Identification '!$F$15,'Identification '!$F$13)))</f>
        <v/>
      </c>
      <c r="C669" s="9" t="str">
        <f>REF!$BM$7</f>
        <v>2025-2026</v>
      </c>
      <c r="D669" s="9" t="s">
        <v>3007</v>
      </c>
      <c r="E669" s="69" t="str">
        <f>'Identification '!$F$17</f>
        <v/>
      </c>
      <c r="F669" s="9" t="str">
        <f>'Identification '!$G$18</f>
        <v/>
      </c>
      <c r="G669" s="232" t="str">
        <f>IF('Section 10a Bilan_Diffusion'!$D$6="","",'Section 10a Bilan_Diffusion'!$D$6)</f>
        <v/>
      </c>
      <c r="H669" s="9" t="str">
        <f>IF('Section 10a Bilan_Diffusion'!$D$8="","",'Section 10a Bilan_Diffusion'!$D$8)</f>
        <v/>
      </c>
      <c r="I669" s="9" t="str">
        <f>IF('Section 10a Bilan_Diffusion'!$K$8="","",'Section 10a Bilan_Diffusion'!$K$8)</f>
        <v/>
      </c>
      <c r="J669" s="69" t="str">
        <f>IF('Section 10a Bilan_Diffusion'!C49="","",'Section 10a Bilan_Diffusion'!C49)</f>
        <v/>
      </c>
      <c r="K669" s="1273" t="str">
        <f>IF('Section 10a Bilan_Diffusion'!D49="","",'Section 10a Bilan_Diffusion'!D49)</f>
        <v/>
      </c>
      <c r="L669" s="69" t="str">
        <f>IF('Section 10a Bilan_Diffusion'!E49="","",IF('Section 10a Bilan_Diffusion'!E49="«Choisir»","",'Section 10a Bilan_Diffusion'!E49))</f>
        <v/>
      </c>
      <c r="M669" s="69" t="str">
        <f>IF('Section 10a Bilan_Diffusion'!F49="","",IF('Section 10a Bilan_Diffusion'!F49="«Choisir»","",'Section 10a Bilan_Diffusion'!F49))</f>
        <v/>
      </c>
      <c r="N669" s="69" t="str">
        <f>IF('Section 10a Bilan_Diffusion'!G49="","",'Section 10a Bilan_Diffusion'!G49)</f>
        <v/>
      </c>
      <c r="O669" s="69" t="str">
        <f>IF('Section 10a Bilan_Diffusion'!H49="","",'Section 10a Bilan_Diffusion'!H49)</f>
        <v/>
      </c>
      <c r="P669" s="69" t="str">
        <f>IF('Section 10a Bilan_Diffusion'!I49="","",IF('Section 10a Bilan_Diffusion'!I49="«Choisir»","",'Section 10a Bilan_Diffusion'!I49))</f>
        <v/>
      </c>
      <c r="Q669" s="69" t="str">
        <f>IF('Section 10a Bilan_Diffusion'!J49="","",IF('Section 10a Bilan_Diffusion'!J49="«Choisir»","",'Section 10a Bilan_Diffusion'!J49))</f>
        <v/>
      </c>
      <c r="R669" s="9" t="str">
        <f>IF('Section 10a Bilan_Diffusion'!K49="","",'Section 10a Bilan_Diffusion'!K49)</f>
        <v/>
      </c>
      <c r="S669" s="9" t="str">
        <f>IF('Section 10a Bilan_Diffusion'!L49="","",'Section 10a Bilan_Diffusion'!L49)</f>
        <v/>
      </c>
      <c r="T669" s="9" t="str">
        <f>IF('Section 10a Bilan_Diffusion'!M49="","",'Section 10a Bilan_Diffusion'!M49)</f>
        <v/>
      </c>
      <c r="U669" s="9" t="str">
        <f>IF('Section 10a Bilan_Diffusion'!N49="","",'Section 10a Bilan_Diffusion'!N49)</f>
        <v/>
      </c>
      <c r="V669" s="9">
        <f>'Section 10a Bilan_Diffusion'!O49</f>
        <v>0</v>
      </c>
      <c r="W669" s="9">
        <f>'Section 10a Bilan_Diffusion'!P49</f>
        <v>0</v>
      </c>
      <c r="X669" s="9">
        <f>'Section 10a Bilan_Diffusion'!Q49</f>
        <v>0</v>
      </c>
      <c r="Y669" s="9">
        <f>'Section 10a Bilan_Diffusion'!R49</f>
        <v>0</v>
      </c>
      <c r="Z669" s="9">
        <f>'Section 10a Bilan_Diffusion'!S49</f>
        <v>0</v>
      </c>
      <c r="AA669" s="9">
        <f>'Section 10a Bilan_Diffusion'!T49</f>
        <v>0</v>
      </c>
      <c r="AB669" s="9">
        <f>'Section 10a Bilan_Diffusion'!U49</f>
        <v>0</v>
      </c>
    </row>
    <row r="670" spans="1:28">
      <c r="A670" s="9">
        <f>'Identification '!$F$11</f>
        <v>0</v>
      </c>
      <c r="B670" s="69" t="str">
        <f>IF(AND('Identification '!$F$11="",'Identification '!$F$15&lt;&gt;""),'Identification '!$F$15,IF('Identification '!$F$11="","",IF('Identification '!$F$13="Inscrire le nom de votre organisme dans la cellule F15",'Identification '!$F$15,'Identification '!$F$13)))</f>
        <v/>
      </c>
      <c r="C670" s="9" t="str">
        <f>REF!$BM$7</f>
        <v>2025-2026</v>
      </c>
      <c r="D670" s="9" t="s">
        <v>3007</v>
      </c>
      <c r="E670" s="69" t="str">
        <f>'Identification '!$F$17</f>
        <v/>
      </c>
      <c r="F670" s="9" t="str">
        <f>'Identification '!$G$18</f>
        <v/>
      </c>
      <c r="G670" s="232" t="str">
        <f>IF('Section 10a Bilan_Diffusion'!$D$6="","",'Section 10a Bilan_Diffusion'!$D$6)</f>
        <v/>
      </c>
      <c r="H670" s="9" t="str">
        <f>IF('Section 10a Bilan_Diffusion'!$D$8="","",'Section 10a Bilan_Diffusion'!$D$8)</f>
        <v/>
      </c>
      <c r="I670" s="9" t="str">
        <f>IF('Section 10a Bilan_Diffusion'!$K$8="","",'Section 10a Bilan_Diffusion'!$K$8)</f>
        <v/>
      </c>
      <c r="J670" s="69" t="str">
        <f>IF('Section 10a Bilan_Diffusion'!C50="","",'Section 10a Bilan_Diffusion'!C50)</f>
        <v/>
      </c>
      <c r="K670" s="1273" t="str">
        <f>IF('Section 10a Bilan_Diffusion'!D50="","",'Section 10a Bilan_Diffusion'!D50)</f>
        <v/>
      </c>
      <c r="L670" s="69" t="str">
        <f>IF('Section 10a Bilan_Diffusion'!E50="","",IF('Section 10a Bilan_Diffusion'!E50="«Choisir»","",'Section 10a Bilan_Diffusion'!E50))</f>
        <v/>
      </c>
      <c r="M670" s="69" t="str">
        <f>IF('Section 10a Bilan_Diffusion'!F50="","",IF('Section 10a Bilan_Diffusion'!F50="«Choisir»","",'Section 10a Bilan_Diffusion'!F50))</f>
        <v/>
      </c>
      <c r="N670" s="69" t="str">
        <f>IF('Section 10a Bilan_Diffusion'!G50="","",'Section 10a Bilan_Diffusion'!G50)</f>
        <v/>
      </c>
      <c r="O670" s="69" t="str">
        <f>IF('Section 10a Bilan_Diffusion'!H50="","",'Section 10a Bilan_Diffusion'!H50)</f>
        <v/>
      </c>
      <c r="P670" s="69" t="str">
        <f>IF('Section 10a Bilan_Diffusion'!I50="","",IF('Section 10a Bilan_Diffusion'!I50="«Choisir»","",'Section 10a Bilan_Diffusion'!I50))</f>
        <v/>
      </c>
      <c r="Q670" s="69" t="str">
        <f>IF('Section 10a Bilan_Diffusion'!J50="","",IF('Section 10a Bilan_Diffusion'!J50="«Choisir»","",'Section 10a Bilan_Diffusion'!J50))</f>
        <v/>
      </c>
      <c r="R670" s="9" t="str">
        <f>IF('Section 10a Bilan_Diffusion'!K50="","",'Section 10a Bilan_Diffusion'!K50)</f>
        <v/>
      </c>
      <c r="S670" s="9" t="str">
        <f>IF('Section 10a Bilan_Diffusion'!L50="","",'Section 10a Bilan_Diffusion'!L50)</f>
        <v/>
      </c>
      <c r="T670" s="9" t="str">
        <f>IF('Section 10a Bilan_Diffusion'!M50="","",'Section 10a Bilan_Diffusion'!M50)</f>
        <v/>
      </c>
      <c r="U670" s="9" t="str">
        <f>IF('Section 10a Bilan_Diffusion'!N50="","",'Section 10a Bilan_Diffusion'!N50)</f>
        <v/>
      </c>
      <c r="V670" s="9">
        <f>'Section 10a Bilan_Diffusion'!O50</f>
        <v>0</v>
      </c>
      <c r="W670" s="9">
        <f>'Section 10a Bilan_Diffusion'!P50</f>
        <v>0</v>
      </c>
      <c r="X670" s="9">
        <f>'Section 10a Bilan_Diffusion'!Q50</f>
        <v>0</v>
      </c>
      <c r="Y670" s="9">
        <f>'Section 10a Bilan_Diffusion'!R50</f>
        <v>0</v>
      </c>
      <c r="Z670" s="9">
        <f>'Section 10a Bilan_Diffusion'!S50</f>
        <v>0</v>
      </c>
      <c r="AA670" s="9">
        <f>'Section 10a Bilan_Diffusion'!T50</f>
        <v>0</v>
      </c>
      <c r="AB670" s="9">
        <f>'Section 10a Bilan_Diffusion'!U50</f>
        <v>0</v>
      </c>
    </row>
    <row r="671" spans="1:28">
      <c r="A671" s="9">
        <f>'Identification '!$F$11</f>
        <v>0</v>
      </c>
      <c r="B671" s="69" t="str">
        <f>IF(AND('Identification '!$F$11="",'Identification '!$F$15&lt;&gt;""),'Identification '!$F$15,IF('Identification '!$F$11="","",IF('Identification '!$F$13="Inscrire le nom de votre organisme dans la cellule F15",'Identification '!$F$15,'Identification '!$F$13)))</f>
        <v/>
      </c>
      <c r="C671" s="9" t="str">
        <f>REF!$BM$7</f>
        <v>2025-2026</v>
      </c>
      <c r="D671" s="9" t="s">
        <v>3007</v>
      </c>
      <c r="E671" s="69" t="str">
        <f>'Identification '!$F$17</f>
        <v/>
      </c>
      <c r="F671" s="9" t="str">
        <f>'Identification '!$G$18</f>
        <v/>
      </c>
      <c r="G671" s="232" t="str">
        <f>IF('Section 10a Bilan_Diffusion'!$D$6="","",'Section 10a Bilan_Diffusion'!$D$6)</f>
        <v/>
      </c>
      <c r="H671" s="9" t="str">
        <f>IF('Section 10a Bilan_Diffusion'!$D$8="","",'Section 10a Bilan_Diffusion'!$D$8)</f>
        <v/>
      </c>
      <c r="I671" s="9" t="str">
        <f>IF('Section 10a Bilan_Diffusion'!$K$8="","",'Section 10a Bilan_Diffusion'!$K$8)</f>
        <v/>
      </c>
      <c r="J671" s="69" t="str">
        <f>IF('Section 10a Bilan_Diffusion'!C51="","",'Section 10a Bilan_Diffusion'!C51)</f>
        <v/>
      </c>
      <c r="K671" s="1273" t="str">
        <f>IF('Section 10a Bilan_Diffusion'!D51="","",'Section 10a Bilan_Diffusion'!D51)</f>
        <v/>
      </c>
      <c r="L671" s="69" t="str">
        <f>IF('Section 10a Bilan_Diffusion'!E51="","",IF('Section 10a Bilan_Diffusion'!E51="«Choisir»","",'Section 10a Bilan_Diffusion'!E51))</f>
        <v/>
      </c>
      <c r="M671" s="69" t="str">
        <f>IF('Section 10a Bilan_Diffusion'!F51="","",IF('Section 10a Bilan_Diffusion'!F51="«Choisir»","",'Section 10a Bilan_Diffusion'!F51))</f>
        <v/>
      </c>
      <c r="N671" s="69" t="str">
        <f>IF('Section 10a Bilan_Diffusion'!G51="","",'Section 10a Bilan_Diffusion'!G51)</f>
        <v/>
      </c>
      <c r="O671" s="69" t="str">
        <f>IF('Section 10a Bilan_Diffusion'!H51="","",'Section 10a Bilan_Diffusion'!H51)</f>
        <v/>
      </c>
      <c r="P671" s="69" t="str">
        <f>IF('Section 10a Bilan_Diffusion'!I51="","",IF('Section 10a Bilan_Diffusion'!I51="«Choisir»","",'Section 10a Bilan_Diffusion'!I51))</f>
        <v/>
      </c>
      <c r="Q671" s="69" t="str">
        <f>IF('Section 10a Bilan_Diffusion'!J51="","",IF('Section 10a Bilan_Diffusion'!J51="«Choisir»","",'Section 10a Bilan_Diffusion'!J51))</f>
        <v/>
      </c>
      <c r="R671" s="9" t="str">
        <f>IF('Section 10a Bilan_Diffusion'!K51="","",'Section 10a Bilan_Diffusion'!K51)</f>
        <v/>
      </c>
      <c r="S671" s="9" t="str">
        <f>IF('Section 10a Bilan_Diffusion'!L51="","",'Section 10a Bilan_Diffusion'!L51)</f>
        <v/>
      </c>
      <c r="T671" s="9" t="str">
        <f>IF('Section 10a Bilan_Diffusion'!M51="","",'Section 10a Bilan_Diffusion'!M51)</f>
        <v/>
      </c>
      <c r="U671" s="9" t="str">
        <f>IF('Section 10a Bilan_Diffusion'!N51="","",'Section 10a Bilan_Diffusion'!N51)</f>
        <v/>
      </c>
      <c r="V671" s="9">
        <f>'Section 10a Bilan_Diffusion'!O51</f>
        <v>0</v>
      </c>
      <c r="W671" s="9">
        <f>'Section 10a Bilan_Diffusion'!P51</f>
        <v>0</v>
      </c>
      <c r="X671" s="9">
        <f>'Section 10a Bilan_Diffusion'!Q51</f>
        <v>0</v>
      </c>
      <c r="Y671" s="9">
        <f>'Section 10a Bilan_Diffusion'!R51</f>
        <v>0</v>
      </c>
      <c r="Z671" s="9">
        <f>'Section 10a Bilan_Diffusion'!S51</f>
        <v>0</v>
      </c>
      <c r="AA671" s="9">
        <f>'Section 10a Bilan_Diffusion'!T51</f>
        <v>0</v>
      </c>
      <c r="AB671" s="9">
        <f>'Section 10a Bilan_Diffusion'!U51</f>
        <v>0</v>
      </c>
    </row>
    <row r="672" spans="1:28">
      <c r="A672" s="9">
        <f>'Identification '!$F$11</f>
        <v>0</v>
      </c>
      <c r="B672" s="69" t="str">
        <f>IF(AND('Identification '!$F$11="",'Identification '!$F$15&lt;&gt;""),'Identification '!$F$15,IF('Identification '!$F$11="","",IF('Identification '!$F$13="Inscrire le nom de votre organisme dans la cellule F15",'Identification '!$F$15,'Identification '!$F$13)))</f>
        <v/>
      </c>
      <c r="C672" s="9" t="str">
        <f>REF!$BM$7</f>
        <v>2025-2026</v>
      </c>
      <c r="D672" s="9" t="s">
        <v>3007</v>
      </c>
      <c r="E672" s="69" t="str">
        <f>'Identification '!$F$17</f>
        <v/>
      </c>
      <c r="F672" s="9" t="str">
        <f>'Identification '!$G$18</f>
        <v/>
      </c>
      <c r="G672" s="232" t="str">
        <f>IF('Section 10a Bilan_Diffusion'!$D$6="","",'Section 10a Bilan_Diffusion'!$D$6)</f>
        <v/>
      </c>
      <c r="H672" s="9" t="str">
        <f>IF('Section 10a Bilan_Diffusion'!$D$8="","",'Section 10a Bilan_Diffusion'!$D$8)</f>
        <v/>
      </c>
      <c r="I672" s="9" t="str">
        <f>IF('Section 10a Bilan_Diffusion'!$K$8="","",'Section 10a Bilan_Diffusion'!$K$8)</f>
        <v/>
      </c>
      <c r="J672" s="69" t="str">
        <f>IF('Section 10a Bilan_Diffusion'!C52="","",'Section 10a Bilan_Diffusion'!C52)</f>
        <v/>
      </c>
      <c r="K672" s="1273" t="str">
        <f>IF('Section 10a Bilan_Diffusion'!D52="","",'Section 10a Bilan_Diffusion'!D52)</f>
        <v/>
      </c>
      <c r="L672" s="69" t="str">
        <f>IF('Section 10a Bilan_Diffusion'!E52="","",IF('Section 10a Bilan_Diffusion'!E52="«Choisir»","",'Section 10a Bilan_Diffusion'!E52))</f>
        <v/>
      </c>
      <c r="M672" s="69" t="str">
        <f>IF('Section 10a Bilan_Diffusion'!F52="","",IF('Section 10a Bilan_Diffusion'!F52="«Choisir»","",'Section 10a Bilan_Diffusion'!F52))</f>
        <v/>
      </c>
      <c r="N672" s="69" t="str">
        <f>IF('Section 10a Bilan_Diffusion'!G52="","",'Section 10a Bilan_Diffusion'!G52)</f>
        <v/>
      </c>
      <c r="O672" s="69" t="str">
        <f>IF('Section 10a Bilan_Diffusion'!H52="","",'Section 10a Bilan_Diffusion'!H52)</f>
        <v/>
      </c>
      <c r="P672" s="69" t="str">
        <f>IF('Section 10a Bilan_Diffusion'!I52="","",IF('Section 10a Bilan_Diffusion'!I52="«Choisir»","",'Section 10a Bilan_Diffusion'!I52))</f>
        <v/>
      </c>
      <c r="Q672" s="69" t="str">
        <f>IF('Section 10a Bilan_Diffusion'!J52="","",IF('Section 10a Bilan_Diffusion'!J52="«Choisir»","",'Section 10a Bilan_Diffusion'!J52))</f>
        <v/>
      </c>
      <c r="R672" s="9" t="str">
        <f>IF('Section 10a Bilan_Diffusion'!K52="","",'Section 10a Bilan_Diffusion'!K52)</f>
        <v/>
      </c>
      <c r="S672" s="9" t="str">
        <f>IF('Section 10a Bilan_Diffusion'!L52="","",'Section 10a Bilan_Diffusion'!L52)</f>
        <v/>
      </c>
      <c r="T672" s="9" t="str">
        <f>IF('Section 10a Bilan_Diffusion'!M52="","",'Section 10a Bilan_Diffusion'!M52)</f>
        <v/>
      </c>
      <c r="U672" s="9" t="str">
        <f>IF('Section 10a Bilan_Diffusion'!N52="","",'Section 10a Bilan_Diffusion'!N52)</f>
        <v/>
      </c>
      <c r="V672" s="9">
        <f>'Section 10a Bilan_Diffusion'!O52</f>
        <v>0</v>
      </c>
      <c r="W672" s="9">
        <f>'Section 10a Bilan_Diffusion'!P52</f>
        <v>0</v>
      </c>
      <c r="X672" s="9">
        <f>'Section 10a Bilan_Diffusion'!Q52</f>
        <v>0</v>
      </c>
      <c r="Y672" s="9">
        <f>'Section 10a Bilan_Diffusion'!R52</f>
        <v>0</v>
      </c>
      <c r="Z672" s="9">
        <f>'Section 10a Bilan_Diffusion'!S52</f>
        <v>0</v>
      </c>
      <c r="AA672" s="9">
        <f>'Section 10a Bilan_Diffusion'!T52</f>
        <v>0</v>
      </c>
      <c r="AB672" s="9">
        <f>'Section 10a Bilan_Diffusion'!U52</f>
        <v>0</v>
      </c>
    </row>
    <row r="673" spans="1:28">
      <c r="A673" s="9">
        <f>'Identification '!$F$11</f>
        <v>0</v>
      </c>
      <c r="B673" s="69" t="str">
        <f>IF(AND('Identification '!$F$11="",'Identification '!$F$15&lt;&gt;""),'Identification '!$F$15,IF('Identification '!$F$11="","",IF('Identification '!$F$13="Inscrire le nom de votre organisme dans la cellule F15",'Identification '!$F$15,'Identification '!$F$13)))</f>
        <v/>
      </c>
      <c r="C673" s="9" t="str">
        <f>REF!$BM$7</f>
        <v>2025-2026</v>
      </c>
      <c r="D673" s="9" t="s">
        <v>3007</v>
      </c>
      <c r="E673" s="69" t="str">
        <f>'Identification '!$F$17</f>
        <v/>
      </c>
      <c r="F673" s="9" t="str">
        <f>'Identification '!$G$18</f>
        <v/>
      </c>
      <c r="G673" s="232" t="str">
        <f>IF('Section 10a Bilan_Diffusion'!$D$6="","",'Section 10a Bilan_Diffusion'!$D$6)</f>
        <v/>
      </c>
      <c r="H673" s="9" t="str">
        <f>IF('Section 10a Bilan_Diffusion'!$D$8="","",'Section 10a Bilan_Diffusion'!$D$8)</f>
        <v/>
      </c>
      <c r="I673" s="9" t="str">
        <f>IF('Section 10a Bilan_Diffusion'!$K$8="","",'Section 10a Bilan_Diffusion'!$K$8)</f>
        <v/>
      </c>
      <c r="J673" s="69" t="str">
        <f>IF('Section 10a Bilan_Diffusion'!C53="","",'Section 10a Bilan_Diffusion'!C53)</f>
        <v/>
      </c>
      <c r="K673" s="1273" t="str">
        <f>IF('Section 10a Bilan_Diffusion'!D53="","",'Section 10a Bilan_Diffusion'!D53)</f>
        <v/>
      </c>
      <c r="L673" s="69" t="str">
        <f>IF('Section 10a Bilan_Diffusion'!E53="","",IF('Section 10a Bilan_Diffusion'!E53="«Choisir»","",'Section 10a Bilan_Diffusion'!E53))</f>
        <v/>
      </c>
      <c r="M673" s="69" t="str">
        <f>IF('Section 10a Bilan_Diffusion'!F53="","",IF('Section 10a Bilan_Diffusion'!F53="«Choisir»","",'Section 10a Bilan_Diffusion'!F53))</f>
        <v/>
      </c>
      <c r="N673" s="69" t="str">
        <f>IF('Section 10a Bilan_Diffusion'!G53="","",'Section 10a Bilan_Diffusion'!G53)</f>
        <v/>
      </c>
      <c r="O673" s="69" t="str">
        <f>IF('Section 10a Bilan_Diffusion'!H53="","",'Section 10a Bilan_Diffusion'!H53)</f>
        <v/>
      </c>
      <c r="P673" s="69" t="str">
        <f>IF('Section 10a Bilan_Diffusion'!I53="","",IF('Section 10a Bilan_Diffusion'!I53="«Choisir»","",'Section 10a Bilan_Diffusion'!I53))</f>
        <v/>
      </c>
      <c r="Q673" s="69" t="str">
        <f>IF('Section 10a Bilan_Diffusion'!J53="","",IF('Section 10a Bilan_Diffusion'!J53="«Choisir»","",'Section 10a Bilan_Diffusion'!J53))</f>
        <v/>
      </c>
      <c r="R673" s="9" t="str">
        <f>IF('Section 10a Bilan_Diffusion'!K53="","",'Section 10a Bilan_Diffusion'!K53)</f>
        <v/>
      </c>
      <c r="S673" s="9" t="str">
        <f>IF('Section 10a Bilan_Diffusion'!L53="","",'Section 10a Bilan_Diffusion'!L53)</f>
        <v/>
      </c>
      <c r="T673" s="9" t="str">
        <f>IF('Section 10a Bilan_Diffusion'!M53="","",'Section 10a Bilan_Diffusion'!M53)</f>
        <v/>
      </c>
      <c r="U673" s="9" t="str">
        <f>IF('Section 10a Bilan_Diffusion'!N53="","",'Section 10a Bilan_Diffusion'!N53)</f>
        <v/>
      </c>
      <c r="V673" s="9">
        <f>'Section 10a Bilan_Diffusion'!O53</f>
        <v>0</v>
      </c>
      <c r="W673" s="9">
        <f>'Section 10a Bilan_Diffusion'!P53</f>
        <v>0</v>
      </c>
      <c r="X673" s="9">
        <f>'Section 10a Bilan_Diffusion'!Q53</f>
        <v>0</v>
      </c>
      <c r="Y673" s="9">
        <f>'Section 10a Bilan_Diffusion'!R53</f>
        <v>0</v>
      </c>
      <c r="Z673" s="9">
        <f>'Section 10a Bilan_Diffusion'!S53</f>
        <v>0</v>
      </c>
      <c r="AA673" s="9">
        <f>'Section 10a Bilan_Diffusion'!T53</f>
        <v>0</v>
      </c>
      <c r="AB673" s="9">
        <f>'Section 10a Bilan_Diffusion'!U53</f>
        <v>0</v>
      </c>
    </row>
    <row r="674" spans="1:28">
      <c r="A674" s="9">
        <f>'Identification '!$F$11</f>
        <v>0</v>
      </c>
      <c r="B674" s="69" t="str">
        <f>IF(AND('Identification '!$F$11="",'Identification '!$F$15&lt;&gt;""),'Identification '!$F$15,IF('Identification '!$F$11="","",IF('Identification '!$F$13="Inscrire le nom de votre organisme dans la cellule F15",'Identification '!$F$15,'Identification '!$F$13)))</f>
        <v/>
      </c>
      <c r="C674" s="9" t="str">
        <f>REF!$BM$7</f>
        <v>2025-2026</v>
      </c>
      <c r="D674" s="9" t="s">
        <v>3007</v>
      </c>
      <c r="E674" s="69" t="str">
        <f>'Identification '!$F$17</f>
        <v/>
      </c>
      <c r="F674" s="9" t="str">
        <f>'Identification '!$G$18</f>
        <v/>
      </c>
      <c r="G674" s="232" t="str">
        <f>IF('Section 10a Bilan_Diffusion'!$D$6="","",'Section 10a Bilan_Diffusion'!$D$6)</f>
        <v/>
      </c>
      <c r="H674" s="9" t="str">
        <f>IF('Section 10a Bilan_Diffusion'!$D$8="","",'Section 10a Bilan_Diffusion'!$D$8)</f>
        <v/>
      </c>
      <c r="I674" s="9" t="str">
        <f>IF('Section 10a Bilan_Diffusion'!$K$8="","",'Section 10a Bilan_Diffusion'!$K$8)</f>
        <v/>
      </c>
      <c r="J674" s="69" t="str">
        <f>IF('Section 10a Bilan_Diffusion'!C54="","",'Section 10a Bilan_Diffusion'!C54)</f>
        <v/>
      </c>
      <c r="K674" s="1273" t="str">
        <f>IF('Section 10a Bilan_Diffusion'!D54="","",'Section 10a Bilan_Diffusion'!D54)</f>
        <v/>
      </c>
      <c r="L674" s="69" t="str">
        <f>IF('Section 10a Bilan_Diffusion'!E54="","",IF('Section 10a Bilan_Diffusion'!E54="«Choisir»","",'Section 10a Bilan_Diffusion'!E54))</f>
        <v/>
      </c>
      <c r="M674" s="69" t="str">
        <f>IF('Section 10a Bilan_Diffusion'!F54="","",IF('Section 10a Bilan_Diffusion'!F54="«Choisir»","",'Section 10a Bilan_Diffusion'!F54))</f>
        <v/>
      </c>
      <c r="N674" s="69" t="str">
        <f>IF('Section 10a Bilan_Diffusion'!G54="","",'Section 10a Bilan_Diffusion'!G54)</f>
        <v/>
      </c>
      <c r="O674" s="69" t="str">
        <f>IF('Section 10a Bilan_Diffusion'!H54="","",'Section 10a Bilan_Diffusion'!H54)</f>
        <v/>
      </c>
      <c r="P674" s="69" t="str">
        <f>IF('Section 10a Bilan_Diffusion'!I54="","",IF('Section 10a Bilan_Diffusion'!I54="«Choisir»","",'Section 10a Bilan_Diffusion'!I54))</f>
        <v/>
      </c>
      <c r="Q674" s="69" t="str">
        <f>IF('Section 10a Bilan_Diffusion'!J54="","",IF('Section 10a Bilan_Diffusion'!J54="«Choisir»","",'Section 10a Bilan_Diffusion'!J54))</f>
        <v/>
      </c>
      <c r="R674" s="9" t="str">
        <f>IF('Section 10a Bilan_Diffusion'!K54="","",'Section 10a Bilan_Diffusion'!K54)</f>
        <v/>
      </c>
      <c r="S674" s="9" t="str">
        <f>IF('Section 10a Bilan_Diffusion'!L54="","",'Section 10a Bilan_Diffusion'!L54)</f>
        <v/>
      </c>
      <c r="T674" s="9" t="str">
        <f>IF('Section 10a Bilan_Diffusion'!M54="","",'Section 10a Bilan_Diffusion'!M54)</f>
        <v/>
      </c>
      <c r="U674" s="9" t="str">
        <f>IF('Section 10a Bilan_Diffusion'!N54="","",'Section 10a Bilan_Diffusion'!N54)</f>
        <v/>
      </c>
      <c r="V674" s="9">
        <f>'Section 10a Bilan_Diffusion'!O54</f>
        <v>0</v>
      </c>
      <c r="W674" s="9">
        <f>'Section 10a Bilan_Diffusion'!P54</f>
        <v>0</v>
      </c>
      <c r="X674" s="9">
        <f>'Section 10a Bilan_Diffusion'!Q54</f>
        <v>0</v>
      </c>
      <c r="Y674" s="9">
        <f>'Section 10a Bilan_Diffusion'!R54</f>
        <v>0</v>
      </c>
      <c r="Z674" s="9">
        <f>'Section 10a Bilan_Diffusion'!S54</f>
        <v>0</v>
      </c>
      <c r="AA674" s="9">
        <f>'Section 10a Bilan_Diffusion'!T54</f>
        <v>0</v>
      </c>
      <c r="AB674" s="9">
        <f>'Section 10a Bilan_Diffusion'!U54</f>
        <v>0</v>
      </c>
    </row>
    <row r="675" spans="1:28">
      <c r="A675" s="9">
        <f>'Identification '!$F$11</f>
        <v>0</v>
      </c>
      <c r="B675" s="69" t="str">
        <f>IF(AND('Identification '!$F$11="",'Identification '!$F$15&lt;&gt;""),'Identification '!$F$15,IF('Identification '!$F$11="","",IF('Identification '!$F$13="Inscrire le nom de votre organisme dans la cellule F15",'Identification '!$F$15,'Identification '!$F$13)))</f>
        <v/>
      </c>
      <c r="C675" s="9" t="str">
        <f>REF!$BM$7</f>
        <v>2025-2026</v>
      </c>
      <c r="D675" s="9" t="s">
        <v>3007</v>
      </c>
      <c r="E675" s="69" t="str">
        <f>'Identification '!$F$17</f>
        <v/>
      </c>
      <c r="F675" s="9" t="str">
        <f>'Identification '!$G$18</f>
        <v/>
      </c>
      <c r="G675" s="232" t="str">
        <f>IF('Section 10a Bilan_Diffusion'!$D$6="","",'Section 10a Bilan_Diffusion'!$D$6)</f>
        <v/>
      </c>
      <c r="H675" s="9" t="str">
        <f>IF('Section 10a Bilan_Diffusion'!$D$8="","",'Section 10a Bilan_Diffusion'!$D$8)</f>
        <v/>
      </c>
      <c r="I675" s="9" t="str">
        <f>IF('Section 10a Bilan_Diffusion'!$K$8="","",'Section 10a Bilan_Diffusion'!$K$8)</f>
        <v/>
      </c>
      <c r="J675" s="69" t="str">
        <f>IF('Section 10a Bilan_Diffusion'!C55="","",'Section 10a Bilan_Diffusion'!C55)</f>
        <v/>
      </c>
      <c r="K675" s="1273" t="str">
        <f>IF('Section 10a Bilan_Diffusion'!D55="","",'Section 10a Bilan_Diffusion'!D55)</f>
        <v/>
      </c>
      <c r="L675" s="69" t="str">
        <f>IF('Section 10a Bilan_Diffusion'!E55="","",IF('Section 10a Bilan_Diffusion'!E55="«Choisir»","",'Section 10a Bilan_Diffusion'!E55))</f>
        <v/>
      </c>
      <c r="M675" s="69" t="str">
        <f>IF('Section 10a Bilan_Diffusion'!F55="","",IF('Section 10a Bilan_Diffusion'!F55="«Choisir»","",'Section 10a Bilan_Diffusion'!F55))</f>
        <v/>
      </c>
      <c r="N675" s="69" t="str">
        <f>IF('Section 10a Bilan_Diffusion'!G55="","",'Section 10a Bilan_Diffusion'!G55)</f>
        <v/>
      </c>
      <c r="O675" s="69" t="str">
        <f>IF('Section 10a Bilan_Diffusion'!H55="","",'Section 10a Bilan_Diffusion'!H55)</f>
        <v/>
      </c>
      <c r="P675" s="69" t="str">
        <f>IF('Section 10a Bilan_Diffusion'!I55="","",IF('Section 10a Bilan_Diffusion'!I55="«Choisir»","",'Section 10a Bilan_Diffusion'!I55))</f>
        <v/>
      </c>
      <c r="Q675" s="69" t="str">
        <f>IF('Section 10a Bilan_Diffusion'!J55="","",IF('Section 10a Bilan_Diffusion'!J55="«Choisir»","",'Section 10a Bilan_Diffusion'!J55))</f>
        <v/>
      </c>
      <c r="R675" s="9" t="str">
        <f>IF('Section 10a Bilan_Diffusion'!K55="","",'Section 10a Bilan_Diffusion'!K55)</f>
        <v/>
      </c>
      <c r="S675" s="9" t="str">
        <f>IF('Section 10a Bilan_Diffusion'!L55="","",'Section 10a Bilan_Diffusion'!L55)</f>
        <v/>
      </c>
      <c r="T675" s="9" t="str">
        <f>IF('Section 10a Bilan_Diffusion'!M55="","",'Section 10a Bilan_Diffusion'!M55)</f>
        <v/>
      </c>
      <c r="U675" s="9" t="str">
        <f>IF('Section 10a Bilan_Diffusion'!N55="","",'Section 10a Bilan_Diffusion'!N55)</f>
        <v/>
      </c>
      <c r="V675" s="9">
        <f>'Section 10a Bilan_Diffusion'!O55</f>
        <v>0</v>
      </c>
      <c r="W675" s="9">
        <f>'Section 10a Bilan_Diffusion'!P55</f>
        <v>0</v>
      </c>
      <c r="X675" s="9">
        <f>'Section 10a Bilan_Diffusion'!Q55</f>
        <v>0</v>
      </c>
      <c r="Y675" s="9">
        <f>'Section 10a Bilan_Diffusion'!R55</f>
        <v>0</v>
      </c>
      <c r="Z675" s="9">
        <f>'Section 10a Bilan_Diffusion'!S55</f>
        <v>0</v>
      </c>
      <c r="AA675" s="9">
        <f>'Section 10a Bilan_Diffusion'!T55</f>
        <v>0</v>
      </c>
      <c r="AB675" s="9">
        <f>'Section 10a Bilan_Diffusion'!U55</f>
        <v>0</v>
      </c>
    </row>
    <row r="676" spans="1:28">
      <c r="A676" s="9">
        <f>'Identification '!$F$11</f>
        <v>0</v>
      </c>
      <c r="B676" s="69" t="str">
        <f>IF(AND('Identification '!$F$11="",'Identification '!$F$15&lt;&gt;""),'Identification '!$F$15,IF('Identification '!$F$11="","",IF('Identification '!$F$13="Inscrire le nom de votre organisme dans la cellule F15",'Identification '!$F$15,'Identification '!$F$13)))</f>
        <v/>
      </c>
      <c r="C676" s="9" t="str">
        <f>REF!$BM$7</f>
        <v>2025-2026</v>
      </c>
      <c r="D676" s="9" t="s">
        <v>3007</v>
      </c>
      <c r="E676" s="69" t="str">
        <f>'Identification '!$F$17</f>
        <v/>
      </c>
      <c r="F676" s="9" t="str">
        <f>'Identification '!$G$18</f>
        <v/>
      </c>
      <c r="G676" s="232" t="str">
        <f>IF('Section 10a Bilan_Diffusion'!$D$6="","",'Section 10a Bilan_Diffusion'!$D$6)</f>
        <v/>
      </c>
      <c r="H676" s="9" t="str">
        <f>IF('Section 10a Bilan_Diffusion'!$D$8="","",'Section 10a Bilan_Diffusion'!$D$8)</f>
        <v/>
      </c>
      <c r="I676" s="9" t="str">
        <f>IF('Section 10a Bilan_Diffusion'!$K$8="","",'Section 10a Bilan_Diffusion'!$K$8)</f>
        <v/>
      </c>
      <c r="J676" s="69" t="str">
        <f>IF('Section 10a Bilan_Diffusion'!C56="","",'Section 10a Bilan_Diffusion'!C56)</f>
        <v/>
      </c>
      <c r="K676" s="1273" t="str">
        <f>IF('Section 10a Bilan_Diffusion'!D56="","",'Section 10a Bilan_Diffusion'!D56)</f>
        <v/>
      </c>
      <c r="L676" s="69" t="str">
        <f>IF('Section 10a Bilan_Diffusion'!E56="","",IF('Section 10a Bilan_Diffusion'!E56="«Choisir»","",'Section 10a Bilan_Diffusion'!E56))</f>
        <v/>
      </c>
      <c r="M676" s="69" t="str">
        <f>IF('Section 10a Bilan_Diffusion'!F56="","",IF('Section 10a Bilan_Diffusion'!F56="«Choisir»","",'Section 10a Bilan_Diffusion'!F56))</f>
        <v/>
      </c>
      <c r="N676" s="69" t="str">
        <f>IF('Section 10a Bilan_Diffusion'!G56="","",'Section 10a Bilan_Diffusion'!G56)</f>
        <v/>
      </c>
      <c r="O676" s="69" t="str">
        <f>IF('Section 10a Bilan_Diffusion'!H56="","",'Section 10a Bilan_Diffusion'!H56)</f>
        <v/>
      </c>
      <c r="P676" s="69" t="str">
        <f>IF('Section 10a Bilan_Diffusion'!I56="","",IF('Section 10a Bilan_Diffusion'!I56="«Choisir»","",'Section 10a Bilan_Diffusion'!I56))</f>
        <v/>
      </c>
      <c r="Q676" s="69" t="str">
        <f>IF('Section 10a Bilan_Diffusion'!J56="","",IF('Section 10a Bilan_Diffusion'!J56="«Choisir»","",'Section 10a Bilan_Diffusion'!J56))</f>
        <v/>
      </c>
      <c r="R676" s="9" t="str">
        <f>IF('Section 10a Bilan_Diffusion'!K56="","",'Section 10a Bilan_Diffusion'!K56)</f>
        <v/>
      </c>
      <c r="S676" s="9" t="str">
        <f>IF('Section 10a Bilan_Diffusion'!L56="","",'Section 10a Bilan_Diffusion'!L56)</f>
        <v/>
      </c>
      <c r="T676" s="9" t="str">
        <f>IF('Section 10a Bilan_Diffusion'!M56="","",'Section 10a Bilan_Diffusion'!M56)</f>
        <v/>
      </c>
      <c r="U676" s="9" t="str">
        <f>IF('Section 10a Bilan_Diffusion'!N56="","",'Section 10a Bilan_Diffusion'!N56)</f>
        <v/>
      </c>
      <c r="V676" s="9">
        <f>'Section 10a Bilan_Diffusion'!O56</f>
        <v>0</v>
      </c>
      <c r="W676" s="9">
        <f>'Section 10a Bilan_Diffusion'!P56</f>
        <v>0</v>
      </c>
      <c r="X676" s="9">
        <f>'Section 10a Bilan_Diffusion'!Q56</f>
        <v>0</v>
      </c>
      <c r="Y676" s="9">
        <f>'Section 10a Bilan_Diffusion'!R56</f>
        <v>0</v>
      </c>
      <c r="Z676" s="9">
        <f>'Section 10a Bilan_Diffusion'!S56</f>
        <v>0</v>
      </c>
      <c r="AA676" s="9">
        <f>'Section 10a Bilan_Diffusion'!T56</f>
        <v>0</v>
      </c>
      <c r="AB676" s="9">
        <f>'Section 10a Bilan_Diffusion'!U56</f>
        <v>0</v>
      </c>
    </row>
    <row r="677" spans="1:28">
      <c r="A677" s="9">
        <f>'Identification '!$F$11</f>
        <v>0</v>
      </c>
      <c r="B677" s="69" t="str">
        <f>IF(AND('Identification '!$F$11="",'Identification '!$F$15&lt;&gt;""),'Identification '!$F$15,IF('Identification '!$F$11="","",IF('Identification '!$F$13="Inscrire le nom de votre organisme dans la cellule F15",'Identification '!$F$15,'Identification '!$F$13)))</f>
        <v/>
      </c>
      <c r="C677" s="9" t="str">
        <f>REF!$BM$7</f>
        <v>2025-2026</v>
      </c>
      <c r="D677" s="9" t="s">
        <v>3007</v>
      </c>
      <c r="E677" s="69" t="str">
        <f>'Identification '!$F$17</f>
        <v/>
      </c>
      <c r="F677" s="9" t="str">
        <f>'Identification '!$G$18</f>
        <v/>
      </c>
      <c r="G677" s="232" t="str">
        <f>IF('Section 10a Bilan_Diffusion'!$D$6="","",'Section 10a Bilan_Diffusion'!$D$6)</f>
        <v/>
      </c>
      <c r="H677" s="9" t="str">
        <f>IF('Section 10a Bilan_Diffusion'!$D$8="","",'Section 10a Bilan_Diffusion'!$D$8)</f>
        <v/>
      </c>
      <c r="I677" s="9" t="str">
        <f>IF('Section 10a Bilan_Diffusion'!$K$8="","",'Section 10a Bilan_Diffusion'!$K$8)</f>
        <v/>
      </c>
      <c r="J677" s="69" t="str">
        <f>IF('Section 10a Bilan_Diffusion'!C57="","",'Section 10a Bilan_Diffusion'!C57)</f>
        <v/>
      </c>
      <c r="K677" s="1273" t="str">
        <f>IF('Section 10a Bilan_Diffusion'!D57="","",'Section 10a Bilan_Diffusion'!D57)</f>
        <v/>
      </c>
      <c r="L677" s="69" t="str">
        <f>IF('Section 10a Bilan_Diffusion'!E57="","",IF('Section 10a Bilan_Diffusion'!E57="«Choisir»","",'Section 10a Bilan_Diffusion'!E57))</f>
        <v/>
      </c>
      <c r="M677" s="69" t="str">
        <f>IF('Section 10a Bilan_Diffusion'!F57="","",IF('Section 10a Bilan_Diffusion'!F57="«Choisir»","",'Section 10a Bilan_Diffusion'!F57))</f>
        <v/>
      </c>
      <c r="N677" s="69" t="str">
        <f>IF('Section 10a Bilan_Diffusion'!G57="","",'Section 10a Bilan_Diffusion'!G57)</f>
        <v/>
      </c>
      <c r="O677" s="69" t="str">
        <f>IF('Section 10a Bilan_Diffusion'!H57="","",'Section 10a Bilan_Diffusion'!H57)</f>
        <v/>
      </c>
      <c r="P677" s="69" t="str">
        <f>IF('Section 10a Bilan_Diffusion'!I57="","",IF('Section 10a Bilan_Diffusion'!I57="«Choisir»","",'Section 10a Bilan_Diffusion'!I57))</f>
        <v/>
      </c>
      <c r="Q677" s="69" t="str">
        <f>IF('Section 10a Bilan_Diffusion'!J57="","",IF('Section 10a Bilan_Diffusion'!J57="«Choisir»","",'Section 10a Bilan_Diffusion'!J57))</f>
        <v/>
      </c>
      <c r="R677" s="9" t="str">
        <f>IF('Section 10a Bilan_Diffusion'!K57="","",'Section 10a Bilan_Diffusion'!K57)</f>
        <v/>
      </c>
      <c r="S677" s="9" t="str">
        <f>IF('Section 10a Bilan_Diffusion'!L57="","",'Section 10a Bilan_Diffusion'!L57)</f>
        <v/>
      </c>
      <c r="T677" s="9" t="str">
        <f>IF('Section 10a Bilan_Diffusion'!M57="","",'Section 10a Bilan_Diffusion'!M57)</f>
        <v/>
      </c>
      <c r="U677" s="9" t="str">
        <f>IF('Section 10a Bilan_Diffusion'!N57="","",'Section 10a Bilan_Diffusion'!N57)</f>
        <v/>
      </c>
      <c r="V677" s="9">
        <f>'Section 10a Bilan_Diffusion'!O57</f>
        <v>0</v>
      </c>
      <c r="W677" s="9">
        <f>'Section 10a Bilan_Diffusion'!P57</f>
        <v>0</v>
      </c>
      <c r="X677" s="9">
        <f>'Section 10a Bilan_Diffusion'!Q57</f>
        <v>0</v>
      </c>
      <c r="Y677" s="9">
        <f>'Section 10a Bilan_Diffusion'!R57</f>
        <v>0</v>
      </c>
      <c r="Z677" s="9">
        <f>'Section 10a Bilan_Diffusion'!S57</f>
        <v>0</v>
      </c>
      <c r="AA677" s="9">
        <f>'Section 10a Bilan_Diffusion'!T57</f>
        <v>0</v>
      </c>
      <c r="AB677" s="9">
        <f>'Section 10a Bilan_Diffusion'!U57</f>
        <v>0</v>
      </c>
    </row>
    <row r="678" spans="1:28">
      <c r="A678" s="9">
        <f>'Identification '!$F$11</f>
        <v>0</v>
      </c>
      <c r="B678" s="69" t="str">
        <f>IF(AND('Identification '!$F$11="",'Identification '!$F$15&lt;&gt;""),'Identification '!$F$15,IF('Identification '!$F$11="","",IF('Identification '!$F$13="Inscrire le nom de votre organisme dans la cellule F15",'Identification '!$F$15,'Identification '!$F$13)))</f>
        <v/>
      </c>
      <c r="C678" s="9" t="str">
        <f>REF!$BM$7</f>
        <v>2025-2026</v>
      </c>
      <c r="D678" s="9" t="s">
        <v>3007</v>
      </c>
      <c r="E678" s="69" t="str">
        <f>'Identification '!$F$17</f>
        <v/>
      </c>
      <c r="F678" s="9" t="str">
        <f>'Identification '!$G$18</f>
        <v/>
      </c>
      <c r="G678" s="232" t="str">
        <f>IF('Section 10a Bilan_Diffusion'!$D$6="","",'Section 10a Bilan_Diffusion'!$D$6)</f>
        <v/>
      </c>
      <c r="H678" s="9" t="str">
        <f>IF('Section 10a Bilan_Diffusion'!$D$8="","",'Section 10a Bilan_Diffusion'!$D$8)</f>
        <v/>
      </c>
      <c r="I678" s="9" t="str">
        <f>IF('Section 10a Bilan_Diffusion'!$K$8="","",'Section 10a Bilan_Diffusion'!$K$8)</f>
        <v/>
      </c>
      <c r="J678" s="69" t="str">
        <f>IF('Section 10a Bilan_Diffusion'!C58="","",'Section 10a Bilan_Diffusion'!C58)</f>
        <v/>
      </c>
      <c r="K678" s="1273" t="str">
        <f>IF('Section 10a Bilan_Diffusion'!D58="","",'Section 10a Bilan_Diffusion'!D58)</f>
        <v/>
      </c>
      <c r="L678" s="69" t="str">
        <f>IF('Section 10a Bilan_Diffusion'!E58="","",IF('Section 10a Bilan_Diffusion'!E58="«Choisir»","",'Section 10a Bilan_Diffusion'!E58))</f>
        <v/>
      </c>
      <c r="M678" s="69" t="str">
        <f>IF('Section 10a Bilan_Diffusion'!F58="","",IF('Section 10a Bilan_Diffusion'!F58="«Choisir»","",'Section 10a Bilan_Diffusion'!F58))</f>
        <v/>
      </c>
      <c r="N678" s="69" t="str">
        <f>IF('Section 10a Bilan_Diffusion'!G58="","",'Section 10a Bilan_Diffusion'!G58)</f>
        <v/>
      </c>
      <c r="O678" s="69" t="str">
        <f>IF('Section 10a Bilan_Diffusion'!H58="","",'Section 10a Bilan_Diffusion'!H58)</f>
        <v/>
      </c>
      <c r="P678" s="69" t="str">
        <f>IF('Section 10a Bilan_Diffusion'!I58="","",IF('Section 10a Bilan_Diffusion'!I58="«Choisir»","",'Section 10a Bilan_Diffusion'!I58))</f>
        <v/>
      </c>
      <c r="Q678" s="69" t="str">
        <f>IF('Section 10a Bilan_Diffusion'!J58="","",IF('Section 10a Bilan_Diffusion'!J58="«Choisir»","",'Section 10a Bilan_Diffusion'!J58))</f>
        <v/>
      </c>
      <c r="R678" s="9" t="str">
        <f>IF('Section 10a Bilan_Diffusion'!K58="","",'Section 10a Bilan_Diffusion'!K58)</f>
        <v/>
      </c>
      <c r="S678" s="9" t="str">
        <f>IF('Section 10a Bilan_Diffusion'!L58="","",'Section 10a Bilan_Diffusion'!L58)</f>
        <v/>
      </c>
      <c r="T678" s="9" t="str">
        <f>IF('Section 10a Bilan_Diffusion'!M58="","",'Section 10a Bilan_Diffusion'!M58)</f>
        <v/>
      </c>
      <c r="U678" s="9" t="str">
        <f>IF('Section 10a Bilan_Diffusion'!N58="","",'Section 10a Bilan_Diffusion'!N58)</f>
        <v/>
      </c>
      <c r="V678" s="9">
        <f>'Section 10a Bilan_Diffusion'!O58</f>
        <v>0</v>
      </c>
      <c r="W678" s="9">
        <f>'Section 10a Bilan_Diffusion'!P58</f>
        <v>0</v>
      </c>
      <c r="X678" s="9">
        <f>'Section 10a Bilan_Diffusion'!Q58</f>
        <v>0</v>
      </c>
      <c r="Y678" s="9">
        <f>'Section 10a Bilan_Diffusion'!R58</f>
        <v>0</v>
      </c>
      <c r="Z678" s="9">
        <f>'Section 10a Bilan_Diffusion'!S58</f>
        <v>0</v>
      </c>
      <c r="AA678" s="9">
        <f>'Section 10a Bilan_Diffusion'!T58</f>
        <v>0</v>
      </c>
      <c r="AB678" s="9">
        <f>'Section 10a Bilan_Diffusion'!U58</f>
        <v>0</v>
      </c>
    </row>
    <row r="679" spans="1:28">
      <c r="A679" s="9">
        <f>'Identification '!$F$11</f>
        <v>0</v>
      </c>
      <c r="B679" s="69" t="str">
        <f>IF(AND('Identification '!$F$11="",'Identification '!$F$15&lt;&gt;""),'Identification '!$F$15,IF('Identification '!$F$11="","",IF('Identification '!$F$13="Inscrire le nom de votre organisme dans la cellule F15",'Identification '!$F$15,'Identification '!$F$13)))</f>
        <v/>
      </c>
      <c r="C679" s="9" t="str">
        <f>REF!$BM$7</f>
        <v>2025-2026</v>
      </c>
      <c r="D679" s="9" t="s">
        <v>3007</v>
      </c>
      <c r="E679" s="69" t="str">
        <f>'Identification '!$F$17</f>
        <v/>
      </c>
      <c r="F679" s="9" t="str">
        <f>'Identification '!$G$18</f>
        <v/>
      </c>
      <c r="G679" s="232" t="str">
        <f>IF('Section 10a Bilan_Diffusion'!$D$6="","",'Section 10a Bilan_Diffusion'!$D$6)</f>
        <v/>
      </c>
      <c r="H679" s="9" t="str">
        <f>IF('Section 10a Bilan_Diffusion'!$D$8="","",'Section 10a Bilan_Diffusion'!$D$8)</f>
        <v/>
      </c>
      <c r="I679" s="9" t="str">
        <f>IF('Section 10a Bilan_Diffusion'!$K$8="","",'Section 10a Bilan_Diffusion'!$K$8)</f>
        <v/>
      </c>
      <c r="J679" s="69" t="str">
        <f>IF('Section 10a Bilan_Diffusion'!C59="","",'Section 10a Bilan_Diffusion'!C59)</f>
        <v/>
      </c>
      <c r="K679" s="1273" t="str">
        <f>IF('Section 10a Bilan_Diffusion'!D59="","",'Section 10a Bilan_Diffusion'!D59)</f>
        <v/>
      </c>
      <c r="L679" s="69" t="str">
        <f>IF('Section 10a Bilan_Diffusion'!E59="","",IF('Section 10a Bilan_Diffusion'!E59="«Choisir»","",'Section 10a Bilan_Diffusion'!E59))</f>
        <v/>
      </c>
      <c r="M679" s="69" t="str">
        <f>IF('Section 10a Bilan_Diffusion'!F59="","",IF('Section 10a Bilan_Diffusion'!F59="«Choisir»","",'Section 10a Bilan_Diffusion'!F59))</f>
        <v/>
      </c>
      <c r="N679" s="69" t="str">
        <f>IF('Section 10a Bilan_Diffusion'!G59="","",'Section 10a Bilan_Diffusion'!G59)</f>
        <v/>
      </c>
      <c r="O679" s="69" t="str">
        <f>IF('Section 10a Bilan_Diffusion'!H59="","",'Section 10a Bilan_Diffusion'!H59)</f>
        <v/>
      </c>
      <c r="P679" s="69" t="str">
        <f>IF('Section 10a Bilan_Diffusion'!I59="","",IF('Section 10a Bilan_Diffusion'!I59="«Choisir»","",'Section 10a Bilan_Diffusion'!I59))</f>
        <v/>
      </c>
      <c r="Q679" s="69" t="str">
        <f>IF('Section 10a Bilan_Diffusion'!J59="","",IF('Section 10a Bilan_Diffusion'!J59="«Choisir»","",'Section 10a Bilan_Diffusion'!J59))</f>
        <v/>
      </c>
      <c r="R679" s="9" t="str">
        <f>IF('Section 10a Bilan_Diffusion'!K59="","",'Section 10a Bilan_Diffusion'!K59)</f>
        <v/>
      </c>
      <c r="S679" s="9" t="str">
        <f>IF('Section 10a Bilan_Diffusion'!L59="","",'Section 10a Bilan_Diffusion'!L59)</f>
        <v/>
      </c>
      <c r="T679" s="9" t="str">
        <f>IF('Section 10a Bilan_Diffusion'!M59="","",'Section 10a Bilan_Diffusion'!M59)</f>
        <v/>
      </c>
      <c r="U679" s="9" t="str">
        <f>IF('Section 10a Bilan_Diffusion'!N59="","",'Section 10a Bilan_Diffusion'!N59)</f>
        <v/>
      </c>
      <c r="V679" s="9">
        <f>'Section 10a Bilan_Diffusion'!O59</f>
        <v>0</v>
      </c>
      <c r="W679" s="9">
        <f>'Section 10a Bilan_Diffusion'!P59</f>
        <v>0</v>
      </c>
      <c r="X679" s="9">
        <f>'Section 10a Bilan_Diffusion'!Q59</f>
        <v>0</v>
      </c>
      <c r="Y679" s="9">
        <f>'Section 10a Bilan_Diffusion'!R59</f>
        <v>0</v>
      </c>
      <c r="Z679" s="9">
        <f>'Section 10a Bilan_Diffusion'!S59</f>
        <v>0</v>
      </c>
      <c r="AA679" s="9">
        <f>'Section 10a Bilan_Diffusion'!T59</f>
        <v>0</v>
      </c>
      <c r="AB679" s="9">
        <f>'Section 10a Bilan_Diffusion'!U59</f>
        <v>0</v>
      </c>
    </row>
    <row r="680" spans="1:28">
      <c r="A680" s="9">
        <f>'Identification '!$F$11</f>
        <v>0</v>
      </c>
      <c r="B680" s="69" t="str">
        <f>IF(AND('Identification '!$F$11="",'Identification '!$F$15&lt;&gt;""),'Identification '!$F$15,IF('Identification '!$F$11="","",IF('Identification '!$F$13="Inscrire le nom de votre organisme dans la cellule F15",'Identification '!$F$15,'Identification '!$F$13)))</f>
        <v/>
      </c>
      <c r="C680" s="9" t="str">
        <f>REF!$BM$7</f>
        <v>2025-2026</v>
      </c>
      <c r="D680" s="9" t="s">
        <v>3007</v>
      </c>
      <c r="E680" s="69" t="str">
        <f>'Identification '!$F$17</f>
        <v/>
      </c>
      <c r="F680" s="9" t="str">
        <f>'Identification '!$G$18</f>
        <v/>
      </c>
      <c r="G680" s="232" t="str">
        <f>IF('Section 10a Bilan_Diffusion'!$D$6="","",'Section 10a Bilan_Diffusion'!$D$6)</f>
        <v/>
      </c>
      <c r="H680" s="9" t="str">
        <f>IF('Section 10a Bilan_Diffusion'!$D$8="","",'Section 10a Bilan_Diffusion'!$D$8)</f>
        <v/>
      </c>
      <c r="I680" s="9" t="str">
        <f>IF('Section 10a Bilan_Diffusion'!$K$8="","",'Section 10a Bilan_Diffusion'!$K$8)</f>
        <v/>
      </c>
      <c r="J680" s="69" t="str">
        <f>IF('Section 10a Bilan_Diffusion'!C60="","",'Section 10a Bilan_Diffusion'!C60)</f>
        <v/>
      </c>
      <c r="K680" s="1273" t="str">
        <f>IF('Section 10a Bilan_Diffusion'!D60="","",'Section 10a Bilan_Diffusion'!D60)</f>
        <v/>
      </c>
      <c r="L680" s="69" t="str">
        <f>IF('Section 10a Bilan_Diffusion'!E60="","",IF('Section 10a Bilan_Diffusion'!E60="«Choisir»","",'Section 10a Bilan_Diffusion'!E60))</f>
        <v/>
      </c>
      <c r="M680" s="69" t="str">
        <f>IF('Section 10a Bilan_Diffusion'!F60="","",IF('Section 10a Bilan_Diffusion'!F60="«Choisir»","",'Section 10a Bilan_Diffusion'!F60))</f>
        <v/>
      </c>
      <c r="N680" s="69" t="str">
        <f>IF('Section 10a Bilan_Diffusion'!G60="","",'Section 10a Bilan_Diffusion'!G60)</f>
        <v/>
      </c>
      <c r="O680" s="69" t="str">
        <f>IF('Section 10a Bilan_Diffusion'!H60="","",'Section 10a Bilan_Diffusion'!H60)</f>
        <v/>
      </c>
      <c r="P680" s="69" t="str">
        <f>IF('Section 10a Bilan_Diffusion'!I60="","",IF('Section 10a Bilan_Diffusion'!I60="«Choisir»","",'Section 10a Bilan_Diffusion'!I60))</f>
        <v/>
      </c>
      <c r="Q680" s="69" t="str">
        <f>IF('Section 10a Bilan_Diffusion'!J60="","",IF('Section 10a Bilan_Diffusion'!J60="«Choisir»","",'Section 10a Bilan_Diffusion'!J60))</f>
        <v/>
      </c>
      <c r="R680" s="9" t="str">
        <f>IF('Section 10a Bilan_Diffusion'!K60="","",'Section 10a Bilan_Diffusion'!K60)</f>
        <v/>
      </c>
      <c r="S680" s="9" t="str">
        <f>IF('Section 10a Bilan_Diffusion'!L60="","",'Section 10a Bilan_Diffusion'!L60)</f>
        <v/>
      </c>
      <c r="T680" s="9" t="str">
        <f>IF('Section 10a Bilan_Diffusion'!M60="","",'Section 10a Bilan_Diffusion'!M60)</f>
        <v/>
      </c>
      <c r="U680" s="9" t="str">
        <f>IF('Section 10a Bilan_Diffusion'!N60="","",'Section 10a Bilan_Diffusion'!N60)</f>
        <v/>
      </c>
      <c r="V680" s="9">
        <f>'Section 10a Bilan_Diffusion'!O60</f>
        <v>0</v>
      </c>
      <c r="W680" s="9">
        <f>'Section 10a Bilan_Diffusion'!P60</f>
        <v>0</v>
      </c>
      <c r="X680" s="9">
        <f>'Section 10a Bilan_Diffusion'!Q60</f>
        <v>0</v>
      </c>
      <c r="Y680" s="9">
        <f>'Section 10a Bilan_Diffusion'!R60</f>
        <v>0</v>
      </c>
      <c r="Z680" s="9">
        <f>'Section 10a Bilan_Diffusion'!S60</f>
        <v>0</v>
      </c>
      <c r="AA680" s="9">
        <f>'Section 10a Bilan_Diffusion'!T60</f>
        <v>0</v>
      </c>
      <c r="AB680" s="9">
        <f>'Section 10a Bilan_Diffusion'!U60</f>
        <v>0</v>
      </c>
    </row>
    <row r="681" spans="1:28">
      <c r="A681" s="9">
        <f>'Identification '!$F$11</f>
        <v>0</v>
      </c>
      <c r="B681" s="69" t="str">
        <f>IF(AND('Identification '!$F$11="",'Identification '!$F$15&lt;&gt;""),'Identification '!$F$15,IF('Identification '!$F$11="","",IF('Identification '!$F$13="Inscrire le nom de votre organisme dans la cellule F15",'Identification '!$F$15,'Identification '!$F$13)))</f>
        <v/>
      </c>
      <c r="C681" s="9" t="str">
        <f>REF!$BM$7</f>
        <v>2025-2026</v>
      </c>
      <c r="D681" s="9" t="s">
        <v>3007</v>
      </c>
      <c r="E681" s="69" t="str">
        <f>'Identification '!$F$17</f>
        <v/>
      </c>
      <c r="F681" s="9" t="str">
        <f>'Identification '!$G$18</f>
        <v/>
      </c>
      <c r="G681" s="232" t="str">
        <f>IF('Section 10a Bilan_Diffusion'!$D$6="","",'Section 10a Bilan_Diffusion'!$D$6)</f>
        <v/>
      </c>
      <c r="H681" s="9" t="str">
        <f>IF('Section 10a Bilan_Diffusion'!$D$8="","",'Section 10a Bilan_Diffusion'!$D$8)</f>
        <v/>
      </c>
      <c r="I681" s="9" t="str">
        <f>IF('Section 10a Bilan_Diffusion'!$K$8="","",'Section 10a Bilan_Diffusion'!$K$8)</f>
        <v/>
      </c>
      <c r="J681" s="69" t="str">
        <f>IF('Section 10a Bilan_Diffusion'!C61="","",'Section 10a Bilan_Diffusion'!C61)</f>
        <v/>
      </c>
      <c r="K681" s="1273" t="str">
        <f>IF('Section 10a Bilan_Diffusion'!D61="","",'Section 10a Bilan_Diffusion'!D61)</f>
        <v/>
      </c>
      <c r="L681" s="69" t="str">
        <f>IF('Section 10a Bilan_Diffusion'!E61="","",IF('Section 10a Bilan_Diffusion'!E61="«Choisir»","",'Section 10a Bilan_Diffusion'!E61))</f>
        <v/>
      </c>
      <c r="M681" s="69" t="str">
        <f>IF('Section 10a Bilan_Diffusion'!F61="","",IF('Section 10a Bilan_Diffusion'!F61="«Choisir»","",'Section 10a Bilan_Diffusion'!F61))</f>
        <v/>
      </c>
      <c r="N681" s="69" t="str">
        <f>IF('Section 10a Bilan_Diffusion'!G61="","",'Section 10a Bilan_Diffusion'!G61)</f>
        <v/>
      </c>
      <c r="O681" s="69" t="str">
        <f>IF('Section 10a Bilan_Diffusion'!H61="","",'Section 10a Bilan_Diffusion'!H61)</f>
        <v/>
      </c>
      <c r="P681" s="69" t="str">
        <f>IF('Section 10a Bilan_Diffusion'!I61="","",IF('Section 10a Bilan_Diffusion'!I61="«Choisir»","",'Section 10a Bilan_Diffusion'!I61))</f>
        <v/>
      </c>
      <c r="Q681" s="69" t="str">
        <f>IF('Section 10a Bilan_Diffusion'!J61="","",IF('Section 10a Bilan_Diffusion'!J61="«Choisir»","",'Section 10a Bilan_Diffusion'!J61))</f>
        <v/>
      </c>
      <c r="R681" s="9" t="str">
        <f>IF('Section 10a Bilan_Diffusion'!K61="","",'Section 10a Bilan_Diffusion'!K61)</f>
        <v/>
      </c>
      <c r="S681" s="9" t="str">
        <f>IF('Section 10a Bilan_Diffusion'!L61="","",'Section 10a Bilan_Diffusion'!L61)</f>
        <v/>
      </c>
      <c r="T681" s="9" t="str">
        <f>IF('Section 10a Bilan_Diffusion'!M61="","",'Section 10a Bilan_Diffusion'!M61)</f>
        <v/>
      </c>
      <c r="U681" s="9" t="str">
        <f>IF('Section 10a Bilan_Diffusion'!N61="","",'Section 10a Bilan_Diffusion'!N61)</f>
        <v/>
      </c>
      <c r="V681" s="9">
        <f>'Section 10a Bilan_Diffusion'!O61</f>
        <v>0</v>
      </c>
      <c r="W681" s="9">
        <f>'Section 10a Bilan_Diffusion'!P61</f>
        <v>0</v>
      </c>
      <c r="X681" s="9">
        <f>'Section 10a Bilan_Diffusion'!Q61</f>
        <v>0</v>
      </c>
      <c r="Y681" s="9">
        <f>'Section 10a Bilan_Diffusion'!R61</f>
        <v>0</v>
      </c>
      <c r="Z681" s="9">
        <f>'Section 10a Bilan_Diffusion'!S61</f>
        <v>0</v>
      </c>
      <c r="AA681" s="9">
        <f>'Section 10a Bilan_Diffusion'!T61</f>
        <v>0</v>
      </c>
      <c r="AB681" s="9">
        <f>'Section 10a Bilan_Diffusion'!U61</f>
        <v>0</v>
      </c>
    </row>
    <row r="682" spans="1:28">
      <c r="A682" s="9">
        <f>'Identification '!$F$11</f>
        <v>0</v>
      </c>
      <c r="B682" s="69" t="str">
        <f>IF(AND('Identification '!$F$11="",'Identification '!$F$15&lt;&gt;""),'Identification '!$F$15,IF('Identification '!$F$11="","",IF('Identification '!$F$13="Inscrire le nom de votre organisme dans la cellule F15",'Identification '!$F$15,'Identification '!$F$13)))</f>
        <v/>
      </c>
      <c r="C682" s="9" t="str">
        <f>REF!$BM$7</f>
        <v>2025-2026</v>
      </c>
      <c r="D682" s="9" t="s">
        <v>3007</v>
      </c>
      <c r="E682" s="69" t="str">
        <f>'Identification '!$F$17</f>
        <v/>
      </c>
      <c r="F682" s="9" t="str">
        <f>'Identification '!$G$18</f>
        <v/>
      </c>
      <c r="G682" s="232" t="str">
        <f>IF('Section 10a Bilan_Diffusion'!$D$6="","",'Section 10a Bilan_Diffusion'!$D$6)</f>
        <v/>
      </c>
      <c r="H682" s="9" t="str">
        <f>IF('Section 10a Bilan_Diffusion'!$D$8="","",'Section 10a Bilan_Diffusion'!$D$8)</f>
        <v/>
      </c>
      <c r="I682" s="9" t="str">
        <f>IF('Section 10a Bilan_Diffusion'!$K$8="","",'Section 10a Bilan_Diffusion'!$K$8)</f>
        <v/>
      </c>
      <c r="J682" s="69" t="str">
        <f>IF('Section 10a Bilan_Diffusion'!C62="","",'Section 10a Bilan_Diffusion'!C62)</f>
        <v/>
      </c>
      <c r="K682" s="1273" t="str">
        <f>IF('Section 10a Bilan_Diffusion'!D62="","",'Section 10a Bilan_Diffusion'!D62)</f>
        <v/>
      </c>
      <c r="L682" s="69" t="str">
        <f>IF('Section 10a Bilan_Diffusion'!E62="","",IF('Section 10a Bilan_Diffusion'!E62="«Choisir»","",'Section 10a Bilan_Diffusion'!E62))</f>
        <v/>
      </c>
      <c r="M682" s="69" t="str">
        <f>IF('Section 10a Bilan_Diffusion'!F62="","",IF('Section 10a Bilan_Diffusion'!F62="«Choisir»","",'Section 10a Bilan_Diffusion'!F62))</f>
        <v/>
      </c>
      <c r="N682" s="69" t="str">
        <f>IF('Section 10a Bilan_Diffusion'!G62="","",'Section 10a Bilan_Diffusion'!G62)</f>
        <v/>
      </c>
      <c r="O682" s="69" t="str">
        <f>IF('Section 10a Bilan_Diffusion'!H62="","",'Section 10a Bilan_Diffusion'!H62)</f>
        <v/>
      </c>
      <c r="P682" s="69" t="str">
        <f>IF('Section 10a Bilan_Diffusion'!I62="","",IF('Section 10a Bilan_Diffusion'!I62="«Choisir»","",'Section 10a Bilan_Diffusion'!I62))</f>
        <v/>
      </c>
      <c r="Q682" s="69" t="str">
        <f>IF('Section 10a Bilan_Diffusion'!J62="","",IF('Section 10a Bilan_Diffusion'!J62="«Choisir»","",'Section 10a Bilan_Diffusion'!J62))</f>
        <v/>
      </c>
      <c r="R682" s="9" t="str">
        <f>IF('Section 10a Bilan_Diffusion'!K62="","",'Section 10a Bilan_Diffusion'!K62)</f>
        <v/>
      </c>
      <c r="S682" s="9" t="str">
        <f>IF('Section 10a Bilan_Diffusion'!L62="","",'Section 10a Bilan_Diffusion'!L62)</f>
        <v/>
      </c>
      <c r="T682" s="9" t="str">
        <f>IF('Section 10a Bilan_Diffusion'!M62="","",'Section 10a Bilan_Diffusion'!M62)</f>
        <v/>
      </c>
      <c r="U682" s="9" t="str">
        <f>IF('Section 10a Bilan_Diffusion'!N62="","",'Section 10a Bilan_Diffusion'!N62)</f>
        <v/>
      </c>
      <c r="V682" s="9">
        <f>'Section 10a Bilan_Diffusion'!O62</f>
        <v>0</v>
      </c>
      <c r="W682" s="9">
        <f>'Section 10a Bilan_Diffusion'!P62</f>
        <v>0</v>
      </c>
      <c r="X682" s="9">
        <f>'Section 10a Bilan_Diffusion'!Q62</f>
        <v>0</v>
      </c>
      <c r="Y682" s="9">
        <f>'Section 10a Bilan_Diffusion'!R62</f>
        <v>0</v>
      </c>
      <c r="Z682" s="9">
        <f>'Section 10a Bilan_Diffusion'!S62</f>
        <v>0</v>
      </c>
      <c r="AA682" s="9">
        <f>'Section 10a Bilan_Diffusion'!T62</f>
        <v>0</v>
      </c>
      <c r="AB682" s="9">
        <f>'Section 10a Bilan_Diffusion'!U62</f>
        <v>0</v>
      </c>
    </row>
    <row r="683" spans="1:28">
      <c r="A683" s="9">
        <f>'Identification '!$F$11</f>
        <v>0</v>
      </c>
      <c r="B683" s="69" t="str">
        <f>IF(AND('Identification '!$F$11="",'Identification '!$F$15&lt;&gt;""),'Identification '!$F$15,IF('Identification '!$F$11="","",IF('Identification '!$F$13="Inscrire le nom de votre organisme dans la cellule F15",'Identification '!$F$15,'Identification '!$F$13)))</f>
        <v/>
      </c>
      <c r="C683" s="9" t="str">
        <f>REF!$BM$7</f>
        <v>2025-2026</v>
      </c>
      <c r="D683" s="9" t="s">
        <v>3007</v>
      </c>
      <c r="E683" s="69" t="str">
        <f>'Identification '!$F$17</f>
        <v/>
      </c>
      <c r="F683" s="9" t="str">
        <f>'Identification '!$G$18</f>
        <v/>
      </c>
      <c r="G683" s="232" t="str">
        <f>IF('Section 10a Bilan_Diffusion'!$D$6="","",'Section 10a Bilan_Diffusion'!$D$6)</f>
        <v/>
      </c>
      <c r="H683" s="9" t="str">
        <f>IF('Section 10a Bilan_Diffusion'!$D$8="","",'Section 10a Bilan_Diffusion'!$D$8)</f>
        <v/>
      </c>
      <c r="I683" s="9" t="str">
        <f>IF('Section 10a Bilan_Diffusion'!$K$8="","",'Section 10a Bilan_Diffusion'!$K$8)</f>
        <v/>
      </c>
      <c r="J683" s="69" t="str">
        <f>IF('Section 10a Bilan_Diffusion'!C63="","",'Section 10a Bilan_Diffusion'!C63)</f>
        <v/>
      </c>
      <c r="K683" s="1273" t="str">
        <f>IF('Section 10a Bilan_Diffusion'!D63="","",'Section 10a Bilan_Diffusion'!D63)</f>
        <v/>
      </c>
      <c r="L683" s="69" t="str">
        <f>IF('Section 10a Bilan_Diffusion'!E63="","",IF('Section 10a Bilan_Diffusion'!E63="«Choisir»","",'Section 10a Bilan_Diffusion'!E63))</f>
        <v/>
      </c>
      <c r="M683" s="69" t="str">
        <f>IF('Section 10a Bilan_Diffusion'!F63="","",IF('Section 10a Bilan_Diffusion'!F63="«Choisir»","",'Section 10a Bilan_Diffusion'!F63))</f>
        <v/>
      </c>
      <c r="N683" s="69" t="str">
        <f>IF('Section 10a Bilan_Diffusion'!G63="","",'Section 10a Bilan_Diffusion'!G63)</f>
        <v/>
      </c>
      <c r="O683" s="69" t="str">
        <f>IF('Section 10a Bilan_Diffusion'!H63="","",'Section 10a Bilan_Diffusion'!H63)</f>
        <v/>
      </c>
      <c r="P683" s="69" t="str">
        <f>IF('Section 10a Bilan_Diffusion'!I63="","",IF('Section 10a Bilan_Diffusion'!I63="«Choisir»","",'Section 10a Bilan_Diffusion'!I63))</f>
        <v/>
      </c>
      <c r="Q683" s="69" t="str">
        <f>IF('Section 10a Bilan_Diffusion'!J63="","",IF('Section 10a Bilan_Diffusion'!J63="«Choisir»","",'Section 10a Bilan_Diffusion'!J63))</f>
        <v/>
      </c>
      <c r="R683" s="9" t="str">
        <f>IF('Section 10a Bilan_Diffusion'!K63="","",'Section 10a Bilan_Diffusion'!K63)</f>
        <v/>
      </c>
      <c r="S683" s="9" t="str">
        <f>IF('Section 10a Bilan_Diffusion'!L63="","",'Section 10a Bilan_Diffusion'!L63)</f>
        <v/>
      </c>
      <c r="T683" s="9" t="str">
        <f>IF('Section 10a Bilan_Diffusion'!M63="","",'Section 10a Bilan_Diffusion'!M63)</f>
        <v/>
      </c>
      <c r="U683" s="9" t="str">
        <f>IF('Section 10a Bilan_Diffusion'!N63="","",'Section 10a Bilan_Diffusion'!N63)</f>
        <v/>
      </c>
      <c r="V683" s="9">
        <f>'Section 10a Bilan_Diffusion'!O63</f>
        <v>0</v>
      </c>
      <c r="W683" s="9">
        <f>'Section 10a Bilan_Diffusion'!P63</f>
        <v>0</v>
      </c>
      <c r="X683" s="9">
        <f>'Section 10a Bilan_Diffusion'!Q63</f>
        <v>0</v>
      </c>
      <c r="Y683" s="9">
        <f>'Section 10a Bilan_Diffusion'!R63</f>
        <v>0</v>
      </c>
      <c r="Z683" s="9">
        <f>'Section 10a Bilan_Diffusion'!S63</f>
        <v>0</v>
      </c>
      <c r="AA683" s="9">
        <f>'Section 10a Bilan_Diffusion'!T63</f>
        <v>0</v>
      </c>
      <c r="AB683" s="9">
        <f>'Section 10a Bilan_Diffusion'!U63</f>
        <v>0</v>
      </c>
    </row>
    <row r="684" spans="1:28">
      <c r="A684" s="9">
        <f>'Identification '!$F$11</f>
        <v>0</v>
      </c>
      <c r="B684" s="69" t="str">
        <f>IF(AND('Identification '!$F$11="",'Identification '!$F$15&lt;&gt;""),'Identification '!$F$15,IF('Identification '!$F$11="","",IF('Identification '!$F$13="Inscrire le nom de votre organisme dans la cellule F15",'Identification '!$F$15,'Identification '!$F$13)))</f>
        <v/>
      </c>
      <c r="C684" s="9" t="str">
        <f>REF!$BM$7</f>
        <v>2025-2026</v>
      </c>
      <c r="D684" s="9" t="s">
        <v>3007</v>
      </c>
      <c r="E684" s="69" t="str">
        <f>'Identification '!$F$17</f>
        <v/>
      </c>
      <c r="F684" s="9" t="str">
        <f>'Identification '!$G$18</f>
        <v/>
      </c>
      <c r="G684" s="232" t="str">
        <f>IF('Section 10a Bilan_Diffusion'!$D$6="","",'Section 10a Bilan_Diffusion'!$D$6)</f>
        <v/>
      </c>
      <c r="H684" s="9" t="str">
        <f>IF('Section 10a Bilan_Diffusion'!$D$8="","",'Section 10a Bilan_Diffusion'!$D$8)</f>
        <v/>
      </c>
      <c r="I684" s="9" t="str">
        <f>IF('Section 10a Bilan_Diffusion'!$K$8="","",'Section 10a Bilan_Diffusion'!$K$8)</f>
        <v/>
      </c>
      <c r="J684" s="69" t="str">
        <f>IF('Section 10a Bilan_Diffusion'!C64="","",'Section 10a Bilan_Diffusion'!C64)</f>
        <v/>
      </c>
      <c r="K684" s="1273" t="str">
        <f>IF('Section 10a Bilan_Diffusion'!D64="","",'Section 10a Bilan_Diffusion'!D64)</f>
        <v/>
      </c>
      <c r="L684" s="69" t="str">
        <f>IF('Section 10a Bilan_Diffusion'!E64="","",IF('Section 10a Bilan_Diffusion'!E64="«Choisir»","",'Section 10a Bilan_Diffusion'!E64))</f>
        <v/>
      </c>
      <c r="M684" s="69" t="str">
        <f>IF('Section 10a Bilan_Diffusion'!F64="","",IF('Section 10a Bilan_Diffusion'!F64="«Choisir»","",'Section 10a Bilan_Diffusion'!F64))</f>
        <v/>
      </c>
      <c r="N684" s="69" t="str">
        <f>IF('Section 10a Bilan_Diffusion'!G64="","",'Section 10a Bilan_Diffusion'!G64)</f>
        <v/>
      </c>
      <c r="O684" s="69" t="str">
        <f>IF('Section 10a Bilan_Diffusion'!H64="","",'Section 10a Bilan_Diffusion'!H64)</f>
        <v/>
      </c>
      <c r="P684" s="69" t="str">
        <f>IF('Section 10a Bilan_Diffusion'!I64="","",IF('Section 10a Bilan_Diffusion'!I64="«Choisir»","",'Section 10a Bilan_Diffusion'!I64))</f>
        <v/>
      </c>
      <c r="Q684" s="69" t="str">
        <f>IF('Section 10a Bilan_Diffusion'!J64="","",IF('Section 10a Bilan_Diffusion'!J64="«Choisir»","",'Section 10a Bilan_Diffusion'!J64))</f>
        <v/>
      </c>
      <c r="R684" s="9" t="str">
        <f>IF('Section 10a Bilan_Diffusion'!K64="","",'Section 10a Bilan_Diffusion'!K64)</f>
        <v/>
      </c>
      <c r="S684" s="9" t="str">
        <f>IF('Section 10a Bilan_Diffusion'!L64="","",'Section 10a Bilan_Diffusion'!L64)</f>
        <v/>
      </c>
      <c r="T684" s="9" t="str">
        <f>IF('Section 10a Bilan_Diffusion'!M64="","",'Section 10a Bilan_Diffusion'!M64)</f>
        <v/>
      </c>
      <c r="U684" s="9" t="str">
        <f>IF('Section 10a Bilan_Diffusion'!N64="","",'Section 10a Bilan_Diffusion'!N64)</f>
        <v/>
      </c>
      <c r="V684" s="9">
        <f>'Section 10a Bilan_Diffusion'!O64</f>
        <v>0</v>
      </c>
      <c r="W684" s="9">
        <f>'Section 10a Bilan_Diffusion'!P64</f>
        <v>0</v>
      </c>
      <c r="X684" s="9">
        <f>'Section 10a Bilan_Diffusion'!Q64</f>
        <v>0</v>
      </c>
      <c r="Y684" s="9">
        <f>'Section 10a Bilan_Diffusion'!R64</f>
        <v>0</v>
      </c>
      <c r="Z684" s="9">
        <f>'Section 10a Bilan_Diffusion'!S64</f>
        <v>0</v>
      </c>
      <c r="AA684" s="9">
        <f>'Section 10a Bilan_Diffusion'!T64</f>
        <v>0</v>
      </c>
      <c r="AB684" s="9">
        <f>'Section 10a Bilan_Diffusion'!U64</f>
        <v>0</v>
      </c>
    </row>
    <row r="685" spans="1:28">
      <c r="A685" s="9">
        <f>'Identification '!$F$11</f>
        <v>0</v>
      </c>
      <c r="B685" s="69" t="str">
        <f>IF(AND('Identification '!$F$11="",'Identification '!$F$15&lt;&gt;""),'Identification '!$F$15,IF('Identification '!$F$11="","",IF('Identification '!$F$13="Inscrire le nom de votre organisme dans la cellule F15",'Identification '!$F$15,'Identification '!$F$13)))</f>
        <v/>
      </c>
      <c r="C685" s="9" t="str">
        <f>REF!$BM$7</f>
        <v>2025-2026</v>
      </c>
      <c r="D685" s="9" t="s">
        <v>3007</v>
      </c>
      <c r="E685" s="69" t="str">
        <f>'Identification '!$F$17</f>
        <v/>
      </c>
      <c r="F685" s="9" t="str">
        <f>'Identification '!$G$18</f>
        <v/>
      </c>
      <c r="G685" s="232" t="str">
        <f>IF('Section 10a Bilan_Diffusion'!$D$6="","",'Section 10a Bilan_Diffusion'!$D$6)</f>
        <v/>
      </c>
      <c r="H685" s="9" t="str">
        <f>IF('Section 10a Bilan_Diffusion'!$D$8="","",'Section 10a Bilan_Diffusion'!$D$8)</f>
        <v/>
      </c>
      <c r="I685" s="9" t="str">
        <f>IF('Section 10a Bilan_Diffusion'!$K$8="","",'Section 10a Bilan_Diffusion'!$K$8)</f>
        <v/>
      </c>
      <c r="J685" s="69" t="str">
        <f>IF('Section 10a Bilan_Diffusion'!C65="","",'Section 10a Bilan_Diffusion'!C65)</f>
        <v/>
      </c>
      <c r="K685" s="1273" t="str">
        <f>IF('Section 10a Bilan_Diffusion'!D65="","",'Section 10a Bilan_Diffusion'!D65)</f>
        <v/>
      </c>
      <c r="L685" s="69" t="str">
        <f>IF('Section 10a Bilan_Diffusion'!E65="","",IF('Section 10a Bilan_Diffusion'!E65="«Choisir»","",'Section 10a Bilan_Diffusion'!E65))</f>
        <v/>
      </c>
      <c r="M685" s="69" t="str">
        <f>IF('Section 10a Bilan_Diffusion'!F65="","",IF('Section 10a Bilan_Diffusion'!F65="«Choisir»","",'Section 10a Bilan_Diffusion'!F65))</f>
        <v/>
      </c>
      <c r="N685" s="69" t="str">
        <f>IF('Section 10a Bilan_Diffusion'!G65="","",'Section 10a Bilan_Diffusion'!G65)</f>
        <v/>
      </c>
      <c r="O685" s="69" t="str">
        <f>IF('Section 10a Bilan_Diffusion'!H65="","",'Section 10a Bilan_Diffusion'!H65)</f>
        <v/>
      </c>
      <c r="P685" s="69" t="str">
        <f>IF('Section 10a Bilan_Diffusion'!I65="","",IF('Section 10a Bilan_Diffusion'!I65="«Choisir»","",'Section 10a Bilan_Diffusion'!I65))</f>
        <v/>
      </c>
      <c r="Q685" s="69" t="str">
        <f>IF('Section 10a Bilan_Diffusion'!J65="","",IF('Section 10a Bilan_Diffusion'!J65="«Choisir»","",'Section 10a Bilan_Diffusion'!J65))</f>
        <v/>
      </c>
      <c r="R685" s="9" t="str">
        <f>IF('Section 10a Bilan_Diffusion'!K65="","",'Section 10a Bilan_Diffusion'!K65)</f>
        <v/>
      </c>
      <c r="S685" s="9" t="str">
        <f>IF('Section 10a Bilan_Diffusion'!L65="","",'Section 10a Bilan_Diffusion'!L65)</f>
        <v/>
      </c>
      <c r="T685" s="9" t="str">
        <f>IF('Section 10a Bilan_Diffusion'!M65="","",'Section 10a Bilan_Diffusion'!M65)</f>
        <v/>
      </c>
      <c r="U685" s="9" t="str">
        <f>IF('Section 10a Bilan_Diffusion'!N65="","",'Section 10a Bilan_Diffusion'!N65)</f>
        <v/>
      </c>
      <c r="V685" s="9">
        <f>'Section 10a Bilan_Diffusion'!O65</f>
        <v>0</v>
      </c>
      <c r="W685" s="9">
        <f>'Section 10a Bilan_Diffusion'!P65</f>
        <v>0</v>
      </c>
      <c r="X685" s="9">
        <f>'Section 10a Bilan_Diffusion'!Q65</f>
        <v>0</v>
      </c>
      <c r="Y685" s="9">
        <f>'Section 10a Bilan_Diffusion'!R65</f>
        <v>0</v>
      </c>
      <c r="Z685" s="9">
        <f>'Section 10a Bilan_Diffusion'!S65</f>
        <v>0</v>
      </c>
      <c r="AA685" s="9">
        <f>'Section 10a Bilan_Diffusion'!T65</f>
        <v>0</v>
      </c>
      <c r="AB685" s="9">
        <f>'Section 10a Bilan_Diffusion'!U65</f>
        <v>0</v>
      </c>
    </row>
    <row r="686" spans="1:28">
      <c r="A686" s="9">
        <f>'Identification '!$F$11</f>
        <v>0</v>
      </c>
      <c r="B686" s="69" t="str">
        <f>IF(AND('Identification '!$F$11="",'Identification '!$F$15&lt;&gt;""),'Identification '!$F$15,IF('Identification '!$F$11="","",IF('Identification '!$F$13="Inscrire le nom de votre organisme dans la cellule F15",'Identification '!$F$15,'Identification '!$F$13)))</f>
        <v/>
      </c>
      <c r="C686" s="9" t="str">
        <f>REF!$BM$7</f>
        <v>2025-2026</v>
      </c>
      <c r="D686" s="9" t="s">
        <v>3007</v>
      </c>
      <c r="E686" s="69" t="str">
        <f>'Identification '!$F$17</f>
        <v/>
      </c>
      <c r="F686" s="9" t="str">
        <f>'Identification '!$G$18</f>
        <v/>
      </c>
      <c r="G686" s="232" t="str">
        <f>IF('Section 10a Bilan_Diffusion'!$D$6="","",'Section 10a Bilan_Diffusion'!$D$6)</f>
        <v/>
      </c>
      <c r="H686" s="9" t="str">
        <f>IF('Section 10a Bilan_Diffusion'!$D$8="","",'Section 10a Bilan_Diffusion'!$D$8)</f>
        <v/>
      </c>
      <c r="I686" s="9" t="str">
        <f>IF('Section 10a Bilan_Diffusion'!$K$8="","",'Section 10a Bilan_Diffusion'!$K$8)</f>
        <v/>
      </c>
      <c r="J686" s="69" t="str">
        <f>IF('Section 10a Bilan_Diffusion'!C66="","",'Section 10a Bilan_Diffusion'!C66)</f>
        <v/>
      </c>
      <c r="K686" s="1273" t="str">
        <f>IF('Section 10a Bilan_Diffusion'!D66="","",'Section 10a Bilan_Diffusion'!D66)</f>
        <v/>
      </c>
      <c r="L686" s="69" t="str">
        <f>IF('Section 10a Bilan_Diffusion'!E66="","",IF('Section 10a Bilan_Diffusion'!E66="«Choisir»","",'Section 10a Bilan_Diffusion'!E66))</f>
        <v/>
      </c>
      <c r="M686" s="69" t="str">
        <f>IF('Section 10a Bilan_Diffusion'!F66="","",IF('Section 10a Bilan_Diffusion'!F66="«Choisir»","",'Section 10a Bilan_Diffusion'!F66))</f>
        <v/>
      </c>
      <c r="N686" s="69" t="str">
        <f>IF('Section 10a Bilan_Diffusion'!G66="","",'Section 10a Bilan_Diffusion'!G66)</f>
        <v/>
      </c>
      <c r="O686" s="69" t="str">
        <f>IF('Section 10a Bilan_Diffusion'!H66="","",'Section 10a Bilan_Diffusion'!H66)</f>
        <v/>
      </c>
      <c r="P686" s="69" t="str">
        <f>IF('Section 10a Bilan_Diffusion'!I66="","",IF('Section 10a Bilan_Diffusion'!I66="«Choisir»","",'Section 10a Bilan_Diffusion'!I66))</f>
        <v/>
      </c>
      <c r="Q686" s="69" t="str">
        <f>IF('Section 10a Bilan_Diffusion'!J66="","",IF('Section 10a Bilan_Diffusion'!J66="«Choisir»","",'Section 10a Bilan_Diffusion'!J66))</f>
        <v/>
      </c>
      <c r="R686" s="9" t="str">
        <f>IF('Section 10a Bilan_Diffusion'!K66="","",'Section 10a Bilan_Diffusion'!K66)</f>
        <v/>
      </c>
      <c r="S686" s="9" t="str">
        <f>IF('Section 10a Bilan_Diffusion'!L66="","",'Section 10a Bilan_Diffusion'!L66)</f>
        <v/>
      </c>
      <c r="T686" s="9" t="str">
        <f>IF('Section 10a Bilan_Diffusion'!M66="","",'Section 10a Bilan_Diffusion'!M66)</f>
        <v/>
      </c>
      <c r="U686" s="9" t="str">
        <f>IF('Section 10a Bilan_Diffusion'!N66="","",'Section 10a Bilan_Diffusion'!N66)</f>
        <v/>
      </c>
      <c r="V686" s="9">
        <f>'Section 10a Bilan_Diffusion'!O66</f>
        <v>0</v>
      </c>
      <c r="W686" s="9">
        <f>'Section 10a Bilan_Diffusion'!P66</f>
        <v>0</v>
      </c>
      <c r="X686" s="9">
        <f>'Section 10a Bilan_Diffusion'!Q66</f>
        <v>0</v>
      </c>
      <c r="Y686" s="9">
        <f>'Section 10a Bilan_Diffusion'!R66</f>
        <v>0</v>
      </c>
      <c r="Z686" s="9">
        <f>'Section 10a Bilan_Diffusion'!S66</f>
        <v>0</v>
      </c>
      <c r="AA686" s="9">
        <f>'Section 10a Bilan_Diffusion'!T66</f>
        <v>0</v>
      </c>
      <c r="AB686" s="9">
        <f>'Section 10a Bilan_Diffusion'!U66</f>
        <v>0</v>
      </c>
    </row>
    <row r="687" spans="1:28">
      <c r="A687" s="9">
        <f>'Identification '!$F$11</f>
        <v>0</v>
      </c>
      <c r="B687" s="69" t="str">
        <f>IF(AND('Identification '!$F$11="",'Identification '!$F$15&lt;&gt;""),'Identification '!$F$15,IF('Identification '!$F$11="","",IF('Identification '!$F$13="Inscrire le nom de votre organisme dans la cellule F15",'Identification '!$F$15,'Identification '!$F$13)))</f>
        <v/>
      </c>
      <c r="C687" s="9" t="str">
        <f>REF!$BM$7</f>
        <v>2025-2026</v>
      </c>
      <c r="D687" s="9" t="s">
        <v>3007</v>
      </c>
      <c r="E687" s="69" t="str">
        <f>'Identification '!$F$17</f>
        <v/>
      </c>
      <c r="F687" s="9" t="str">
        <f>'Identification '!$G$18</f>
        <v/>
      </c>
      <c r="G687" s="232" t="str">
        <f>IF('Section 10a Bilan_Diffusion'!$D$6="","",'Section 10a Bilan_Diffusion'!$D$6)</f>
        <v/>
      </c>
      <c r="H687" s="9" t="str">
        <f>IF('Section 10a Bilan_Diffusion'!$D$8="","",'Section 10a Bilan_Diffusion'!$D$8)</f>
        <v/>
      </c>
      <c r="I687" s="9" t="str">
        <f>IF('Section 10a Bilan_Diffusion'!$K$8="","",'Section 10a Bilan_Diffusion'!$K$8)</f>
        <v/>
      </c>
      <c r="J687" s="69" t="str">
        <f>IF('Section 10a Bilan_Diffusion'!C67="","",'Section 10a Bilan_Diffusion'!C67)</f>
        <v/>
      </c>
      <c r="K687" s="1273" t="str">
        <f>IF('Section 10a Bilan_Diffusion'!D67="","",'Section 10a Bilan_Diffusion'!D67)</f>
        <v/>
      </c>
      <c r="L687" s="69" t="str">
        <f>IF('Section 10a Bilan_Diffusion'!E67="","",IF('Section 10a Bilan_Diffusion'!E67="«Choisir»","",'Section 10a Bilan_Diffusion'!E67))</f>
        <v/>
      </c>
      <c r="M687" s="69" t="str">
        <f>IF('Section 10a Bilan_Diffusion'!F67="","",IF('Section 10a Bilan_Diffusion'!F67="«Choisir»","",'Section 10a Bilan_Diffusion'!F67))</f>
        <v/>
      </c>
      <c r="N687" s="69" t="str">
        <f>IF('Section 10a Bilan_Diffusion'!G67="","",'Section 10a Bilan_Diffusion'!G67)</f>
        <v/>
      </c>
      <c r="O687" s="69" t="str">
        <f>IF('Section 10a Bilan_Diffusion'!H67="","",'Section 10a Bilan_Diffusion'!H67)</f>
        <v/>
      </c>
      <c r="P687" s="69" t="str">
        <f>IF('Section 10a Bilan_Diffusion'!I67="","",IF('Section 10a Bilan_Diffusion'!I67="«Choisir»","",'Section 10a Bilan_Diffusion'!I67))</f>
        <v/>
      </c>
      <c r="Q687" s="69" t="str">
        <f>IF('Section 10a Bilan_Diffusion'!J67="","",IF('Section 10a Bilan_Diffusion'!J67="«Choisir»","",'Section 10a Bilan_Diffusion'!J67))</f>
        <v/>
      </c>
      <c r="R687" s="9" t="str">
        <f>IF('Section 10a Bilan_Diffusion'!K67="","",'Section 10a Bilan_Diffusion'!K67)</f>
        <v/>
      </c>
      <c r="S687" s="9" t="str">
        <f>IF('Section 10a Bilan_Diffusion'!L67="","",'Section 10a Bilan_Diffusion'!L67)</f>
        <v/>
      </c>
      <c r="T687" s="9" t="str">
        <f>IF('Section 10a Bilan_Diffusion'!M67="","",'Section 10a Bilan_Diffusion'!M67)</f>
        <v/>
      </c>
      <c r="U687" s="9" t="str">
        <f>IF('Section 10a Bilan_Diffusion'!N67="","",'Section 10a Bilan_Diffusion'!N67)</f>
        <v/>
      </c>
      <c r="V687" s="9">
        <f>'Section 10a Bilan_Diffusion'!O67</f>
        <v>0</v>
      </c>
      <c r="W687" s="9">
        <f>'Section 10a Bilan_Diffusion'!P67</f>
        <v>0</v>
      </c>
      <c r="X687" s="9">
        <f>'Section 10a Bilan_Diffusion'!Q67</f>
        <v>0</v>
      </c>
      <c r="Y687" s="9">
        <f>'Section 10a Bilan_Diffusion'!R67</f>
        <v>0</v>
      </c>
      <c r="Z687" s="9">
        <f>'Section 10a Bilan_Diffusion'!S67</f>
        <v>0</v>
      </c>
      <c r="AA687" s="9">
        <f>'Section 10a Bilan_Diffusion'!T67</f>
        <v>0</v>
      </c>
      <c r="AB687" s="9">
        <f>'Section 10a Bilan_Diffusion'!U67</f>
        <v>0</v>
      </c>
    </row>
    <row r="688" spans="1:28">
      <c r="A688" s="9">
        <f>'Identification '!$F$11</f>
        <v>0</v>
      </c>
      <c r="B688" s="69" t="str">
        <f>IF(AND('Identification '!$F$11="",'Identification '!$F$15&lt;&gt;""),'Identification '!$F$15,IF('Identification '!$F$11="","",IF('Identification '!$F$13="Inscrire le nom de votre organisme dans la cellule F15",'Identification '!$F$15,'Identification '!$F$13)))</f>
        <v/>
      </c>
      <c r="C688" s="9" t="str">
        <f>REF!$BM$7</f>
        <v>2025-2026</v>
      </c>
      <c r="D688" s="9" t="s">
        <v>3007</v>
      </c>
      <c r="E688" s="69" t="str">
        <f>'Identification '!$F$17</f>
        <v/>
      </c>
      <c r="F688" s="9" t="str">
        <f>'Identification '!$G$18</f>
        <v/>
      </c>
      <c r="G688" s="232" t="str">
        <f>IF('Section 10a Bilan_Diffusion'!$D$6="","",'Section 10a Bilan_Diffusion'!$D$6)</f>
        <v/>
      </c>
      <c r="H688" s="9" t="str">
        <f>IF('Section 10a Bilan_Diffusion'!$D$8="","",'Section 10a Bilan_Diffusion'!$D$8)</f>
        <v/>
      </c>
      <c r="I688" s="9" t="str">
        <f>IF('Section 10a Bilan_Diffusion'!$K$8="","",'Section 10a Bilan_Diffusion'!$K$8)</f>
        <v/>
      </c>
      <c r="J688" s="69" t="str">
        <f>IF('Section 10a Bilan_Diffusion'!C68="","",'Section 10a Bilan_Diffusion'!C68)</f>
        <v/>
      </c>
      <c r="K688" s="1273" t="str">
        <f>IF('Section 10a Bilan_Diffusion'!D68="","",'Section 10a Bilan_Diffusion'!D68)</f>
        <v/>
      </c>
      <c r="L688" s="69" t="str">
        <f>IF('Section 10a Bilan_Diffusion'!E68="","",IF('Section 10a Bilan_Diffusion'!E68="«Choisir»","",'Section 10a Bilan_Diffusion'!E68))</f>
        <v/>
      </c>
      <c r="M688" s="69" t="str">
        <f>IF('Section 10a Bilan_Diffusion'!F68="","",IF('Section 10a Bilan_Diffusion'!F68="«Choisir»","",'Section 10a Bilan_Diffusion'!F68))</f>
        <v/>
      </c>
      <c r="N688" s="69" t="str">
        <f>IF('Section 10a Bilan_Diffusion'!G68="","",'Section 10a Bilan_Diffusion'!G68)</f>
        <v/>
      </c>
      <c r="O688" s="69" t="str">
        <f>IF('Section 10a Bilan_Diffusion'!H68="","",'Section 10a Bilan_Diffusion'!H68)</f>
        <v/>
      </c>
      <c r="P688" s="69" t="str">
        <f>IF('Section 10a Bilan_Diffusion'!I68="","",IF('Section 10a Bilan_Diffusion'!I68="«Choisir»","",'Section 10a Bilan_Diffusion'!I68))</f>
        <v/>
      </c>
      <c r="Q688" s="69" t="str">
        <f>IF('Section 10a Bilan_Diffusion'!J68="","",IF('Section 10a Bilan_Diffusion'!J68="«Choisir»","",'Section 10a Bilan_Diffusion'!J68))</f>
        <v/>
      </c>
      <c r="R688" s="9" t="str">
        <f>IF('Section 10a Bilan_Diffusion'!K68="","",'Section 10a Bilan_Diffusion'!K68)</f>
        <v/>
      </c>
      <c r="S688" s="9" t="str">
        <f>IF('Section 10a Bilan_Diffusion'!L68="","",'Section 10a Bilan_Diffusion'!L68)</f>
        <v/>
      </c>
      <c r="T688" s="9" t="str">
        <f>IF('Section 10a Bilan_Diffusion'!M68="","",'Section 10a Bilan_Diffusion'!M68)</f>
        <v/>
      </c>
      <c r="U688" s="9" t="str">
        <f>IF('Section 10a Bilan_Diffusion'!N68="","",'Section 10a Bilan_Diffusion'!N68)</f>
        <v/>
      </c>
      <c r="V688" s="9">
        <f>'Section 10a Bilan_Diffusion'!O68</f>
        <v>0</v>
      </c>
      <c r="W688" s="9">
        <f>'Section 10a Bilan_Diffusion'!P68</f>
        <v>0</v>
      </c>
      <c r="X688" s="9">
        <f>'Section 10a Bilan_Diffusion'!Q68</f>
        <v>0</v>
      </c>
      <c r="Y688" s="9">
        <f>'Section 10a Bilan_Diffusion'!R68</f>
        <v>0</v>
      </c>
      <c r="Z688" s="9">
        <f>'Section 10a Bilan_Diffusion'!S68</f>
        <v>0</v>
      </c>
      <c r="AA688" s="9">
        <f>'Section 10a Bilan_Diffusion'!T68</f>
        <v>0</v>
      </c>
      <c r="AB688" s="9">
        <f>'Section 10a Bilan_Diffusion'!U68</f>
        <v>0</v>
      </c>
    </row>
    <row r="689" spans="1:28">
      <c r="A689" s="9">
        <f>'Identification '!$F$11</f>
        <v>0</v>
      </c>
      <c r="B689" s="69" t="str">
        <f>IF(AND('Identification '!$F$11="",'Identification '!$F$15&lt;&gt;""),'Identification '!$F$15,IF('Identification '!$F$11="","",IF('Identification '!$F$13="Inscrire le nom de votre organisme dans la cellule F15",'Identification '!$F$15,'Identification '!$F$13)))</f>
        <v/>
      </c>
      <c r="C689" s="9" t="str">
        <f>REF!$BM$7</f>
        <v>2025-2026</v>
      </c>
      <c r="D689" s="9" t="s">
        <v>3007</v>
      </c>
      <c r="E689" s="69" t="str">
        <f>'Identification '!$F$17</f>
        <v/>
      </c>
      <c r="F689" s="9" t="str">
        <f>'Identification '!$G$18</f>
        <v/>
      </c>
      <c r="G689" s="232" t="str">
        <f>IF('Section 10a Bilan_Diffusion'!$D$6="","",'Section 10a Bilan_Diffusion'!$D$6)</f>
        <v/>
      </c>
      <c r="H689" s="9" t="str">
        <f>IF('Section 10a Bilan_Diffusion'!$D$8="","",'Section 10a Bilan_Diffusion'!$D$8)</f>
        <v/>
      </c>
      <c r="I689" s="9" t="str">
        <f>IF('Section 10a Bilan_Diffusion'!$K$8="","",'Section 10a Bilan_Diffusion'!$K$8)</f>
        <v/>
      </c>
      <c r="J689" s="69" t="str">
        <f>IF('Section 10a Bilan_Diffusion'!C69="","",'Section 10a Bilan_Diffusion'!C69)</f>
        <v/>
      </c>
      <c r="K689" s="1273" t="str">
        <f>IF('Section 10a Bilan_Diffusion'!D69="","",'Section 10a Bilan_Diffusion'!D69)</f>
        <v/>
      </c>
      <c r="L689" s="69" t="str">
        <f>IF('Section 10a Bilan_Diffusion'!E69="","",IF('Section 10a Bilan_Diffusion'!E69="«Choisir»","",'Section 10a Bilan_Diffusion'!E69))</f>
        <v/>
      </c>
      <c r="M689" s="69" t="str">
        <f>IF('Section 10a Bilan_Diffusion'!F69="","",IF('Section 10a Bilan_Diffusion'!F69="«Choisir»","",'Section 10a Bilan_Diffusion'!F69))</f>
        <v/>
      </c>
      <c r="N689" s="69" t="str">
        <f>IF('Section 10a Bilan_Diffusion'!G69="","",'Section 10a Bilan_Diffusion'!G69)</f>
        <v/>
      </c>
      <c r="O689" s="69" t="str">
        <f>IF('Section 10a Bilan_Diffusion'!H69="","",'Section 10a Bilan_Diffusion'!H69)</f>
        <v/>
      </c>
      <c r="P689" s="69" t="str">
        <f>IF('Section 10a Bilan_Diffusion'!I69="","",IF('Section 10a Bilan_Diffusion'!I69="«Choisir»","",'Section 10a Bilan_Diffusion'!I69))</f>
        <v/>
      </c>
      <c r="Q689" s="69" t="str">
        <f>IF('Section 10a Bilan_Diffusion'!J69="","",IF('Section 10a Bilan_Diffusion'!J69="«Choisir»","",'Section 10a Bilan_Diffusion'!J69))</f>
        <v/>
      </c>
      <c r="R689" s="9" t="str">
        <f>IF('Section 10a Bilan_Diffusion'!K69="","",'Section 10a Bilan_Diffusion'!K69)</f>
        <v/>
      </c>
      <c r="S689" s="9" t="str">
        <f>IF('Section 10a Bilan_Diffusion'!L69="","",'Section 10a Bilan_Diffusion'!L69)</f>
        <v/>
      </c>
      <c r="T689" s="9" t="str">
        <f>IF('Section 10a Bilan_Diffusion'!M69="","",'Section 10a Bilan_Diffusion'!M69)</f>
        <v/>
      </c>
      <c r="U689" s="9" t="str">
        <f>IF('Section 10a Bilan_Diffusion'!N69="","",'Section 10a Bilan_Diffusion'!N69)</f>
        <v/>
      </c>
      <c r="V689" s="9">
        <f>'Section 10a Bilan_Diffusion'!O69</f>
        <v>0</v>
      </c>
      <c r="W689" s="9">
        <f>'Section 10a Bilan_Diffusion'!P69</f>
        <v>0</v>
      </c>
      <c r="X689" s="9">
        <f>'Section 10a Bilan_Diffusion'!Q69</f>
        <v>0</v>
      </c>
      <c r="Y689" s="9">
        <f>'Section 10a Bilan_Diffusion'!R69</f>
        <v>0</v>
      </c>
      <c r="Z689" s="9">
        <f>'Section 10a Bilan_Diffusion'!S69</f>
        <v>0</v>
      </c>
      <c r="AA689" s="9">
        <f>'Section 10a Bilan_Diffusion'!T69</f>
        <v>0</v>
      </c>
      <c r="AB689" s="9">
        <f>'Section 10a Bilan_Diffusion'!U69</f>
        <v>0</v>
      </c>
    </row>
    <row r="690" spans="1:28">
      <c r="A690" s="9">
        <f>'Identification '!$F$11</f>
        <v>0</v>
      </c>
      <c r="B690" s="69" t="str">
        <f>IF(AND('Identification '!$F$11="",'Identification '!$F$15&lt;&gt;""),'Identification '!$F$15,IF('Identification '!$F$11="","",IF('Identification '!$F$13="Inscrire le nom de votre organisme dans la cellule F15",'Identification '!$F$15,'Identification '!$F$13)))</f>
        <v/>
      </c>
      <c r="C690" s="9" t="str">
        <f>REF!$BM$7</f>
        <v>2025-2026</v>
      </c>
      <c r="D690" s="9" t="s">
        <v>3007</v>
      </c>
      <c r="E690" s="69" t="str">
        <f>'Identification '!$F$17</f>
        <v/>
      </c>
      <c r="F690" s="9" t="str">
        <f>'Identification '!$G$18</f>
        <v/>
      </c>
      <c r="G690" s="232" t="str">
        <f>IF('Section 10a Bilan_Diffusion'!$D$6="","",'Section 10a Bilan_Diffusion'!$D$6)</f>
        <v/>
      </c>
      <c r="H690" s="9" t="str">
        <f>IF('Section 10a Bilan_Diffusion'!$D$8="","",'Section 10a Bilan_Diffusion'!$D$8)</f>
        <v/>
      </c>
      <c r="I690" s="9" t="str">
        <f>IF('Section 10a Bilan_Diffusion'!$K$8="","",'Section 10a Bilan_Diffusion'!$K$8)</f>
        <v/>
      </c>
      <c r="J690" s="69" t="str">
        <f>IF('Section 10a Bilan_Diffusion'!C70="","",'Section 10a Bilan_Diffusion'!C70)</f>
        <v/>
      </c>
      <c r="K690" s="1273" t="str">
        <f>IF('Section 10a Bilan_Diffusion'!D70="","",'Section 10a Bilan_Diffusion'!D70)</f>
        <v/>
      </c>
      <c r="L690" s="69" t="str">
        <f>IF('Section 10a Bilan_Diffusion'!E70="","",IF('Section 10a Bilan_Diffusion'!E70="«Choisir»","",'Section 10a Bilan_Diffusion'!E70))</f>
        <v/>
      </c>
      <c r="M690" s="69" t="str">
        <f>IF('Section 10a Bilan_Diffusion'!F70="","",IF('Section 10a Bilan_Diffusion'!F70="«Choisir»","",'Section 10a Bilan_Diffusion'!F70))</f>
        <v/>
      </c>
      <c r="N690" s="69" t="str">
        <f>IF('Section 10a Bilan_Diffusion'!G70="","",'Section 10a Bilan_Diffusion'!G70)</f>
        <v/>
      </c>
      <c r="O690" s="69" t="str">
        <f>IF('Section 10a Bilan_Diffusion'!H70="","",'Section 10a Bilan_Diffusion'!H70)</f>
        <v/>
      </c>
      <c r="P690" s="69" t="str">
        <f>IF('Section 10a Bilan_Diffusion'!I70="","",IF('Section 10a Bilan_Diffusion'!I70="«Choisir»","",'Section 10a Bilan_Diffusion'!I70))</f>
        <v/>
      </c>
      <c r="Q690" s="69" t="str">
        <f>IF('Section 10a Bilan_Diffusion'!J70="","",IF('Section 10a Bilan_Diffusion'!J70="«Choisir»","",'Section 10a Bilan_Diffusion'!J70))</f>
        <v/>
      </c>
      <c r="R690" s="9" t="str">
        <f>IF('Section 10a Bilan_Diffusion'!K70="","",'Section 10a Bilan_Diffusion'!K70)</f>
        <v/>
      </c>
      <c r="S690" s="9" t="str">
        <f>IF('Section 10a Bilan_Diffusion'!L70="","",'Section 10a Bilan_Diffusion'!L70)</f>
        <v/>
      </c>
      <c r="T690" s="9" t="str">
        <f>IF('Section 10a Bilan_Diffusion'!M70="","",'Section 10a Bilan_Diffusion'!M70)</f>
        <v/>
      </c>
      <c r="U690" s="9" t="str">
        <f>IF('Section 10a Bilan_Diffusion'!N70="","",'Section 10a Bilan_Diffusion'!N70)</f>
        <v/>
      </c>
      <c r="V690" s="9">
        <f>'Section 10a Bilan_Diffusion'!O70</f>
        <v>0</v>
      </c>
      <c r="W690" s="9">
        <f>'Section 10a Bilan_Diffusion'!P70</f>
        <v>0</v>
      </c>
      <c r="X690" s="9">
        <f>'Section 10a Bilan_Diffusion'!Q70</f>
        <v>0</v>
      </c>
      <c r="Y690" s="9">
        <f>'Section 10a Bilan_Diffusion'!R70</f>
        <v>0</v>
      </c>
      <c r="Z690" s="9">
        <f>'Section 10a Bilan_Diffusion'!S70</f>
        <v>0</v>
      </c>
      <c r="AA690" s="9">
        <f>'Section 10a Bilan_Diffusion'!T70</f>
        <v>0</v>
      </c>
      <c r="AB690" s="9">
        <f>'Section 10a Bilan_Diffusion'!U70</f>
        <v>0</v>
      </c>
    </row>
    <row r="691" spans="1:28">
      <c r="A691" s="9">
        <f>'Identification '!$F$11</f>
        <v>0</v>
      </c>
      <c r="B691" s="69" t="str">
        <f>IF(AND('Identification '!$F$11="",'Identification '!$F$15&lt;&gt;""),'Identification '!$F$15,IF('Identification '!$F$11="","",IF('Identification '!$F$13="Inscrire le nom de votre organisme dans la cellule F15",'Identification '!$F$15,'Identification '!$F$13)))</f>
        <v/>
      </c>
      <c r="C691" s="9" t="str">
        <f>REF!$BM$7</f>
        <v>2025-2026</v>
      </c>
      <c r="D691" s="9" t="s">
        <v>3007</v>
      </c>
      <c r="E691" s="69" t="str">
        <f>'Identification '!$F$17</f>
        <v/>
      </c>
      <c r="F691" s="9" t="str">
        <f>'Identification '!$G$18</f>
        <v/>
      </c>
      <c r="G691" s="232" t="str">
        <f>IF('Section 10a Bilan_Diffusion'!$D$6="","",'Section 10a Bilan_Diffusion'!$D$6)</f>
        <v/>
      </c>
      <c r="H691" s="9" t="str">
        <f>IF('Section 10a Bilan_Diffusion'!$D$8="","",'Section 10a Bilan_Diffusion'!$D$8)</f>
        <v/>
      </c>
      <c r="I691" s="9" t="str">
        <f>IF('Section 10a Bilan_Diffusion'!$K$8="","",'Section 10a Bilan_Diffusion'!$K$8)</f>
        <v/>
      </c>
      <c r="J691" s="69" t="str">
        <f>IF('Section 10a Bilan_Diffusion'!C71="","",'Section 10a Bilan_Diffusion'!C71)</f>
        <v/>
      </c>
      <c r="K691" s="1273" t="str">
        <f>IF('Section 10a Bilan_Diffusion'!D71="","",'Section 10a Bilan_Diffusion'!D71)</f>
        <v/>
      </c>
      <c r="L691" s="69" t="str">
        <f>IF('Section 10a Bilan_Diffusion'!E71="","",IF('Section 10a Bilan_Diffusion'!E71="«Choisir»","",'Section 10a Bilan_Diffusion'!E71))</f>
        <v/>
      </c>
      <c r="M691" s="69" t="str">
        <f>IF('Section 10a Bilan_Diffusion'!F71="","",IF('Section 10a Bilan_Diffusion'!F71="«Choisir»","",'Section 10a Bilan_Diffusion'!F71))</f>
        <v/>
      </c>
      <c r="N691" s="69" t="str">
        <f>IF('Section 10a Bilan_Diffusion'!G71="","",'Section 10a Bilan_Diffusion'!G71)</f>
        <v/>
      </c>
      <c r="O691" s="69" t="str">
        <f>IF('Section 10a Bilan_Diffusion'!H71="","",'Section 10a Bilan_Diffusion'!H71)</f>
        <v/>
      </c>
      <c r="P691" s="69" t="str">
        <f>IF('Section 10a Bilan_Diffusion'!I71="","",IF('Section 10a Bilan_Diffusion'!I71="«Choisir»","",'Section 10a Bilan_Diffusion'!I71))</f>
        <v/>
      </c>
      <c r="Q691" s="69" t="str">
        <f>IF('Section 10a Bilan_Diffusion'!J71="","",IF('Section 10a Bilan_Diffusion'!J71="«Choisir»","",'Section 10a Bilan_Diffusion'!J71))</f>
        <v/>
      </c>
      <c r="R691" s="9" t="str">
        <f>IF('Section 10a Bilan_Diffusion'!K71="","",'Section 10a Bilan_Diffusion'!K71)</f>
        <v/>
      </c>
      <c r="S691" s="9" t="str">
        <f>IF('Section 10a Bilan_Diffusion'!L71="","",'Section 10a Bilan_Diffusion'!L71)</f>
        <v/>
      </c>
      <c r="T691" s="9" t="str">
        <f>IF('Section 10a Bilan_Diffusion'!M71="","",'Section 10a Bilan_Diffusion'!M71)</f>
        <v/>
      </c>
      <c r="U691" s="9" t="str">
        <f>IF('Section 10a Bilan_Diffusion'!N71="","",'Section 10a Bilan_Diffusion'!N71)</f>
        <v/>
      </c>
      <c r="V691" s="9">
        <f>'Section 10a Bilan_Diffusion'!O71</f>
        <v>0</v>
      </c>
      <c r="W691" s="9">
        <f>'Section 10a Bilan_Diffusion'!P71</f>
        <v>0</v>
      </c>
      <c r="X691" s="9">
        <f>'Section 10a Bilan_Diffusion'!Q71</f>
        <v>0</v>
      </c>
      <c r="Y691" s="9">
        <f>'Section 10a Bilan_Diffusion'!R71</f>
        <v>0</v>
      </c>
      <c r="Z691" s="9">
        <f>'Section 10a Bilan_Diffusion'!S71</f>
        <v>0</v>
      </c>
      <c r="AA691" s="9">
        <f>'Section 10a Bilan_Diffusion'!T71</f>
        <v>0</v>
      </c>
      <c r="AB691" s="9">
        <f>'Section 10a Bilan_Diffusion'!U71</f>
        <v>0</v>
      </c>
    </row>
    <row r="692" spans="1:28">
      <c r="A692" s="9">
        <f>'Identification '!$F$11</f>
        <v>0</v>
      </c>
      <c r="B692" s="69" t="str">
        <f>IF(AND('Identification '!$F$11="",'Identification '!$F$15&lt;&gt;""),'Identification '!$F$15,IF('Identification '!$F$11="","",IF('Identification '!$F$13="Inscrire le nom de votre organisme dans la cellule F15",'Identification '!$F$15,'Identification '!$F$13)))</f>
        <v/>
      </c>
      <c r="C692" s="9" t="str">
        <f>REF!$BM$7</f>
        <v>2025-2026</v>
      </c>
      <c r="D692" s="9" t="s">
        <v>3007</v>
      </c>
      <c r="E692" s="69" t="str">
        <f>'Identification '!$F$17</f>
        <v/>
      </c>
      <c r="F692" s="9" t="str">
        <f>'Identification '!$G$18</f>
        <v/>
      </c>
      <c r="G692" s="232" t="str">
        <f>IF('Section 10a Bilan_Diffusion'!$D$6="","",'Section 10a Bilan_Diffusion'!$D$6)</f>
        <v/>
      </c>
      <c r="H692" s="9" t="str">
        <f>IF('Section 10a Bilan_Diffusion'!$D$8="","",'Section 10a Bilan_Diffusion'!$D$8)</f>
        <v/>
      </c>
      <c r="I692" s="9" t="str">
        <f>IF('Section 10a Bilan_Diffusion'!$K$8="","",'Section 10a Bilan_Diffusion'!$K$8)</f>
        <v/>
      </c>
      <c r="J692" s="69" t="str">
        <f>IF('Section 10a Bilan_Diffusion'!C72="","",'Section 10a Bilan_Diffusion'!C72)</f>
        <v/>
      </c>
      <c r="K692" s="1273" t="str">
        <f>IF('Section 10a Bilan_Diffusion'!D72="","",'Section 10a Bilan_Diffusion'!D72)</f>
        <v/>
      </c>
      <c r="L692" s="69" t="str">
        <f>IF('Section 10a Bilan_Diffusion'!E72="","",IF('Section 10a Bilan_Diffusion'!E72="«Choisir»","",'Section 10a Bilan_Diffusion'!E72))</f>
        <v/>
      </c>
      <c r="M692" s="69" t="str">
        <f>IF('Section 10a Bilan_Diffusion'!F72="","",IF('Section 10a Bilan_Diffusion'!F72="«Choisir»","",'Section 10a Bilan_Diffusion'!F72))</f>
        <v/>
      </c>
      <c r="N692" s="69" t="str">
        <f>IF('Section 10a Bilan_Diffusion'!G72="","",'Section 10a Bilan_Diffusion'!G72)</f>
        <v/>
      </c>
      <c r="O692" s="69" t="str">
        <f>IF('Section 10a Bilan_Diffusion'!H72="","",'Section 10a Bilan_Diffusion'!H72)</f>
        <v/>
      </c>
      <c r="P692" s="69" t="str">
        <f>IF('Section 10a Bilan_Diffusion'!I72="","",IF('Section 10a Bilan_Diffusion'!I72="«Choisir»","",'Section 10a Bilan_Diffusion'!I72))</f>
        <v/>
      </c>
      <c r="Q692" s="69" t="str">
        <f>IF('Section 10a Bilan_Diffusion'!J72="","",IF('Section 10a Bilan_Diffusion'!J72="«Choisir»","",'Section 10a Bilan_Diffusion'!J72))</f>
        <v/>
      </c>
      <c r="R692" s="9" t="str">
        <f>IF('Section 10a Bilan_Diffusion'!K72="","",'Section 10a Bilan_Diffusion'!K72)</f>
        <v/>
      </c>
      <c r="S692" s="9" t="str">
        <f>IF('Section 10a Bilan_Diffusion'!L72="","",'Section 10a Bilan_Diffusion'!L72)</f>
        <v/>
      </c>
      <c r="T692" s="9" t="str">
        <f>IF('Section 10a Bilan_Diffusion'!M72="","",'Section 10a Bilan_Diffusion'!M72)</f>
        <v/>
      </c>
      <c r="U692" s="9" t="str">
        <f>IF('Section 10a Bilan_Diffusion'!N72="","",'Section 10a Bilan_Diffusion'!N72)</f>
        <v/>
      </c>
      <c r="V692" s="9">
        <f>'Section 10a Bilan_Diffusion'!O72</f>
        <v>0</v>
      </c>
      <c r="W692" s="9">
        <f>'Section 10a Bilan_Diffusion'!P72</f>
        <v>0</v>
      </c>
      <c r="X692" s="9">
        <f>'Section 10a Bilan_Diffusion'!Q72</f>
        <v>0</v>
      </c>
      <c r="Y692" s="9">
        <f>'Section 10a Bilan_Diffusion'!R72</f>
        <v>0</v>
      </c>
      <c r="Z692" s="9">
        <f>'Section 10a Bilan_Diffusion'!S72</f>
        <v>0</v>
      </c>
      <c r="AA692" s="9">
        <f>'Section 10a Bilan_Diffusion'!T72</f>
        <v>0</v>
      </c>
      <c r="AB692" s="9">
        <f>'Section 10a Bilan_Diffusion'!U72</f>
        <v>0</v>
      </c>
    </row>
    <row r="693" spans="1:28">
      <c r="A693" s="9">
        <f>'Identification '!$F$11</f>
        <v>0</v>
      </c>
      <c r="B693" s="69" t="str">
        <f>IF(AND('Identification '!$F$11="",'Identification '!$F$15&lt;&gt;""),'Identification '!$F$15,IF('Identification '!$F$11="","",IF('Identification '!$F$13="Inscrire le nom de votre organisme dans la cellule F15",'Identification '!$F$15,'Identification '!$F$13)))</f>
        <v/>
      </c>
      <c r="C693" s="9" t="str">
        <f>REF!$BM$7</f>
        <v>2025-2026</v>
      </c>
      <c r="D693" s="9" t="s">
        <v>3007</v>
      </c>
      <c r="E693" s="69" t="str">
        <f>'Identification '!$F$17</f>
        <v/>
      </c>
      <c r="F693" s="9" t="str">
        <f>'Identification '!$G$18</f>
        <v/>
      </c>
      <c r="G693" s="232" t="str">
        <f>IF('Section 10a Bilan_Diffusion'!$D$6="","",'Section 10a Bilan_Diffusion'!$D$6)</f>
        <v/>
      </c>
      <c r="H693" s="9" t="str">
        <f>IF('Section 10a Bilan_Diffusion'!$D$8="","",'Section 10a Bilan_Diffusion'!$D$8)</f>
        <v/>
      </c>
      <c r="I693" s="9" t="str">
        <f>IF('Section 10a Bilan_Diffusion'!$K$8="","",'Section 10a Bilan_Diffusion'!$K$8)</f>
        <v/>
      </c>
      <c r="J693" s="69" t="str">
        <f>IF('Section 10a Bilan_Diffusion'!C73="","",'Section 10a Bilan_Diffusion'!C73)</f>
        <v/>
      </c>
      <c r="K693" s="1273" t="str">
        <f>IF('Section 10a Bilan_Diffusion'!D73="","",'Section 10a Bilan_Diffusion'!D73)</f>
        <v/>
      </c>
      <c r="L693" s="69" t="str">
        <f>IF('Section 10a Bilan_Diffusion'!E73="","",IF('Section 10a Bilan_Diffusion'!E73="«Choisir»","",'Section 10a Bilan_Diffusion'!E73))</f>
        <v/>
      </c>
      <c r="M693" s="69" t="str">
        <f>IF('Section 10a Bilan_Diffusion'!F73="","",IF('Section 10a Bilan_Diffusion'!F73="«Choisir»","",'Section 10a Bilan_Diffusion'!F73))</f>
        <v/>
      </c>
      <c r="N693" s="69" t="str">
        <f>IF('Section 10a Bilan_Diffusion'!G73="","",'Section 10a Bilan_Diffusion'!G73)</f>
        <v/>
      </c>
      <c r="O693" s="69" t="str">
        <f>IF('Section 10a Bilan_Diffusion'!H73="","",'Section 10a Bilan_Diffusion'!H73)</f>
        <v/>
      </c>
      <c r="P693" s="69" t="str">
        <f>IF('Section 10a Bilan_Diffusion'!I73="","",IF('Section 10a Bilan_Diffusion'!I73="«Choisir»","",'Section 10a Bilan_Diffusion'!I73))</f>
        <v/>
      </c>
      <c r="Q693" s="69" t="str">
        <f>IF('Section 10a Bilan_Diffusion'!J73="","",IF('Section 10a Bilan_Diffusion'!J73="«Choisir»","",'Section 10a Bilan_Diffusion'!J73))</f>
        <v/>
      </c>
      <c r="R693" s="9" t="str">
        <f>IF('Section 10a Bilan_Diffusion'!K73="","",'Section 10a Bilan_Diffusion'!K73)</f>
        <v/>
      </c>
      <c r="S693" s="9" t="str">
        <f>IF('Section 10a Bilan_Diffusion'!L73="","",'Section 10a Bilan_Diffusion'!L73)</f>
        <v/>
      </c>
      <c r="T693" s="9" t="str">
        <f>IF('Section 10a Bilan_Diffusion'!M73="","",'Section 10a Bilan_Diffusion'!M73)</f>
        <v/>
      </c>
      <c r="U693" s="9" t="str">
        <f>IF('Section 10a Bilan_Diffusion'!N73="","",'Section 10a Bilan_Diffusion'!N73)</f>
        <v/>
      </c>
      <c r="V693" s="9">
        <f>'Section 10a Bilan_Diffusion'!O73</f>
        <v>0</v>
      </c>
      <c r="W693" s="9">
        <f>'Section 10a Bilan_Diffusion'!P73</f>
        <v>0</v>
      </c>
      <c r="X693" s="9">
        <f>'Section 10a Bilan_Diffusion'!Q73</f>
        <v>0</v>
      </c>
      <c r="Y693" s="9">
        <f>'Section 10a Bilan_Diffusion'!R73</f>
        <v>0</v>
      </c>
      <c r="Z693" s="9">
        <f>'Section 10a Bilan_Diffusion'!S73</f>
        <v>0</v>
      </c>
      <c r="AA693" s="9">
        <f>'Section 10a Bilan_Diffusion'!T73</f>
        <v>0</v>
      </c>
      <c r="AB693" s="9">
        <f>'Section 10a Bilan_Diffusion'!U73</f>
        <v>0</v>
      </c>
    </row>
    <row r="694" spans="1:28">
      <c r="A694" s="9">
        <f>'Identification '!$F$11</f>
        <v>0</v>
      </c>
      <c r="B694" s="69" t="str">
        <f>IF(AND('Identification '!$F$11="",'Identification '!$F$15&lt;&gt;""),'Identification '!$F$15,IF('Identification '!$F$11="","",IF('Identification '!$F$13="Inscrire le nom de votre organisme dans la cellule F15",'Identification '!$F$15,'Identification '!$F$13)))</f>
        <v/>
      </c>
      <c r="C694" s="9" t="str">
        <f>REF!$BM$7</f>
        <v>2025-2026</v>
      </c>
      <c r="D694" s="9" t="s">
        <v>3007</v>
      </c>
      <c r="E694" s="69" t="str">
        <f>'Identification '!$F$17</f>
        <v/>
      </c>
      <c r="F694" s="9" t="str">
        <f>'Identification '!$G$18</f>
        <v/>
      </c>
      <c r="G694" s="232" t="str">
        <f>IF('Section 10a Bilan_Diffusion'!$D$6="","",'Section 10a Bilan_Diffusion'!$D$6)</f>
        <v/>
      </c>
      <c r="H694" s="9" t="str">
        <f>IF('Section 10a Bilan_Diffusion'!$D$8="","",'Section 10a Bilan_Diffusion'!$D$8)</f>
        <v/>
      </c>
      <c r="I694" s="9" t="str">
        <f>IF('Section 10a Bilan_Diffusion'!$K$8="","",'Section 10a Bilan_Diffusion'!$K$8)</f>
        <v/>
      </c>
      <c r="J694" s="69" t="str">
        <f>IF('Section 10a Bilan_Diffusion'!C74="","",'Section 10a Bilan_Diffusion'!C74)</f>
        <v/>
      </c>
      <c r="K694" s="1273" t="str">
        <f>IF('Section 10a Bilan_Diffusion'!D74="","",'Section 10a Bilan_Diffusion'!D74)</f>
        <v/>
      </c>
      <c r="L694" s="69" t="str">
        <f>IF('Section 10a Bilan_Diffusion'!E74="","",IF('Section 10a Bilan_Diffusion'!E74="«Choisir»","",'Section 10a Bilan_Diffusion'!E74))</f>
        <v/>
      </c>
      <c r="M694" s="69" t="str">
        <f>IF('Section 10a Bilan_Diffusion'!F74="","",IF('Section 10a Bilan_Diffusion'!F74="«Choisir»","",'Section 10a Bilan_Diffusion'!F74))</f>
        <v/>
      </c>
      <c r="N694" s="69" t="str">
        <f>IF('Section 10a Bilan_Diffusion'!G74="","",'Section 10a Bilan_Diffusion'!G74)</f>
        <v/>
      </c>
      <c r="O694" s="69" t="str">
        <f>IF('Section 10a Bilan_Diffusion'!H74="","",'Section 10a Bilan_Diffusion'!H74)</f>
        <v/>
      </c>
      <c r="P694" s="69" t="str">
        <f>IF('Section 10a Bilan_Diffusion'!I74="","",IF('Section 10a Bilan_Diffusion'!I74="«Choisir»","",'Section 10a Bilan_Diffusion'!I74))</f>
        <v/>
      </c>
      <c r="Q694" s="69" t="str">
        <f>IF('Section 10a Bilan_Diffusion'!J74="","",IF('Section 10a Bilan_Diffusion'!J74="«Choisir»","",'Section 10a Bilan_Diffusion'!J74))</f>
        <v/>
      </c>
      <c r="R694" s="9" t="str">
        <f>IF('Section 10a Bilan_Diffusion'!K74="","",'Section 10a Bilan_Diffusion'!K74)</f>
        <v/>
      </c>
      <c r="S694" s="9" t="str">
        <f>IF('Section 10a Bilan_Diffusion'!L74="","",'Section 10a Bilan_Diffusion'!L74)</f>
        <v/>
      </c>
      <c r="T694" s="9" t="str">
        <f>IF('Section 10a Bilan_Diffusion'!M74="","",'Section 10a Bilan_Diffusion'!M74)</f>
        <v/>
      </c>
      <c r="U694" s="9" t="str">
        <f>IF('Section 10a Bilan_Diffusion'!N74="","",'Section 10a Bilan_Diffusion'!N74)</f>
        <v/>
      </c>
      <c r="V694" s="9">
        <f>'Section 10a Bilan_Diffusion'!O74</f>
        <v>0</v>
      </c>
      <c r="W694" s="9">
        <f>'Section 10a Bilan_Diffusion'!P74</f>
        <v>0</v>
      </c>
      <c r="X694" s="9">
        <f>'Section 10a Bilan_Diffusion'!Q74</f>
        <v>0</v>
      </c>
      <c r="Y694" s="9">
        <f>'Section 10a Bilan_Diffusion'!R74</f>
        <v>0</v>
      </c>
      <c r="Z694" s="9">
        <f>'Section 10a Bilan_Diffusion'!S74</f>
        <v>0</v>
      </c>
      <c r="AA694" s="9">
        <f>'Section 10a Bilan_Diffusion'!T74</f>
        <v>0</v>
      </c>
      <c r="AB694" s="9">
        <f>'Section 10a Bilan_Diffusion'!U74</f>
        <v>0</v>
      </c>
    </row>
    <row r="695" spans="1:28">
      <c r="A695" s="9">
        <f>'Identification '!$F$11</f>
        <v>0</v>
      </c>
      <c r="B695" s="69" t="str">
        <f>IF(AND('Identification '!$F$11="",'Identification '!$F$15&lt;&gt;""),'Identification '!$F$15,IF('Identification '!$F$11="","",IF('Identification '!$F$13="Inscrire le nom de votre organisme dans la cellule F15",'Identification '!$F$15,'Identification '!$F$13)))</f>
        <v/>
      </c>
      <c r="C695" s="9" t="str">
        <f>REF!$BM$7</f>
        <v>2025-2026</v>
      </c>
      <c r="D695" s="9" t="s">
        <v>3007</v>
      </c>
      <c r="E695" s="69" t="str">
        <f>'Identification '!$F$17</f>
        <v/>
      </c>
      <c r="F695" s="9" t="str">
        <f>'Identification '!$G$18</f>
        <v/>
      </c>
      <c r="G695" s="232" t="str">
        <f>IF('Section 10a Bilan_Diffusion'!$D$6="","",'Section 10a Bilan_Diffusion'!$D$6)</f>
        <v/>
      </c>
      <c r="H695" s="9" t="str">
        <f>IF('Section 10a Bilan_Diffusion'!$D$8="","",'Section 10a Bilan_Diffusion'!$D$8)</f>
        <v/>
      </c>
      <c r="I695" s="9" t="str">
        <f>IF('Section 10a Bilan_Diffusion'!$K$8="","",'Section 10a Bilan_Diffusion'!$K$8)</f>
        <v/>
      </c>
      <c r="J695" s="69" t="str">
        <f>IF('Section 10a Bilan_Diffusion'!C75="","",'Section 10a Bilan_Diffusion'!C75)</f>
        <v/>
      </c>
      <c r="K695" s="1273" t="str">
        <f>IF('Section 10a Bilan_Diffusion'!D75="","",'Section 10a Bilan_Diffusion'!D75)</f>
        <v/>
      </c>
      <c r="L695" s="69" t="str">
        <f>IF('Section 10a Bilan_Diffusion'!E75="","",IF('Section 10a Bilan_Diffusion'!E75="«Choisir»","",'Section 10a Bilan_Diffusion'!E75))</f>
        <v/>
      </c>
      <c r="M695" s="69" t="str">
        <f>IF('Section 10a Bilan_Diffusion'!F75="","",IF('Section 10a Bilan_Diffusion'!F75="«Choisir»","",'Section 10a Bilan_Diffusion'!F75))</f>
        <v/>
      </c>
      <c r="N695" s="69" t="str">
        <f>IF('Section 10a Bilan_Diffusion'!G75="","",'Section 10a Bilan_Diffusion'!G75)</f>
        <v/>
      </c>
      <c r="O695" s="69" t="str">
        <f>IF('Section 10a Bilan_Diffusion'!H75="","",'Section 10a Bilan_Diffusion'!H75)</f>
        <v/>
      </c>
      <c r="P695" s="69" t="str">
        <f>IF('Section 10a Bilan_Diffusion'!I75="","",IF('Section 10a Bilan_Diffusion'!I75="«Choisir»","",'Section 10a Bilan_Diffusion'!I75))</f>
        <v/>
      </c>
      <c r="Q695" s="69" t="str">
        <f>IF('Section 10a Bilan_Diffusion'!J75="","",IF('Section 10a Bilan_Diffusion'!J75="«Choisir»","",'Section 10a Bilan_Diffusion'!J75))</f>
        <v/>
      </c>
      <c r="R695" s="9" t="str">
        <f>IF('Section 10a Bilan_Diffusion'!K75="","",'Section 10a Bilan_Diffusion'!K75)</f>
        <v/>
      </c>
      <c r="S695" s="9" t="str">
        <f>IF('Section 10a Bilan_Diffusion'!L75="","",'Section 10a Bilan_Diffusion'!L75)</f>
        <v/>
      </c>
      <c r="T695" s="9" t="str">
        <f>IF('Section 10a Bilan_Diffusion'!M75="","",'Section 10a Bilan_Diffusion'!M75)</f>
        <v/>
      </c>
      <c r="U695" s="9" t="str">
        <f>IF('Section 10a Bilan_Diffusion'!N75="","",'Section 10a Bilan_Diffusion'!N75)</f>
        <v/>
      </c>
      <c r="V695" s="9">
        <f>'Section 10a Bilan_Diffusion'!O75</f>
        <v>0</v>
      </c>
      <c r="W695" s="9">
        <f>'Section 10a Bilan_Diffusion'!P75</f>
        <v>0</v>
      </c>
      <c r="X695" s="9">
        <f>'Section 10a Bilan_Diffusion'!Q75</f>
        <v>0</v>
      </c>
      <c r="Y695" s="9">
        <f>'Section 10a Bilan_Diffusion'!R75</f>
        <v>0</v>
      </c>
      <c r="Z695" s="9">
        <f>'Section 10a Bilan_Diffusion'!S75</f>
        <v>0</v>
      </c>
      <c r="AA695" s="9">
        <f>'Section 10a Bilan_Diffusion'!T75</f>
        <v>0</v>
      </c>
      <c r="AB695" s="9">
        <f>'Section 10a Bilan_Diffusion'!U75</f>
        <v>0</v>
      </c>
    </row>
    <row r="696" spans="1:28">
      <c r="A696" s="9">
        <f>'Identification '!$F$11</f>
        <v>0</v>
      </c>
      <c r="B696" s="69" t="str">
        <f>IF(AND('Identification '!$F$11="",'Identification '!$F$15&lt;&gt;""),'Identification '!$F$15,IF('Identification '!$F$11="","",IF('Identification '!$F$13="Inscrire le nom de votre organisme dans la cellule F15",'Identification '!$F$15,'Identification '!$F$13)))</f>
        <v/>
      </c>
      <c r="C696" s="9" t="str">
        <f>REF!$BM$7</f>
        <v>2025-2026</v>
      </c>
      <c r="D696" s="9" t="s">
        <v>3007</v>
      </c>
      <c r="E696" s="69" t="str">
        <f>'Identification '!$F$17</f>
        <v/>
      </c>
      <c r="F696" s="9" t="str">
        <f>'Identification '!$G$18</f>
        <v/>
      </c>
      <c r="G696" s="232" t="str">
        <f>IF('Section 10a Bilan_Diffusion'!$D$6="","",'Section 10a Bilan_Diffusion'!$D$6)</f>
        <v/>
      </c>
      <c r="H696" s="9" t="str">
        <f>IF('Section 10a Bilan_Diffusion'!$D$8="","",'Section 10a Bilan_Diffusion'!$D$8)</f>
        <v/>
      </c>
      <c r="I696" s="9" t="str">
        <f>IF('Section 10a Bilan_Diffusion'!$K$8="","",'Section 10a Bilan_Diffusion'!$K$8)</f>
        <v/>
      </c>
      <c r="J696" s="69" t="str">
        <f>IF('Section 10a Bilan_Diffusion'!C76="","",'Section 10a Bilan_Diffusion'!C76)</f>
        <v/>
      </c>
      <c r="K696" s="1273" t="str">
        <f>IF('Section 10a Bilan_Diffusion'!D76="","",'Section 10a Bilan_Diffusion'!D76)</f>
        <v/>
      </c>
      <c r="L696" s="69" t="str">
        <f>IF('Section 10a Bilan_Diffusion'!E76="","",IF('Section 10a Bilan_Diffusion'!E76="«Choisir»","",'Section 10a Bilan_Diffusion'!E76))</f>
        <v/>
      </c>
      <c r="M696" s="69" t="str">
        <f>IF('Section 10a Bilan_Diffusion'!F76="","",IF('Section 10a Bilan_Diffusion'!F76="«Choisir»","",'Section 10a Bilan_Diffusion'!F76))</f>
        <v/>
      </c>
      <c r="N696" s="69" t="str">
        <f>IF('Section 10a Bilan_Diffusion'!G76="","",'Section 10a Bilan_Diffusion'!G76)</f>
        <v/>
      </c>
      <c r="O696" s="69" t="str">
        <f>IF('Section 10a Bilan_Diffusion'!H76="","",'Section 10a Bilan_Diffusion'!H76)</f>
        <v/>
      </c>
      <c r="P696" s="69" t="str">
        <f>IF('Section 10a Bilan_Diffusion'!I76="","",IF('Section 10a Bilan_Diffusion'!I76="«Choisir»","",'Section 10a Bilan_Diffusion'!I76))</f>
        <v/>
      </c>
      <c r="Q696" s="69" t="str">
        <f>IF('Section 10a Bilan_Diffusion'!J76="","",IF('Section 10a Bilan_Diffusion'!J76="«Choisir»","",'Section 10a Bilan_Diffusion'!J76))</f>
        <v/>
      </c>
      <c r="R696" s="9" t="str">
        <f>IF('Section 10a Bilan_Diffusion'!K76="","",'Section 10a Bilan_Diffusion'!K76)</f>
        <v/>
      </c>
      <c r="S696" s="9" t="str">
        <f>IF('Section 10a Bilan_Diffusion'!L76="","",'Section 10a Bilan_Diffusion'!L76)</f>
        <v/>
      </c>
      <c r="T696" s="9" t="str">
        <f>IF('Section 10a Bilan_Diffusion'!M76="","",'Section 10a Bilan_Diffusion'!M76)</f>
        <v/>
      </c>
      <c r="U696" s="9" t="str">
        <f>IF('Section 10a Bilan_Diffusion'!N76="","",'Section 10a Bilan_Diffusion'!N76)</f>
        <v/>
      </c>
      <c r="V696" s="9">
        <f>'Section 10a Bilan_Diffusion'!O76</f>
        <v>0</v>
      </c>
      <c r="W696" s="9">
        <f>'Section 10a Bilan_Diffusion'!P76</f>
        <v>0</v>
      </c>
      <c r="X696" s="9">
        <f>'Section 10a Bilan_Diffusion'!Q76</f>
        <v>0</v>
      </c>
      <c r="Y696" s="9">
        <f>'Section 10a Bilan_Diffusion'!R76</f>
        <v>0</v>
      </c>
      <c r="Z696" s="9">
        <f>'Section 10a Bilan_Diffusion'!S76</f>
        <v>0</v>
      </c>
      <c r="AA696" s="9">
        <f>'Section 10a Bilan_Diffusion'!T76</f>
        <v>0</v>
      </c>
      <c r="AB696" s="9">
        <f>'Section 10a Bilan_Diffusion'!U76</f>
        <v>0</v>
      </c>
    </row>
    <row r="697" spans="1:28">
      <c r="A697" s="9">
        <f>'Identification '!$F$11</f>
        <v>0</v>
      </c>
      <c r="B697" s="69" t="str">
        <f>IF(AND('Identification '!$F$11="",'Identification '!$F$15&lt;&gt;""),'Identification '!$F$15,IF('Identification '!$F$11="","",IF('Identification '!$F$13="Inscrire le nom de votre organisme dans la cellule F15",'Identification '!$F$15,'Identification '!$F$13)))</f>
        <v/>
      </c>
      <c r="C697" s="9" t="str">
        <f>REF!$BM$7</f>
        <v>2025-2026</v>
      </c>
      <c r="D697" s="9" t="s">
        <v>3007</v>
      </c>
      <c r="E697" s="69" t="str">
        <f>'Identification '!$F$17</f>
        <v/>
      </c>
      <c r="F697" s="9" t="str">
        <f>'Identification '!$G$18</f>
        <v/>
      </c>
      <c r="G697" s="232" t="str">
        <f>IF('Section 10a Bilan_Diffusion'!$D$6="","",'Section 10a Bilan_Diffusion'!$D$6)</f>
        <v/>
      </c>
      <c r="H697" s="9" t="str">
        <f>IF('Section 10a Bilan_Diffusion'!$D$8="","",'Section 10a Bilan_Diffusion'!$D$8)</f>
        <v/>
      </c>
      <c r="I697" s="9" t="str">
        <f>IF('Section 10a Bilan_Diffusion'!$K$8="","",'Section 10a Bilan_Diffusion'!$K$8)</f>
        <v/>
      </c>
      <c r="J697" s="69" t="str">
        <f>IF('Section 10a Bilan_Diffusion'!C77="","",'Section 10a Bilan_Diffusion'!C77)</f>
        <v/>
      </c>
      <c r="K697" s="1273" t="str">
        <f>IF('Section 10a Bilan_Diffusion'!D77="","",'Section 10a Bilan_Diffusion'!D77)</f>
        <v/>
      </c>
      <c r="L697" s="69" t="str">
        <f>IF('Section 10a Bilan_Diffusion'!E77="","",IF('Section 10a Bilan_Diffusion'!E77="«Choisir»","",'Section 10a Bilan_Diffusion'!E77))</f>
        <v/>
      </c>
      <c r="M697" s="69" t="str">
        <f>IF('Section 10a Bilan_Diffusion'!F77="","",IF('Section 10a Bilan_Diffusion'!F77="«Choisir»","",'Section 10a Bilan_Diffusion'!F77))</f>
        <v/>
      </c>
      <c r="N697" s="69" t="str">
        <f>IF('Section 10a Bilan_Diffusion'!G77="","",'Section 10a Bilan_Diffusion'!G77)</f>
        <v/>
      </c>
      <c r="O697" s="69" t="str">
        <f>IF('Section 10a Bilan_Diffusion'!H77="","",'Section 10a Bilan_Diffusion'!H77)</f>
        <v/>
      </c>
      <c r="P697" s="69" t="str">
        <f>IF('Section 10a Bilan_Diffusion'!I77="","",IF('Section 10a Bilan_Diffusion'!I77="«Choisir»","",'Section 10a Bilan_Diffusion'!I77))</f>
        <v/>
      </c>
      <c r="Q697" s="69" t="str">
        <f>IF('Section 10a Bilan_Diffusion'!J77="","",IF('Section 10a Bilan_Diffusion'!J77="«Choisir»","",'Section 10a Bilan_Diffusion'!J77))</f>
        <v/>
      </c>
      <c r="R697" s="9" t="str">
        <f>IF('Section 10a Bilan_Diffusion'!K77="","",'Section 10a Bilan_Diffusion'!K77)</f>
        <v/>
      </c>
      <c r="S697" s="9" t="str">
        <f>IF('Section 10a Bilan_Diffusion'!L77="","",'Section 10a Bilan_Diffusion'!L77)</f>
        <v/>
      </c>
      <c r="T697" s="9" t="str">
        <f>IF('Section 10a Bilan_Diffusion'!M77="","",'Section 10a Bilan_Diffusion'!M77)</f>
        <v/>
      </c>
      <c r="U697" s="9" t="str">
        <f>IF('Section 10a Bilan_Diffusion'!N77="","",'Section 10a Bilan_Diffusion'!N77)</f>
        <v/>
      </c>
      <c r="V697" s="9">
        <f>'Section 10a Bilan_Diffusion'!O77</f>
        <v>0</v>
      </c>
      <c r="W697" s="9">
        <f>'Section 10a Bilan_Diffusion'!P77</f>
        <v>0</v>
      </c>
      <c r="X697" s="9">
        <f>'Section 10a Bilan_Diffusion'!Q77</f>
        <v>0</v>
      </c>
      <c r="Y697" s="9">
        <f>'Section 10a Bilan_Diffusion'!R77</f>
        <v>0</v>
      </c>
      <c r="Z697" s="9">
        <f>'Section 10a Bilan_Diffusion'!S77</f>
        <v>0</v>
      </c>
      <c r="AA697" s="9">
        <f>'Section 10a Bilan_Diffusion'!T77</f>
        <v>0</v>
      </c>
      <c r="AB697" s="9">
        <f>'Section 10a Bilan_Diffusion'!U77</f>
        <v>0</v>
      </c>
    </row>
    <row r="698" spans="1:28">
      <c r="A698" s="9">
        <f>'Identification '!$F$11</f>
        <v>0</v>
      </c>
      <c r="B698" s="69" t="str">
        <f>IF(AND('Identification '!$F$11="",'Identification '!$F$15&lt;&gt;""),'Identification '!$F$15,IF('Identification '!$F$11="","",IF('Identification '!$F$13="Inscrire le nom de votre organisme dans la cellule F15",'Identification '!$F$15,'Identification '!$F$13)))</f>
        <v/>
      </c>
      <c r="C698" s="9" t="str">
        <f>REF!$BM$7</f>
        <v>2025-2026</v>
      </c>
      <c r="D698" s="9" t="s">
        <v>3007</v>
      </c>
      <c r="E698" s="69" t="str">
        <f>'Identification '!$F$17</f>
        <v/>
      </c>
      <c r="F698" s="9" t="str">
        <f>'Identification '!$G$18</f>
        <v/>
      </c>
      <c r="G698" s="232" t="str">
        <f>IF('Section 10a Bilan_Diffusion'!$D$6="","",'Section 10a Bilan_Diffusion'!$D$6)</f>
        <v/>
      </c>
      <c r="H698" s="9" t="str">
        <f>IF('Section 10a Bilan_Diffusion'!$D$8="","",'Section 10a Bilan_Diffusion'!$D$8)</f>
        <v/>
      </c>
      <c r="I698" s="9" t="str">
        <f>IF('Section 10a Bilan_Diffusion'!$K$8="","",'Section 10a Bilan_Diffusion'!$K$8)</f>
        <v/>
      </c>
      <c r="J698" s="69" t="str">
        <f>IF('Section 10a Bilan_Diffusion'!C78="","",'Section 10a Bilan_Diffusion'!C78)</f>
        <v/>
      </c>
      <c r="K698" s="1273" t="str">
        <f>IF('Section 10a Bilan_Diffusion'!D78="","",'Section 10a Bilan_Diffusion'!D78)</f>
        <v/>
      </c>
      <c r="L698" s="69" t="str">
        <f>IF('Section 10a Bilan_Diffusion'!E78="","",IF('Section 10a Bilan_Diffusion'!E78="«Choisir»","",'Section 10a Bilan_Diffusion'!E78))</f>
        <v/>
      </c>
      <c r="M698" s="69" t="str">
        <f>IF('Section 10a Bilan_Diffusion'!F78="","",IF('Section 10a Bilan_Diffusion'!F78="«Choisir»","",'Section 10a Bilan_Diffusion'!F78))</f>
        <v/>
      </c>
      <c r="N698" s="69" t="str">
        <f>IF('Section 10a Bilan_Diffusion'!G78="","",'Section 10a Bilan_Diffusion'!G78)</f>
        <v/>
      </c>
      <c r="O698" s="69" t="str">
        <f>IF('Section 10a Bilan_Diffusion'!H78="","",'Section 10a Bilan_Diffusion'!H78)</f>
        <v/>
      </c>
      <c r="P698" s="69" t="str">
        <f>IF('Section 10a Bilan_Diffusion'!I78="","",IF('Section 10a Bilan_Diffusion'!I78="«Choisir»","",'Section 10a Bilan_Diffusion'!I78))</f>
        <v/>
      </c>
      <c r="Q698" s="69" t="str">
        <f>IF('Section 10a Bilan_Diffusion'!J78="","",IF('Section 10a Bilan_Diffusion'!J78="«Choisir»","",'Section 10a Bilan_Diffusion'!J78))</f>
        <v/>
      </c>
      <c r="R698" s="9" t="str">
        <f>IF('Section 10a Bilan_Diffusion'!K78="","",'Section 10a Bilan_Diffusion'!K78)</f>
        <v/>
      </c>
      <c r="S698" s="9" t="str">
        <f>IF('Section 10a Bilan_Diffusion'!L78="","",'Section 10a Bilan_Diffusion'!L78)</f>
        <v/>
      </c>
      <c r="T698" s="9" t="str">
        <f>IF('Section 10a Bilan_Diffusion'!M78="","",'Section 10a Bilan_Diffusion'!M78)</f>
        <v/>
      </c>
      <c r="U698" s="9" t="str">
        <f>IF('Section 10a Bilan_Diffusion'!N78="","",'Section 10a Bilan_Diffusion'!N78)</f>
        <v/>
      </c>
      <c r="V698" s="9">
        <f>'Section 10a Bilan_Diffusion'!O78</f>
        <v>0</v>
      </c>
      <c r="W698" s="9">
        <f>'Section 10a Bilan_Diffusion'!P78</f>
        <v>0</v>
      </c>
      <c r="X698" s="9">
        <f>'Section 10a Bilan_Diffusion'!Q78</f>
        <v>0</v>
      </c>
      <c r="Y698" s="9">
        <f>'Section 10a Bilan_Diffusion'!R78</f>
        <v>0</v>
      </c>
      <c r="Z698" s="9">
        <f>'Section 10a Bilan_Diffusion'!S78</f>
        <v>0</v>
      </c>
      <c r="AA698" s="9">
        <f>'Section 10a Bilan_Diffusion'!T78</f>
        <v>0</v>
      </c>
      <c r="AB698" s="9">
        <f>'Section 10a Bilan_Diffusion'!U78</f>
        <v>0</v>
      </c>
    </row>
    <row r="699" spans="1:28">
      <c r="A699" s="9">
        <f>'Identification '!$F$11</f>
        <v>0</v>
      </c>
      <c r="B699" s="69" t="str">
        <f>IF(AND('Identification '!$F$11="",'Identification '!$F$15&lt;&gt;""),'Identification '!$F$15,IF('Identification '!$F$11="","",IF('Identification '!$F$13="Inscrire le nom de votre organisme dans la cellule F15",'Identification '!$F$15,'Identification '!$F$13)))</f>
        <v/>
      </c>
      <c r="C699" s="9" t="str">
        <f>REF!$BM$7</f>
        <v>2025-2026</v>
      </c>
      <c r="D699" s="9" t="s">
        <v>3007</v>
      </c>
      <c r="E699" s="69" t="str">
        <f>'Identification '!$F$17</f>
        <v/>
      </c>
      <c r="F699" s="9" t="str">
        <f>'Identification '!$G$18</f>
        <v/>
      </c>
      <c r="G699" s="232" t="str">
        <f>IF('Section 10a Bilan_Diffusion'!$D$6="","",'Section 10a Bilan_Diffusion'!$D$6)</f>
        <v/>
      </c>
      <c r="H699" s="9" t="str">
        <f>IF('Section 10a Bilan_Diffusion'!$D$8="","",'Section 10a Bilan_Diffusion'!$D$8)</f>
        <v/>
      </c>
      <c r="I699" s="9" t="str">
        <f>IF('Section 10a Bilan_Diffusion'!$K$8="","",'Section 10a Bilan_Diffusion'!$K$8)</f>
        <v/>
      </c>
      <c r="J699" s="69" t="str">
        <f>IF('Section 10a Bilan_Diffusion'!C79="","",'Section 10a Bilan_Diffusion'!C79)</f>
        <v/>
      </c>
      <c r="K699" s="1273" t="str">
        <f>IF('Section 10a Bilan_Diffusion'!D79="","",'Section 10a Bilan_Diffusion'!D79)</f>
        <v/>
      </c>
      <c r="L699" s="69" t="str">
        <f>IF('Section 10a Bilan_Diffusion'!E79="","",IF('Section 10a Bilan_Diffusion'!E79="«Choisir»","",'Section 10a Bilan_Diffusion'!E79))</f>
        <v/>
      </c>
      <c r="M699" s="69" t="str">
        <f>IF('Section 10a Bilan_Diffusion'!F79="","",IF('Section 10a Bilan_Diffusion'!F79="«Choisir»","",'Section 10a Bilan_Diffusion'!F79))</f>
        <v/>
      </c>
      <c r="N699" s="69" t="str">
        <f>IF('Section 10a Bilan_Diffusion'!G79="","",'Section 10a Bilan_Diffusion'!G79)</f>
        <v/>
      </c>
      <c r="O699" s="69" t="str">
        <f>IF('Section 10a Bilan_Diffusion'!H79="","",'Section 10a Bilan_Diffusion'!H79)</f>
        <v/>
      </c>
      <c r="P699" s="69" t="str">
        <f>IF('Section 10a Bilan_Diffusion'!I79="","",IF('Section 10a Bilan_Diffusion'!I79="«Choisir»","",'Section 10a Bilan_Diffusion'!I79))</f>
        <v/>
      </c>
      <c r="Q699" s="69" t="str">
        <f>IF('Section 10a Bilan_Diffusion'!J79="","",IF('Section 10a Bilan_Diffusion'!J79="«Choisir»","",'Section 10a Bilan_Diffusion'!J79))</f>
        <v/>
      </c>
      <c r="R699" s="9" t="str">
        <f>IF('Section 10a Bilan_Diffusion'!K79="","",'Section 10a Bilan_Diffusion'!K79)</f>
        <v/>
      </c>
      <c r="S699" s="9" t="str">
        <f>IF('Section 10a Bilan_Diffusion'!L79="","",'Section 10a Bilan_Diffusion'!L79)</f>
        <v/>
      </c>
      <c r="T699" s="9" t="str">
        <f>IF('Section 10a Bilan_Diffusion'!M79="","",'Section 10a Bilan_Diffusion'!M79)</f>
        <v/>
      </c>
      <c r="U699" s="9" t="str">
        <f>IF('Section 10a Bilan_Diffusion'!N79="","",'Section 10a Bilan_Diffusion'!N79)</f>
        <v/>
      </c>
      <c r="V699" s="9">
        <f>'Section 10a Bilan_Diffusion'!O79</f>
        <v>0</v>
      </c>
      <c r="W699" s="9">
        <f>'Section 10a Bilan_Diffusion'!P79</f>
        <v>0</v>
      </c>
      <c r="X699" s="9">
        <f>'Section 10a Bilan_Diffusion'!Q79</f>
        <v>0</v>
      </c>
      <c r="Y699" s="9">
        <f>'Section 10a Bilan_Diffusion'!R79</f>
        <v>0</v>
      </c>
      <c r="Z699" s="9">
        <f>'Section 10a Bilan_Diffusion'!S79</f>
        <v>0</v>
      </c>
      <c r="AA699" s="9">
        <f>'Section 10a Bilan_Diffusion'!T79</f>
        <v>0</v>
      </c>
      <c r="AB699" s="9">
        <f>'Section 10a Bilan_Diffusion'!U79</f>
        <v>0</v>
      </c>
    </row>
    <row r="700" spans="1:28">
      <c r="A700" s="9">
        <f>'Identification '!$F$11</f>
        <v>0</v>
      </c>
      <c r="B700" s="69" t="str">
        <f>IF(AND('Identification '!$F$11="",'Identification '!$F$15&lt;&gt;""),'Identification '!$F$15,IF('Identification '!$F$11="","",IF('Identification '!$F$13="Inscrire le nom de votre organisme dans la cellule F15",'Identification '!$F$15,'Identification '!$F$13)))</f>
        <v/>
      </c>
      <c r="C700" s="9" t="str">
        <f>REF!$BM$7</f>
        <v>2025-2026</v>
      </c>
      <c r="D700" s="9" t="s">
        <v>3007</v>
      </c>
      <c r="E700" s="69" t="str">
        <f>'Identification '!$F$17</f>
        <v/>
      </c>
      <c r="F700" s="9" t="str">
        <f>'Identification '!$G$18</f>
        <v/>
      </c>
      <c r="G700" s="232" t="str">
        <f>IF('Section 10a Bilan_Diffusion'!$D$6="","",'Section 10a Bilan_Diffusion'!$D$6)</f>
        <v/>
      </c>
      <c r="H700" s="9" t="str">
        <f>IF('Section 10a Bilan_Diffusion'!$D$8="","",'Section 10a Bilan_Diffusion'!$D$8)</f>
        <v/>
      </c>
      <c r="I700" s="9" t="str">
        <f>IF('Section 10a Bilan_Diffusion'!$K$8="","",'Section 10a Bilan_Diffusion'!$K$8)</f>
        <v/>
      </c>
      <c r="J700" s="69" t="str">
        <f>IF('Section 10a Bilan_Diffusion'!C80="","",'Section 10a Bilan_Diffusion'!C80)</f>
        <v/>
      </c>
      <c r="K700" s="1273" t="str">
        <f>IF('Section 10a Bilan_Diffusion'!D80="","",'Section 10a Bilan_Diffusion'!D80)</f>
        <v/>
      </c>
      <c r="L700" s="69" t="str">
        <f>IF('Section 10a Bilan_Diffusion'!E80="","",IF('Section 10a Bilan_Diffusion'!E80="«Choisir»","",'Section 10a Bilan_Diffusion'!E80))</f>
        <v/>
      </c>
      <c r="M700" s="69" t="str">
        <f>IF('Section 10a Bilan_Diffusion'!F80="","",IF('Section 10a Bilan_Diffusion'!F80="«Choisir»","",'Section 10a Bilan_Diffusion'!F80))</f>
        <v/>
      </c>
      <c r="N700" s="69" t="str">
        <f>IF('Section 10a Bilan_Diffusion'!G80="","",'Section 10a Bilan_Diffusion'!G80)</f>
        <v/>
      </c>
      <c r="O700" s="69" t="str">
        <f>IF('Section 10a Bilan_Diffusion'!H80="","",'Section 10a Bilan_Diffusion'!H80)</f>
        <v/>
      </c>
      <c r="P700" s="69" t="str">
        <f>IF('Section 10a Bilan_Diffusion'!I80="","",IF('Section 10a Bilan_Diffusion'!I80="«Choisir»","",'Section 10a Bilan_Diffusion'!I80))</f>
        <v/>
      </c>
      <c r="Q700" s="69" t="str">
        <f>IF('Section 10a Bilan_Diffusion'!J80="","",IF('Section 10a Bilan_Diffusion'!J80="«Choisir»","",'Section 10a Bilan_Diffusion'!J80))</f>
        <v/>
      </c>
      <c r="R700" s="9" t="str">
        <f>IF('Section 10a Bilan_Diffusion'!K80="","",'Section 10a Bilan_Diffusion'!K80)</f>
        <v/>
      </c>
      <c r="S700" s="9" t="str">
        <f>IF('Section 10a Bilan_Diffusion'!L80="","",'Section 10a Bilan_Diffusion'!L80)</f>
        <v/>
      </c>
      <c r="T700" s="9" t="str">
        <f>IF('Section 10a Bilan_Diffusion'!M80="","",'Section 10a Bilan_Diffusion'!M80)</f>
        <v/>
      </c>
      <c r="U700" s="9" t="str">
        <f>IF('Section 10a Bilan_Diffusion'!N80="","",'Section 10a Bilan_Diffusion'!N80)</f>
        <v/>
      </c>
      <c r="V700" s="9">
        <f>'Section 10a Bilan_Diffusion'!O80</f>
        <v>0</v>
      </c>
      <c r="W700" s="9">
        <f>'Section 10a Bilan_Diffusion'!P80</f>
        <v>0</v>
      </c>
      <c r="X700" s="9">
        <f>'Section 10a Bilan_Diffusion'!Q80</f>
        <v>0</v>
      </c>
      <c r="Y700" s="9">
        <f>'Section 10a Bilan_Diffusion'!R80</f>
        <v>0</v>
      </c>
      <c r="Z700" s="9">
        <f>'Section 10a Bilan_Diffusion'!S80</f>
        <v>0</v>
      </c>
      <c r="AA700" s="9">
        <f>'Section 10a Bilan_Diffusion'!T80</f>
        <v>0</v>
      </c>
      <c r="AB700" s="9">
        <f>'Section 10a Bilan_Diffusion'!U80</f>
        <v>0</v>
      </c>
    </row>
    <row r="701" spans="1:28">
      <c r="A701" s="9">
        <f>'Identification '!$F$11</f>
        <v>0</v>
      </c>
      <c r="B701" s="69" t="str">
        <f>IF(AND('Identification '!$F$11="",'Identification '!$F$15&lt;&gt;""),'Identification '!$F$15,IF('Identification '!$F$11="","",IF('Identification '!$F$13="Inscrire le nom de votre organisme dans la cellule F15",'Identification '!$F$15,'Identification '!$F$13)))</f>
        <v/>
      </c>
      <c r="C701" s="9" t="str">
        <f>REF!$BM$7</f>
        <v>2025-2026</v>
      </c>
      <c r="D701" s="9" t="s">
        <v>3007</v>
      </c>
      <c r="E701" s="69" t="str">
        <f>'Identification '!$F$17</f>
        <v/>
      </c>
      <c r="F701" s="9" t="str">
        <f>'Identification '!$G$18</f>
        <v/>
      </c>
      <c r="G701" s="232" t="str">
        <f>IF('Section 10a Bilan_Diffusion'!$D$6="","",'Section 10a Bilan_Diffusion'!$D$6)</f>
        <v/>
      </c>
      <c r="H701" s="9" t="str">
        <f>IF('Section 10a Bilan_Diffusion'!$D$8="","",'Section 10a Bilan_Diffusion'!$D$8)</f>
        <v/>
      </c>
      <c r="I701" s="9" t="str">
        <f>IF('Section 10a Bilan_Diffusion'!$K$8="","",'Section 10a Bilan_Diffusion'!$K$8)</f>
        <v/>
      </c>
      <c r="J701" s="69" t="str">
        <f>IF('Section 10a Bilan_Diffusion'!C81="","",'Section 10a Bilan_Diffusion'!C81)</f>
        <v/>
      </c>
      <c r="K701" s="1273" t="str">
        <f>IF('Section 10a Bilan_Diffusion'!D81="","",'Section 10a Bilan_Diffusion'!D81)</f>
        <v/>
      </c>
      <c r="L701" s="69" t="str">
        <f>IF('Section 10a Bilan_Diffusion'!E81="","",IF('Section 10a Bilan_Diffusion'!E81="«Choisir»","",'Section 10a Bilan_Diffusion'!E81))</f>
        <v/>
      </c>
      <c r="M701" s="69" t="str">
        <f>IF('Section 10a Bilan_Diffusion'!F81="","",IF('Section 10a Bilan_Diffusion'!F81="«Choisir»","",'Section 10a Bilan_Diffusion'!F81))</f>
        <v/>
      </c>
      <c r="N701" s="69" t="str">
        <f>IF('Section 10a Bilan_Diffusion'!G81="","",'Section 10a Bilan_Diffusion'!G81)</f>
        <v/>
      </c>
      <c r="O701" s="69" t="str">
        <f>IF('Section 10a Bilan_Diffusion'!H81="","",'Section 10a Bilan_Diffusion'!H81)</f>
        <v/>
      </c>
      <c r="P701" s="69" t="str">
        <f>IF('Section 10a Bilan_Diffusion'!I81="","",IF('Section 10a Bilan_Diffusion'!I81="«Choisir»","",'Section 10a Bilan_Diffusion'!I81))</f>
        <v/>
      </c>
      <c r="Q701" s="69" t="str">
        <f>IF('Section 10a Bilan_Diffusion'!J81="","",IF('Section 10a Bilan_Diffusion'!J81="«Choisir»","",'Section 10a Bilan_Diffusion'!J81))</f>
        <v/>
      </c>
      <c r="R701" s="9" t="str">
        <f>IF('Section 10a Bilan_Diffusion'!K81="","",'Section 10a Bilan_Diffusion'!K81)</f>
        <v/>
      </c>
      <c r="S701" s="9" t="str">
        <f>IF('Section 10a Bilan_Diffusion'!L81="","",'Section 10a Bilan_Diffusion'!L81)</f>
        <v/>
      </c>
      <c r="T701" s="9" t="str">
        <f>IF('Section 10a Bilan_Diffusion'!M81="","",'Section 10a Bilan_Diffusion'!M81)</f>
        <v/>
      </c>
      <c r="U701" s="9" t="str">
        <f>IF('Section 10a Bilan_Diffusion'!N81="","",'Section 10a Bilan_Diffusion'!N81)</f>
        <v/>
      </c>
      <c r="V701" s="9">
        <f>'Section 10a Bilan_Diffusion'!O81</f>
        <v>0</v>
      </c>
      <c r="W701" s="9">
        <f>'Section 10a Bilan_Diffusion'!P81</f>
        <v>0</v>
      </c>
      <c r="X701" s="9">
        <f>'Section 10a Bilan_Diffusion'!Q81</f>
        <v>0</v>
      </c>
      <c r="Y701" s="9">
        <f>'Section 10a Bilan_Diffusion'!R81</f>
        <v>0</v>
      </c>
      <c r="Z701" s="9">
        <f>'Section 10a Bilan_Diffusion'!S81</f>
        <v>0</v>
      </c>
      <c r="AA701" s="9">
        <f>'Section 10a Bilan_Diffusion'!T81</f>
        <v>0</v>
      </c>
      <c r="AB701" s="9">
        <f>'Section 10a Bilan_Diffusion'!U81</f>
        <v>0</v>
      </c>
    </row>
    <row r="702" spans="1:28">
      <c r="A702" s="9">
        <f>'Identification '!$F$11</f>
        <v>0</v>
      </c>
      <c r="B702" s="69" t="str">
        <f>IF(AND('Identification '!$F$11="",'Identification '!$F$15&lt;&gt;""),'Identification '!$F$15,IF('Identification '!$F$11="","",IF('Identification '!$F$13="Inscrire le nom de votre organisme dans la cellule F15",'Identification '!$F$15,'Identification '!$F$13)))</f>
        <v/>
      </c>
      <c r="C702" s="9" t="str">
        <f>REF!$BM$7</f>
        <v>2025-2026</v>
      </c>
      <c r="D702" s="9" t="s">
        <v>3007</v>
      </c>
      <c r="E702" s="69" t="str">
        <f>'Identification '!$F$17</f>
        <v/>
      </c>
      <c r="F702" s="9" t="str">
        <f>'Identification '!$G$18</f>
        <v/>
      </c>
      <c r="G702" s="232" t="str">
        <f>IF('Section 10a Bilan_Diffusion'!$D$6="","",'Section 10a Bilan_Diffusion'!$D$6)</f>
        <v/>
      </c>
      <c r="H702" s="9" t="str">
        <f>IF('Section 10a Bilan_Diffusion'!$D$8="","",'Section 10a Bilan_Diffusion'!$D$8)</f>
        <v/>
      </c>
      <c r="I702" s="9" t="str">
        <f>IF('Section 10a Bilan_Diffusion'!$K$8="","",'Section 10a Bilan_Diffusion'!$K$8)</f>
        <v/>
      </c>
      <c r="J702" s="69" t="str">
        <f>IF('Section 10a Bilan_Diffusion'!C82="","",'Section 10a Bilan_Diffusion'!C82)</f>
        <v/>
      </c>
      <c r="K702" s="1273" t="str">
        <f>IF('Section 10a Bilan_Diffusion'!D82="","",'Section 10a Bilan_Diffusion'!D82)</f>
        <v/>
      </c>
      <c r="L702" s="69" t="str">
        <f>IF('Section 10a Bilan_Diffusion'!E82="","",IF('Section 10a Bilan_Diffusion'!E82="«Choisir»","",'Section 10a Bilan_Diffusion'!E82))</f>
        <v/>
      </c>
      <c r="M702" s="69" t="str">
        <f>IF('Section 10a Bilan_Diffusion'!F82="","",IF('Section 10a Bilan_Diffusion'!F82="«Choisir»","",'Section 10a Bilan_Diffusion'!F82))</f>
        <v/>
      </c>
      <c r="N702" s="69" t="str">
        <f>IF('Section 10a Bilan_Diffusion'!G82="","",'Section 10a Bilan_Diffusion'!G82)</f>
        <v/>
      </c>
      <c r="O702" s="69" t="str">
        <f>IF('Section 10a Bilan_Diffusion'!H82="","",'Section 10a Bilan_Diffusion'!H82)</f>
        <v/>
      </c>
      <c r="P702" s="69" t="str">
        <f>IF('Section 10a Bilan_Diffusion'!I82="","",IF('Section 10a Bilan_Diffusion'!I82="«Choisir»","",'Section 10a Bilan_Diffusion'!I82))</f>
        <v/>
      </c>
      <c r="Q702" s="69" t="str">
        <f>IF('Section 10a Bilan_Diffusion'!J82="","",IF('Section 10a Bilan_Diffusion'!J82="«Choisir»","",'Section 10a Bilan_Diffusion'!J82))</f>
        <v/>
      </c>
      <c r="R702" s="9" t="str">
        <f>IF('Section 10a Bilan_Diffusion'!K82="","",'Section 10a Bilan_Diffusion'!K82)</f>
        <v/>
      </c>
      <c r="S702" s="9" t="str">
        <f>IF('Section 10a Bilan_Diffusion'!L82="","",'Section 10a Bilan_Diffusion'!L82)</f>
        <v/>
      </c>
      <c r="T702" s="9" t="str">
        <f>IF('Section 10a Bilan_Diffusion'!M82="","",'Section 10a Bilan_Diffusion'!M82)</f>
        <v/>
      </c>
      <c r="U702" s="9" t="str">
        <f>IF('Section 10a Bilan_Diffusion'!N82="","",'Section 10a Bilan_Diffusion'!N82)</f>
        <v/>
      </c>
      <c r="V702" s="9">
        <f>'Section 10a Bilan_Diffusion'!O82</f>
        <v>0</v>
      </c>
      <c r="W702" s="9">
        <f>'Section 10a Bilan_Diffusion'!P82</f>
        <v>0</v>
      </c>
      <c r="X702" s="9">
        <f>'Section 10a Bilan_Diffusion'!Q82</f>
        <v>0</v>
      </c>
      <c r="Y702" s="9">
        <f>'Section 10a Bilan_Diffusion'!R82</f>
        <v>0</v>
      </c>
      <c r="Z702" s="9">
        <f>'Section 10a Bilan_Diffusion'!S82</f>
        <v>0</v>
      </c>
      <c r="AA702" s="9">
        <f>'Section 10a Bilan_Diffusion'!T82</f>
        <v>0</v>
      </c>
      <c r="AB702" s="9">
        <f>'Section 10a Bilan_Diffusion'!U82</f>
        <v>0</v>
      </c>
    </row>
    <row r="703" spans="1:28">
      <c r="A703" s="9">
        <f>'Identification '!$F$11</f>
        <v>0</v>
      </c>
      <c r="B703" s="69" t="str">
        <f>IF(AND('Identification '!$F$11="",'Identification '!$F$15&lt;&gt;""),'Identification '!$F$15,IF('Identification '!$F$11="","",IF('Identification '!$F$13="Inscrire le nom de votre organisme dans la cellule F15",'Identification '!$F$15,'Identification '!$F$13)))</f>
        <v/>
      </c>
      <c r="C703" s="9" t="str">
        <f>REF!$BM$7</f>
        <v>2025-2026</v>
      </c>
      <c r="D703" s="9" t="s">
        <v>3007</v>
      </c>
      <c r="E703" s="69" t="str">
        <f>'Identification '!$F$17</f>
        <v/>
      </c>
      <c r="F703" s="9" t="str">
        <f>'Identification '!$G$18</f>
        <v/>
      </c>
      <c r="G703" s="232" t="str">
        <f>IF('Section 10a Bilan_Diffusion'!$D$6="","",'Section 10a Bilan_Diffusion'!$D$6)</f>
        <v/>
      </c>
      <c r="H703" s="9" t="str">
        <f>IF('Section 10a Bilan_Diffusion'!$D$8="","",'Section 10a Bilan_Diffusion'!$D$8)</f>
        <v/>
      </c>
      <c r="I703" s="9" t="str">
        <f>IF('Section 10a Bilan_Diffusion'!$K$8="","",'Section 10a Bilan_Diffusion'!$K$8)</f>
        <v/>
      </c>
      <c r="J703" s="69" t="str">
        <f>IF('Section 10a Bilan_Diffusion'!C83="","",'Section 10a Bilan_Diffusion'!C83)</f>
        <v/>
      </c>
      <c r="K703" s="1273" t="str">
        <f>IF('Section 10a Bilan_Diffusion'!D83="","",'Section 10a Bilan_Diffusion'!D83)</f>
        <v/>
      </c>
      <c r="L703" s="69" t="str">
        <f>IF('Section 10a Bilan_Diffusion'!E83="","",IF('Section 10a Bilan_Diffusion'!E83="«Choisir»","",'Section 10a Bilan_Diffusion'!E83))</f>
        <v/>
      </c>
      <c r="M703" s="69" t="str">
        <f>IF('Section 10a Bilan_Diffusion'!F83="","",IF('Section 10a Bilan_Diffusion'!F83="«Choisir»","",'Section 10a Bilan_Diffusion'!F83))</f>
        <v/>
      </c>
      <c r="N703" s="69" t="str">
        <f>IF('Section 10a Bilan_Diffusion'!G83="","",'Section 10a Bilan_Diffusion'!G83)</f>
        <v/>
      </c>
      <c r="O703" s="69" t="str">
        <f>IF('Section 10a Bilan_Diffusion'!H83="","",'Section 10a Bilan_Diffusion'!H83)</f>
        <v/>
      </c>
      <c r="P703" s="69" t="str">
        <f>IF('Section 10a Bilan_Diffusion'!I83="","",IF('Section 10a Bilan_Diffusion'!I83="«Choisir»","",'Section 10a Bilan_Diffusion'!I83))</f>
        <v/>
      </c>
      <c r="Q703" s="69" t="str">
        <f>IF('Section 10a Bilan_Diffusion'!J83="","",IF('Section 10a Bilan_Diffusion'!J83="«Choisir»","",'Section 10a Bilan_Diffusion'!J83))</f>
        <v/>
      </c>
      <c r="R703" s="9" t="str">
        <f>IF('Section 10a Bilan_Diffusion'!K83="","",'Section 10a Bilan_Diffusion'!K83)</f>
        <v/>
      </c>
      <c r="S703" s="9" t="str">
        <f>IF('Section 10a Bilan_Diffusion'!L83="","",'Section 10a Bilan_Diffusion'!L83)</f>
        <v/>
      </c>
      <c r="T703" s="9" t="str">
        <f>IF('Section 10a Bilan_Diffusion'!M83="","",'Section 10a Bilan_Diffusion'!M83)</f>
        <v/>
      </c>
      <c r="U703" s="9" t="str">
        <f>IF('Section 10a Bilan_Diffusion'!N83="","",'Section 10a Bilan_Diffusion'!N83)</f>
        <v/>
      </c>
      <c r="V703" s="9">
        <f>'Section 10a Bilan_Diffusion'!O83</f>
        <v>0</v>
      </c>
      <c r="W703" s="9">
        <f>'Section 10a Bilan_Diffusion'!P83</f>
        <v>0</v>
      </c>
      <c r="X703" s="9">
        <f>'Section 10a Bilan_Diffusion'!Q83</f>
        <v>0</v>
      </c>
      <c r="Y703" s="9">
        <f>'Section 10a Bilan_Diffusion'!R83</f>
        <v>0</v>
      </c>
      <c r="Z703" s="9">
        <f>'Section 10a Bilan_Diffusion'!S83</f>
        <v>0</v>
      </c>
      <c r="AA703" s="9">
        <f>'Section 10a Bilan_Diffusion'!T83</f>
        <v>0</v>
      </c>
      <c r="AB703" s="9">
        <f>'Section 10a Bilan_Diffusion'!U83</f>
        <v>0</v>
      </c>
    </row>
    <row r="704" spans="1:28">
      <c r="A704" s="9">
        <f>'Identification '!$F$11</f>
        <v>0</v>
      </c>
      <c r="B704" s="69" t="str">
        <f>IF(AND('Identification '!$F$11="",'Identification '!$F$15&lt;&gt;""),'Identification '!$F$15,IF('Identification '!$F$11="","",IF('Identification '!$F$13="Inscrire le nom de votre organisme dans la cellule F15",'Identification '!$F$15,'Identification '!$F$13)))</f>
        <v/>
      </c>
      <c r="C704" s="9" t="str">
        <f>REF!$BM$7</f>
        <v>2025-2026</v>
      </c>
      <c r="D704" s="9" t="s">
        <v>3007</v>
      </c>
      <c r="E704" s="69" t="str">
        <f>'Identification '!$F$17</f>
        <v/>
      </c>
      <c r="F704" s="9" t="str">
        <f>'Identification '!$G$18</f>
        <v/>
      </c>
      <c r="G704" s="232" t="str">
        <f>IF('Section 10a Bilan_Diffusion'!$D$6="","",'Section 10a Bilan_Diffusion'!$D$6)</f>
        <v/>
      </c>
      <c r="H704" s="9" t="str">
        <f>IF('Section 10a Bilan_Diffusion'!$D$8="","",'Section 10a Bilan_Diffusion'!$D$8)</f>
        <v/>
      </c>
      <c r="I704" s="9" t="str">
        <f>IF('Section 10a Bilan_Diffusion'!$K$8="","",'Section 10a Bilan_Diffusion'!$K$8)</f>
        <v/>
      </c>
      <c r="J704" s="69" t="str">
        <f>IF('Section 10a Bilan_Diffusion'!C84="","",'Section 10a Bilan_Diffusion'!C84)</f>
        <v/>
      </c>
      <c r="K704" s="1273" t="str">
        <f>IF('Section 10a Bilan_Diffusion'!D84="","",'Section 10a Bilan_Diffusion'!D84)</f>
        <v/>
      </c>
      <c r="L704" s="69" t="str">
        <f>IF('Section 10a Bilan_Diffusion'!E84="","",IF('Section 10a Bilan_Diffusion'!E84="«Choisir»","",'Section 10a Bilan_Diffusion'!E84))</f>
        <v/>
      </c>
      <c r="M704" s="69" t="str">
        <f>IF('Section 10a Bilan_Diffusion'!F84="","",IF('Section 10a Bilan_Diffusion'!F84="«Choisir»","",'Section 10a Bilan_Diffusion'!F84))</f>
        <v/>
      </c>
      <c r="N704" s="69" t="str">
        <f>IF('Section 10a Bilan_Diffusion'!G84="","",'Section 10a Bilan_Diffusion'!G84)</f>
        <v/>
      </c>
      <c r="O704" s="69" t="str">
        <f>IF('Section 10a Bilan_Diffusion'!H84="","",'Section 10a Bilan_Diffusion'!H84)</f>
        <v/>
      </c>
      <c r="P704" s="69" t="str">
        <f>IF('Section 10a Bilan_Diffusion'!I84="","",IF('Section 10a Bilan_Diffusion'!I84="«Choisir»","",'Section 10a Bilan_Diffusion'!I84))</f>
        <v/>
      </c>
      <c r="Q704" s="69" t="str">
        <f>IF('Section 10a Bilan_Diffusion'!J84="","",IF('Section 10a Bilan_Diffusion'!J84="«Choisir»","",'Section 10a Bilan_Diffusion'!J84))</f>
        <v/>
      </c>
      <c r="R704" s="9" t="str">
        <f>IF('Section 10a Bilan_Diffusion'!K84="","",'Section 10a Bilan_Diffusion'!K84)</f>
        <v/>
      </c>
      <c r="S704" s="9" t="str">
        <f>IF('Section 10a Bilan_Diffusion'!L84="","",'Section 10a Bilan_Diffusion'!L84)</f>
        <v/>
      </c>
      <c r="T704" s="9" t="str">
        <f>IF('Section 10a Bilan_Diffusion'!M84="","",'Section 10a Bilan_Diffusion'!M84)</f>
        <v/>
      </c>
      <c r="U704" s="9" t="str">
        <f>IF('Section 10a Bilan_Diffusion'!N84="","",'Section 10a Bilan_Diffusion'!N84)</f>
        <v/>
      </c>
      <c r="V704" s="9">
        <f>'Section 10a Bilan_Diffusion'!O84</f>
        <v>0</v>
      </c>
      <c r="W704" s="9">
        <f>'Section 10a Bilan_Diffusion'!P84</f>
        <v>0</v>
      </c>
      <c r="X704" s="9">
        <f>'Section 10a Bilan_Diffusion'!Q84</f>
        <v>0</v>
      </c>
      <c r="Y704" s="9">
        <f>'Section 10a Bilan_Diffusion'!R84</f>
        <v>0</v>
      </c>
      <c r="Z704" s="9">
        <f>'Section 10a Bilan_Diffusion'!S84</f>
        <v>0</v>
      </c>
      <c r="AA704" s="9">
        <f>'Section 10a Bilan_Diffusion'!T84</f>
        <v>0</v>
      </c>
      <c r="AB704" s="9">
        <f>'Section 10a Bilan_Diffusion'!U84</f>
        <v>0</v>
      </c>
    </row>
    <row r="705" spans="1:28">
      <c r="A705" s="9">
        <f>'Identification '!$F$11</f>
        <v>0</v>
      </c>
      <c r="B705" s="69" t="str">
        <f>IF(AND('Identification '!$F$11="",'Identification '!$F$15&lt;&gt;""),'Identification '!$F$15,IF('Identification '!$F$11="","",IF('Identification '!$F$13="Inscrire le nom de votre organisme dans la cellule F15",'Identification '!$F$15,'Identification '!$F$13)))</f>
        <v/>
      </c>
      <c r="C705" s="9" t="str">
        <f>REF!$BM$7</f>
        <v>2025-2026</v>
      </c>
      <c r="D705" s="9" t="s">
        <v>3007</v>
      </c>
      <c r="E705" s="69" t="str">
        <f>'Identification '!$F$17</f>
        <v/>
      </c>
      <c r="F705" s="9" t="str">
        <f>'Identification '!$G$18</f>
        <v/>
      </c>
      <c r="G705" s="232" t="str">
        <f>IF('Section 10a Bilan_Diffusion'!$D$6="","",'Section 10a Bilan_Diffusion'!$D$6)</f>
        <v/>
      </c>
      <c r="H705" s="9" t="str">
        <f>IF('Section 10a Bilan_Diffusion'!$D$8="","",'Section 10a Bilan_Diffusion'!$D$8)</f>
        <v/>
      </c>
      <c r="I705" s="9" t="str">
        <f>IF('Section 10a Bilan_Diffusion'!$K$8="","",'Section 10a Bilan_Diffusion'!$K$8)</f>
        <v/>
      </c>
      <c r="J705" s="69" t="str">
        <f>IF('Section 10a Bilan_Diffusion'!C85="","",'Section 10a Bilan_Diffusion'!C85)</f>
        <v/>
      </c>
      <c r="K705" s="1273" t="str">
        <f>IF('Section 10a Bilan_Diffusion'!D85="","",'Section 10a Bilan_Diffusion'!D85)</f>
        <v/>
      </c>
      <c r="L705" s="69" t="str">
        <f>IF('Section 10a Bilan_Diffusion'!E85="","",IF('Section 10a Bilan_Diffusion'!E85="«Choisir»","",'Section 10a Bilan_Diffusion'!E85))</f>
        <v/>
      </c>
      <c r="M705" s="69" t="str">
        <f>IF('Section 10a Bilan_Diffusion'!F85="","",IF('Section 10a Bilan_Diffusion'!F85="«Choisir»","",'Section 10a Bilan_Diffusion'!F85))</f>
        <v/>
      </c>
      <c r="N705" s="69" t="str">
        <f>IF('Section 10a Bilan_Diffusion'!G85="","",'Section 10a Bilan_Diffusion'!G85)</f>
        <v/>
      </c>
      <c r="O705" s="69" t="str">
        <f>IF('Section 10a Bilan_Diffusion'!H85="","",'Section 10a Bilan_Diffusion'!H85)</f>
        <v/>
      </c>
      <c r="P705" s="69" t="str">
        <f>IF('Section 10a Bilan_Diffusion'!I85="","",IF('Section 10a Bilan_Diffusion'!I85="«Choisir»","",'Section 10a Bilan_Diffusion'!I85))</f>
        <v/>
      </c>
      <c r="Q705" s="69" t="str">
        <f>IF('Section 10a Bilan_Diffusion'!J85="","",IF('Section 10a Bilan_Diffusion'!J85="«Choisir»","",'Section 10a Bilan_Diffusion'!J85))</f>
        <v/>
      </c>
      <c r="R705" s="9" t="str">
        <f>IF('Section 10a Bilan_Diffusion'!K85="","",'Section 10a Bilan_Diffusion'!K85)</f>
        <v/>
      </c>
      <c r="S705" s="9" t="str">
        <f>IF('Section 10a Bilan_Diffusion'!L85="","",'Section 10a Bilan_Diffusion'!L85)</f>
        <v/>
      </c>
      <c r="T705" s="9" t="str">
        <f>IF('Section 10a Bilan_Diffusion'!M85="","",'Section 10a Bilan_Diffusion'!M85)</f>
        <v/>
      </c>
      <c r="U705" s="9" t="str">
        <f>IF('Section 10a Bilan_Diffusion'!N85="","",'Section 10a Bilan_Diffusion'!N85)</f>
        <v/>
      </c>
      <c r="V705" s="9">
        <f>'Section 10a Bilan_Diffusion'!O85</f>
        <v>0</v>
      </c>
      <c r="W705" s="9">
        <f>'Section 10a Bilan_Diffusion'!P85</f>
        <v>0</v>
      </c>
      <c r="X705" s="9">
        <f>'Section 10a Bilan_Diffusion'!Q85</f>
        <v>0</v>
      </c>
      <c r="Y705" s="9">
        <f>'Section 10a Bilan_Diffusion'!R85</f>
        <v>0</v>
      </c>
      <c r="Z705" s="9">
        <f>'Section 10a Bilan_Diffusion'!S85</f>
        <v>0</v>
      </c>
      <c r="AA705" s="9">
        <f>'Section 10a Bilan_Diffusion'!T85</f>
        <v>0</v>
      </c>
      <c r="AB705" s="9">
        <f>'Section 10a Bilan_Diffusion'!U85</f>
        <v>0</v>
      </c>
    </row>
    <row r="706" spans="1:28">
      <c r="A706" s="9">
        <f>'Identification '!$F$11</f>
        <v>0</v>
      </c>
      <c r="B706" s="69" t="str">
        <f>IF(AND('Identification '!$F$11="",'Identification '!$F$15&lt;&gt;""),'Identification '!$F$15,IF('Identification '!$F$11="","",IF('Identification '!$F$13="Inscrire le nom de votre organisme dans la cellule F15",'Identification '!$F$15,'Identification '!$F$13)))</f>
        <v/>
      </c>
      <c r="C706" s="9" t="str">
        <f>REF!$BM$7</f>
        <v>2025-2026</v>
      </c>
      <c r="D706" s="9" t="s">
        <v>3007</v>
      </c>
      <c r="E706" s="69" t="str">
        <f>'Identification '!$F$17</f>
        <v/>
      </c>
      <c r="F706" s="9" t="str">
        <f>'Identification '!$G$18</f>
        <v/>
      </c>
      <c r="G706" s="232" t="str">
        <f>IF('Section 10a Bilan_Diffusion'!$D$6="","",'Section 10a Bilan_Diffusion'!$D$6)</f>
        <v/>
      </c>
      <c r="H706" s="9" t="str">
        <f>IF('Section 10a Bilan_Diffusion'!$D$8="","",'Section 10a Bilan_Diffusion'!$D$8)</f>
        <v/>
      </c>
      <c r="I706" s="9" t="str">
        <f>IF('Section 10a Bilan_Diffusion'!$K$8="","",'Section 10a Bilan_Diffusion'!$K$8)</f>
        <v/>
      </c>
      <c r="J706" s="69" t="str">
        <f>IF('Section 10a Bilan_Diffusion'!C86="","",'Section 10a Bilan_Diffusion'!C86)</f>
        <v/>
      </c>
      <c r="K706" s="1273" t="str">
        <f>IF('Section 10a Bilan_Diffusion'!D86="","",'Section 10a Bilan_Diffusion'!D86)</f>
        <v/>
      </c>
      <c r="L706" s="69" t="str">
        <f>IF('Section 10a Bilan_Diffusion'!E86="","",IF('Section 10a Bilan_Diffusion'!E86="«Choisir»","",'Section 10a Bilan_Diffusion'!E86))</f>
        <v/>
      </c>
      <c r="M706" s="69" t="str">
        <f>IF('Section 10a Bilan_Diffusion'!F86="","",IF('Section 10a Bilan_Diffusion'!F86="«Choisir»","",'Section 10a Bilan_Diffusion'!F86))</f>
        <v/>
      </c>
      <c r="N706" s="69" t="str">
        <f>IF('Section 10a Bilan_Diffusion'!G86="","",'Section 10a Bilan_Diffusion'!G86)</f>
        <v/>
      </c>
      <c r="O706" s="69" t="str">
        <f>IF('Section 10a Bilan_Diffusion'!H86="","",'Section 10a Bilan_Diffusion'!H86)</f>
        <v/>
      </c>
      <c r="P706" s="69" t="str">
        <f>IF('Section 10a Bilan_Diffusion'!I86="","",IF('Section 10a Bilan_Diffusion'!I86="«Choisir»","",'Section 10a Bilan_Diffusion'!I86))</f>
        <v/>
      </c>
      <c r="Q706" s="69" t="str">
        <f>IF('Section 10a Bilan_Diffusion'!J86="","",IF('Section 10a Bilan_Diffusion'!J86="«Choisir»","",'Section 10a Bilan_Diffusion'!J86))</f>
        <v/>
      </c>
      <c r="R706" s="9" t="str">
        <f>IF('Section 10a Bilan_Diffusion'!K86="","",'Section 10a Bilan_Diffusion'!K86)</f>
        <v/>
      </c>
      <c r="S706" s="9" t="str">
        <f>IF('Section 10a Bilan_Diffusion'!L86="","",'Section 10a Bilan_Diffusion'!L86)</f>
        <v/>
      </c>
      <c r="T706" s="9" t="str">
        <f>IF('Section 10a Bilan_Diffusion'!M86="","",'Section 10a Bilan_Diffusion'!M86)</f>
        <v/>
      </c>
      <c r="U706" s="9" t="str">
        <f>IF('Section 10a Bilan_Diffusion'!N86="","",'Section 10a Bilan_Diffusion'!N86)</f>
        <v/>
      </c>
      <c r="V706" s="9">
        <f>'Section 10a Bilan_Diffusion'!O86</f>
        <v>0</v>
      </c>
      <c r="W706" s="9">
        <f>'Section 10a Bilan_Diffusion'!P86</f>
        <v>0</v>
      </c>
      <c r="X706" s="9">
        <f>'Section 10a Bilan_Diffusion'!Q86</f>
        <v>0</v>
      </c>
      <c r="Y706" s="9">
        <f>'Section 10a Bilan_Diffusion'!R86</f>
        <v>0</v>
      </c>
      <c r="Z706" s="9">
        <f>'Section 10a Bilan_Diffusion'!S86</f>
        <v>0</v>
      </c>
      <c r="AA706" s="9">
        <f>'Section 10a Bilan_Diffusion'!T86</f>
        <v>0</v>
      </c>
      <c r="AB706" s="9">
        <f>'Section 10a Bilan_Diffusion'!U86</f>
        <v>0</v>
      </c>
    </row>
    <row r="707" spans="1:28">
      <c r="A707" s="9">
        <f>'Identification '!$F$11</f>
        <v>0</v>
      </c>
      <c r="B707" s="69" t="str">
        <f>IF(AND('Identification '!$F$11="",'Identification '!$F$15&lt;&gt;""),'Identification '!$F$15,IF('Identification '!$F$11="","",IF('Identification '!$F$13="Inscrire le nom de votre organisme dans la cellule F15",'Identification '!$F$15,'Identification '!$F$13)))</f>
        <v/>
      </c>
      <c r="C707" s="9" t="str">
        <f>REF!$BM$7</f>
        <v>2025-2026</v>
      </c>
      <c r="D707" s="9" t="s">
        <v>3007</v>
      </c>
      <c r="E707" s="69" t="str">
        <f>'Identification '!$F$17</f>
        <v/>
      </c>
      <c r="F707" s="9" t="str">
        <f>'Identification '!$G$18</f>
        <v/>
      </c>
      <c r="G707" s="232" t="str">
        <f>IF('Section 10a Bilan_Diffusion'!$D$6="","",'Section 10a Bilan_Diffusion'!$D$6)</f>
        <v/>
      </c>
      <c r="H707" s="9" t="str">
        <f>IF('Section 10a Bilan_Diffusion'!$D$8="","",'Section 10a Bilan_Diffusion'!$D$8)</f>
        <v/>
      </c>
      <c r="I707" s="9" t="str">
        <f>IF('Section 10a Bilan_Diffusion'!$K$8="","",'Section 10a Bilan_Diffusion'!$K$8)</f>
        <v/>
      </c>
      <c r="J707" s="69" t="str">
        <f>IF('Section 10a Bilan_Diffusion'!C87="","",'Section 10a Bilan_Diffusion'!C87)</f>
        <v/>
      </c>
      <c r="K707" s="1273" t="str">
        <f>IF('Section 10a Bilan_Diffusion'!D87="","",'Section 10a Bilan_Diffusion'!D87)</f>
        <v/>
      </c>
      <c r="L707" s="69" t="str">
        <f>IF('Section 10a Bilan_Diffusion'!E87="","",IF('Section 10a Bilan_Diffusion'!E87="«Choisir»","",'Section 10a Bilan_Diffusion'!E87))</f>
        <v/>
      </c>
      <c r="M707" s="69" t="str">
        <f>IF('Section 10a Bilan_Diffusion'!F87="","",IF('Section 10a Bilan_Diffusion'!F87="«Choisir»","",'Section 10a Bilan_Diffusion'!F87))</f>
        <v/>
      </c>
      <c r="N707" s="69" t="str">
        <f>IF('Section 10a Bilan_Diffusion'!G87="","",'Section 10a Bilan_Diffusion'!G87)</f>
        <v/>
      </c>
      <c r="O707" s="69" t="str">
        <f>IF('Section 10a Bilan_Diffusion'!H87="","",'Section 10a Bilan_Diffusion'!H87)</f>
        <v/>
      </c>
      <c r="P707" s="69" t="str">
        <f>IF('Section 10a Bilan_Diffusion'!I87="","",IF('Section 10a Bilan_Diffusion'!I87="«Choisir»","",'Section 10a Bilan_Diffusion'!I87))</f>
        <v/>
      </c>
      <c r="Q707" s="69" t="str">
        <f>IF('Section 10a Bilan_Diffusion'!J87="","",IF('Section 10a Bilan_Diffusion'!J87="«Choisir»","",'Section 10a Bilan_Diffusion'!J87))</f>
        <v/>
      </c>
      <c r="R707" s="9" t="str">
        <f>IF('Section 10a Bilan_Diffusion'!K87="","",'Section 10a Bilan_Diffusion'!K87)</f>
        <v/>
      </c>
      <c r="S707" s="9" t="str">
        <f>IF('Section 10a Bilan_Diffusion'!L87="","",'Section 10a Bilan_Diffusion'!L87)</f>
        <v/>
      </c>
      <c r="T707" s="9" t="str">
        <f>IF('Section 10a Bilan_Diffusion'!M87="","",'Section 10a Bilan_Diffusion'!M87)</f>
        <v/>
      </c>
      <c r="U707" s="9" t="str">
        <f>IF('Section 10a Bilan_Diffusion'!N87="","",'Section 10a Bilan_Diffusion'!N87)</f>
        <v/>
      </c>
      <c r="V707" s="9">
        <f>'Section 10a Bilan_Diffusion'!O87</f>
        <v>0</v>
      </c>
      <c r="W707" s="9">
        <f>'Section 10a Bilan_Diffusion'!P87</f>
        <v>0</v>
      </c>
      <c r="X707" s="9">
        <f>'Section 10a Bilan_Diffusion'!Q87</f>
        <v>0</v>
      </c>
      <c r="Y707" s="9">
        <f>'Section 10a Bilan_Diffusion'!R87</f>
        <v>0</v>
      </c>
      <c r="Z707" s="9">
        <f>'Section 10a Bilan_Diffusion'!S87</f>
        <v>0</v>
      </c>
      <c r="AA707" s="9">
        <f>'Section 10a Bilan_Diffusion'!T87</f>
        <v>0</v>
      </c>
      <c r="AB707" s="9">
        <f>'Section 10a Bilan_Diffusion'!U87</f>
        <v>0</v>
      </c>
    </row>
    <row r="708" spans="1:28">
      <c r="A708" s="9">
        <f>'Identification '!$F$11</f>
        <v>0</v>
      </c>
      <c r="B708" s="69" t="str">
        <f>IF(AND('Identification '!$F$11="",'Identification '!$F$15&lt;&gt;""),'Identification '!$F$15,IF('Identification '!$F$11="","",IF('Identification '!$F$13="Inscrire le nom de votre organisme dans la cellule F15",'Identification '!$F$15,'Identification '!$F$13)))</f>
        <v/>
      </c>
      <c r="C708" s="9" t="str">
        <f>REF!$BM$7</f>
        <v>2025-2026</v>
      </c>
      <c r="D708" s="9" t="s">
        <v>3007</v>
      </c>
      <c r="E708" s="69" t="str">
        <f>'Identification '!$F$17</f>
        <v/>
      </c>
      <c r="F708" s="9" t="str">
        <f>'Identification '!$G$18</f>
        <v/>
      </c>
      <c r="G708" s="232" t="str">
        <f>IF('Section 10a Bilan_Diffusion'!$D$6="","",'Section 10a Bilan_Diffusion'!$D$6)</f>
        <v/>
      </c>
      <c r="H708" s="9" t="str">
        <f>IF('Section 10a Bilan_Diffusion'!$D$8="","",'Section 10a Bilan_Diffusion'!$D$8)</f>
        <v/>
      </c>
      <c r="I708" s="9" t="str">
        <f>IF('Section 10a Bilan_Diffusion'!$K$8="","",'Section 10a Bilan_Diffusion'!$K$8)</f>
        <v/>
      </c>
      <c r="J708" s="69" t="str">
        <f>IF('Section 10a Bilan_Diffusion'!C88="","",'Section 10a Bilan_Diffusion'!C88)</f>
        <v/>
      </c>
      <c r="K708" s="1273" t="str">
        <f>IF('Section 10a Bilan_Diffusion'!D88="","",'Section 10a Bilan_Diffusion'!D88)</f>
        <v/>
      </c>
      <c r="L708" s="69" t="str">
        <f>IF('Section 10a Bilan_Diffusion'!E88="","",IF('Section 10a Bilan_Diffusion'!E88="«Choisir»","",'Section 10a Bilan_Diffusion'!E88))</f>
        <v/>
      </c>
      <c r="M708" s="69" t="str">
        <f>IF('Section 10a Bilan_Diffusion'!F88="","",IF('Section 10a Bilan_Diffusion'!F88="«Choisir»","",'Section 10a Bilan_Diffusion'!F88))</f>
        <v/>
      </c>
      <c r="N708" s="69" t="str">
        <f>IF('Section 10a Bilan_Diffusion'!G88="","",'Section 10a Bilan_Diffusion'!G88)</f>
        <v/>
      </c>
      <c r="O708" s="69" t="str">
        <f>IF('Section 10a Bilan_Diffusion'!H88="","",'Section 10a Bilan_Diffusion'!H88)</f>
        <v/>
      </c>
      <c r="P708" s="69" t="str">
        <f>IF('Section 10a Bilan_Diffusion'!I88="","",IF('Section 10a Bilan_Diffusion'!I88="«Choisir»","",'Section 10a Bilan_Diffusion'!I88))</f>
        <v/>
      </c>
      <c r="Q708" s="69" t="str">
        <f>IF('Section 10a Bilan_Diffusion'!J88="","",IF('Section 10a Bilan_Diffusion'!J88="«Choisir»","",'Section 10a Bilan_Diffusion'!J88))</f>
        <v/>
      </c>
      <c r="R708" s="9" t="str">
        <f>IF('Section 10a Bilan_Diffusion'!K88="","",'Section 10a Bilan_Diffusion'!K88)</f>
        <v/>
      </c>
      <c r="S708" s="9" t="str">
        <f>IF('Section 10a Bilan_Diffusion'!L88="","",'Section 10a Bilan_Diffusion'!L88)</f>
        <v/>
      </c>
      <c r="T708" s="9" t="str">
        <f>IF('Section 10a Bilan_Diffusion'!M88="","",'Section 10a Bilan_Diffusion'!M88)</f>
        <v/>
      </c>
      <c r="U708" s="9" t="str">
        <f>IF('Section 10a Bilan_Diffusion'!N88="","",'Section 10a Bilan_Diffusion'!N88)</f>
        <v/>
      </c>
      <c r="V708" s="9">
        <f>'Section 10a Bilan_Diffusion'!O88</f>
        <v>0</v>
      </c>
      <c r="W708" s="9">
        <f>'Section 10a Bilan_Diffusion'!P88</f>
        <v>0</v>
      </c>
      <c r="X708" s="9">
        <f>'Section 10a Bilan_Diffusion'!Q88</f>
        <v>0</v>
      </c>
      <c r="Y708" s="9">
        <f>'Section 10a Bilan_Diffusion'!R88</f>
        <v>0</v>
      </c>
      <c r="Z708" s="9">
        <f>'Section 10a Bilan_Diffusion'!S88</f>
        <v>0</v>
      </c>
      <c r="AA708" s="9">
        <f>'Section 10a Bilan_Diffusion'!T88</f>
        <v>0</v>
      </c>
      <c r="AB708" s="9">
        <f>'Section 10a Bilan_Diffusion'!U88</f>
        <v>0</v>
      </c>
    </row>
    <row r="709" spans="1:28">
      <c r="A709" s="9">
        <f>'Identification '!$F$11</f>
        <v>0</v>
      </c>
      <c r="B709" s="69" t="str">
        <f>IF(AND('Identification '!$F$11="",'Identification '!$F$15&lt;&gt;""),'Identification '!$F$15,IF('Identification '!$F$11="","",IF('Identification '!$F$13="Inscrire le nom de votre organisme dans la cellule F15",'Identification '!$F$15,'Identification '!$F$13)))</f>
        <v/>
      </c>
      <c r="C709" s="9" t="str">
        <f>REF!$BM$7</f>
        <v>2025-2026</v>
      </c>
      <c r="D709" s="9" t="s">
        <v>3007</v>
      </c>
      <c r="E709" s="69" t="str">
        <f>'Identification '!$F$17</f>
        <v/>
      </c>
      <c r="F709" s="9" t="str">
        <f>'Identification '!$G$18</f>
        <v/>
      </c>
      <c r="G709" s="232" t="str">
        <f>IF('Section 10a Bilan_Diffusion'!$D$6="","",'Section 10a Bilan_Diffusion'!$D$6)</f>
        <v/>
      </c>
      <c r="H709" s="9" t="str">
        <f>IF('Section 10a Bilan_Diffusion'!$D$8="","",'Section 10a Bilan_Diffusion'!$D$8)</f>
        <v/>
      </c>
      <c r="I709" s="9" t="str">
        <f>IF('Section 10a Bilan_Diffusion'!$K$8="","",'Section 10a Bilan_Diffusion'!$K$8)</f>
        <v/>
      </c>
      <c r="J709" s="69" t="str">
        <f>IF('Section 10a Bilan_Diffusion'!C89="","",'Section 10a Bilan_Diffusion'!C89)</f>
        <v/>
      </c>
      <c r="K709" s="1273" t="str">
        <f>IF('Section 10a Bilan_Diffusion'!D89="","",'Section 10a Bilan_Diffusion'!D89)</f>
        <v/>
      </c>
      <c r="L709" s="69" t="str">
        <f>IF('Section 10a Bilan_Diffusion'!E89="","",IF('Section 10a Bilan_Diffusion'!E89="«Choisir»","",'Section 10a Bilan_Diffusion'!E89))</f>
        <v/>
      </c>
      <c r="M709" s="69" t="str">
        <f>IF('Section 10a Bilan_Diffusion'!F89="","",IF('Section 10a Bilan_Diffusion'!F89="«Choisir»","",'Section 10a Bilan_Diffusion'!F89))</f>
        <v/>
      </c>
      <c r="N709" s="69" t="str">
        <f>IF('Section 10a Bilan_Diffusion'!G89="","",'Section 10a Bilan_Diffusion'!G89)</f>
        <v/>
      </c>
      <c r="O709" s="69" t="str">
        <f>IF('Section 10a Bilan_Diffusion'!H89="","",'Section 10a Bilan_Diffusion'!H89)</f>
        <v/>
      </c>
      <c r="P709" s="69" t="str">
        <f>IF('Section 10a Bilan_Diffusion'!I89="","",IF('Section 10a Bilan_Diffusion'!I89="«Choisir»","",'Section 10a Bilan_Diffusion'!I89))</f>
        <v/>
      </c>
      <c r="Q709" s="69" t="str">
        <f>IF('Section 10a Bilan_Diffusion'!J89="","",IF('Section 10a Bilan_Diffusion'!J89="«Choisir»","",'Section 10a Bilan_Diffusion'!J89))</f>
        <v/>
      </c>
      <c r="R709" s="9" t="str">
        <f>IF('Section 10a Bilan_Diffusion'!K89="","",'Section 10a Bilan_Diffusion'!K89)</f>
        <v/>
      </c>
      <c r="S709" s="9" t="str">
        <f>IF('Section 10a Bilan_Diffusion'!L89="","",'Section 10a Bilan_Diffusion'!L89)</f>
        <v/>
      </c>
      <c r="T709" s="9" t="str">
        <f>IF('Section 10a Bilan_Diffusion'!M89="","",'Section 10a Bilan_Diffusion'!M89)</f>
        <v/>
      </c>
      <c r="U709" s="9" t="str">
        <f>IF('Section 10a Bilan_Diffusion'!N89="","",'Section 10a Bilan_Diffusion'!N89)</f>
        <v/>
      </c>
      <c r="V709" s="9">
        <f>'Section 10a Bilan_Diffusion'!O89</f>
        <v>0</v>
      </c>
      <c r="W709" s="9">
        <f>'Section 10a Bilan_Diffusion'!P89</f>
        <v>0</v>
      </c>
      <c r="X709" s="9">
        <f>'Section 10a Bilan_Diffusion'!Q89</f>
        <v>0</v>
      </c>
      <c r="Y709" s="9">
        <f>'Section 10a Bilan_Diffusion'!R89</f>
        <v>0</v>
      </c>
      <c r="Z709" s="9">
        <f>'Section 10a Bilan_Diffusion'!S89</f>
        <v>0</v>
      </c>
      <c r="AA709" s="9">
        <f>'Section 10a Bilan_Diffusion'!T89</f>
        <v>0</v>
      </c>
      <c r="AB709" s="9">
        <f>'Section 10a Bilan_Diffusion'!U89</f>
        <v>0</v>
      </c>
    </row>
    <row r="710" spans="1:28">
      <c r="A710" s="9">
        <f>'Identification '!$F$11</f>
        <v>0</v>
      </c>
      <c r="B710" s="69" t="str">
        <f>IF(AND('Identification '!$F$11="",'Identification '!$F$15&lt;&gt;""),'Identification '!$F$15,IF('Identification '!$F$11="","",IF('Identification '!$F$13="Inscrire le nom de votre organisme dans la cellule F15",'Identification '!$F$15,'Identification '!$F$13)))</f>
        <v/>
      </c>
      <c r="C710" s="9" t="str">
        <f>REF!$BM$7</f>
        <v>2025-2026</v>
      </c>
      <c r="D710" s="9" t="s">
        <v>3007</v>
      </c>
      <c r="E710" s="69" t="str">
        <f>'Identification '!$F$17</f>
        <v/>
      </c>
      <c r="F710" s="9" t="str">
        <f>'Identification '!$G$18</f>
        <v/>
      </c>
      <c r="G710" s="232" t="str">
        <f>IF('Section 10a Bilan_Diffusion'!$D$6="","",'Section 10a Bilan_Diffusion'!$D$6)</f>
        <v/>
      </c>
      <c r="H710" s="9" t="str">
        <f>IF('Section 10a Bilan_Diffusion'!$D$8="","",'Section 10a Bilan_Diffusion'!$D$8)</f>
        <v/>
      </c>
      <c r="I710" s="9" t="str">
        <f>IF('Section 10a Bilan_Diffusion'!$K$8="","",'Section 10a Bilan_Diffusion'!$K$8)</f>
        <v/>
      </c>
      <c r="J710" s="69" t="str">
        <f>IF('Section 10a Bilan_Diffusion'!C90="","",'Section 10a Bilan_Diffusion'!C90)</f>
        <v/>
      </c>
      <c r="K710" s="1273" t="str">
        <f>IF('Section 10a Bilan_Diffusion'!D90="","",'Section 10a Bilan_Diffusion'!D90)</f>
        <v/>
      </c>
      <c r="L710" s="69" t="str">
        <f>IF('Section 10a Bilan_Diffusion'!E90="","",IF('Section 10a Bilan_Diffusion'!E90="«Choisir»","",'Section 10a Bilan_Diffusion'!E90))</f>
        <v/>
      </c>
      <c r="M710" s="69" t="str">
        <f>IF('Section 10a Bilan_Diffusion'!F90="","",IF('Section 10a Bilan_Diffusion'!F90="«Choisir»","",'Section 10a Bilan_Diffusion'!F90))</f>
        <v/>
      </c>
      <c r="N710" s="69" t="str">
        <f>IF('Section 10a Bilan_Diffusion'!G90="","",'Section 10a Bilan_Diffusion'!G90)</f>
        <v/>
      </c>
      <c r="O710" s="69" t="str">
        <f>IF('Section 10a Bilan_Diffusion'!H90="","",'Section 10a Bilan_Diffusion'!H90)</f>
        <v/>
      </c>
      <c r="P710" s="69" t="str">
        <f>IF('Section 10a Bilan_Diffusion'!I90="","",IF('Section 10a Bilan_Diffusion'!I90="«Choisir»","",'Section 10a Bilan_Diffusion'!I90))</f>
        <v/>
      </c>
      <c r="Q710" s="69" t="str">
        <f>IF('Section 10a Bilan_Diffusion'!J90="","",IF('Section 10a Bilan_Diffusion'!J90="«Choisir»","",'Section 10a Bilan_Diffusion'!J90))</f>
        <v/>
      </c>
      <c r="R710" s="9" t="str">
        <f>IF('Section 10a Bilan_Diffusion'!K90="","",'Section 10a Bilan_Diffusion'!K90)</f>
        <v/>
      </c>
      <c r="S710" s="9" t="str">
        <f>IF('Section 10a Bilan_Diffusion'!L90="","",'Section 10a Bilan_Diffusion'!L90)</f>
        <v/>
      </c>
      <c r="T710" s="9" t="str">
        <f>IF('Section 10a Bilan_Diffusion'!M90="","",'Section 10a Bilan_Diffusion'!M90)</f>
        <v/>
      </c>
      <c r="U710" s="9" t="str">
        <f>IF('Section 10a Bilan_Diffusion'!N90="","",'Section 10a Bilan_Diffusion'!N90)</f>
        <v/>
      </c>
      <c r="V710" s="9">
        <f>'Section 10a Bilan_Diffusion'!O90</f>
        <v>0</v>
      </c>
      <c r="W710" s="9">
        <f>'Section 10a Bilan_Diffusion'!P90</f>
        <v>0</v>
      </c>
      <c r="X710" s="9">
        <f>'Section 10a Bilan_Diffusion'!Q90</f>
        <v>0</v>
      </c>
      <c r="Y710" s="9">
        <f>'Section 10a Bilan_Diffusion'!R90</f>
        <v>0</v>
      </c>
      <c r="Z710" s="9">
        <f>'Section 10a Bilan_Diffusion'!S90</f>
        <v>0</v>
      </c>
      <c r="AA710" s="9">
        <f>'Section 10a Bilan_Diffusion'!T90</f>
        <v>0</v>
      </c>
      <c r="AB710" s="9">
        <f>'Section 10a Bilan_Diffusion'!U90</f>
        <v>0</v>
      </c>
    </row>
    <row r="711" spans="1:28">
      <c r="A711" s="9">
        <f>'Identification '!$F$11</f>
        <v>0</v>
      </c>
      <c r="B711" s="69" t="str">
        <f>IF(AND('Identification '!$F$11="",'Identification '!$F$15&lt;&gt;""),'Identification '!$F$15,IF('Identification '!$F$11="","",IF('Identification '!$F$13="Inscrire le nom de votre organisme dans la cellule F15",'Identification '!$F$15,'Identification '!$F$13)))</f>
        <v/>
      </c>
      <c r="C711" s="9" t="str">
        <f>REF!$BM$7</f>
        <v>2025-2026</v>
      </c>
      <c r="D711" s="9" t="s">
        <v>3007</v>
      </c>
      <c r="E711" s="69" t="str">
        <f>'Identification '!$F$17</f>
        <v/>
      </c>
      <c r="F711" s="9" t="str">
        <f>'Identification '!$G$18</f>
        <v/>
      </c>
      <c r="G711" s="232" t="str">
        <f>IF('Section 10a Bilan_Diffusion'!$D$6="","",'Section 10a Bilan_Diffusion'!$D$6)</f>
        <v/>
      </c>
      <c r="H711" s="9" t="str">
        <f>IF('Section 10a Bilan_Diffusion'!$D$8="","",'Section 10a Bilan_Diffusion'!$D$8)</f>
        <v/>
      </c>
      <c r="I711" s="9" t="str">
        <f>IF('Section 10a Bilan_Diffusion'!$K$8="","",'Section 10a Bilan_Diffusion'!$K$8)</f>
        <v/>
      </c>
      <c r="J711" s="69" t="str">
        <f>IF('Section 10a Bilan_Diffusion'!C91="","",'Section 10a Bilan_Diffusion'!C91)</f>
        <v/>
      </c>
      <c r="K711" s="1273" t="str">
        <f>IF('Section 10a Bilan_Diffusion'!D91="","",'Section 10a Bilan_Diffusion'!D91)</f>
        <v/>
      </c>
      <c r="L711" s="69" t="str">
        <f>IF('Section 10a Bilan_Diffusion'!E91="","",IF('Section 10a Bilan_Diffusion'!E91="«Choisir»","",'Section 10a Bilan_Diffusion'!E91))</f>
        <v/>
      </c>
      <c r="M711" s="69" t="str">
        <f>IF('Section 10a Bilan_Diffusion'!F91="","",IF('Section 10a Bilan_Diffusion'!F91="«Choisir»","",'Section 10a Bilan_Diffusion'!F91))</f>
        <v/>
      </c>
      <c r="N711" s="69" t="str">
        <f>IF('Section 10a Bilan_Diffusion'!G91="","",'Section 10a Bilan_Diffusion'!G91)</f>
        <v/>
      </c>
      <c r="O711" s="69" t="str">
        <f>IF('Section 10a Bilan_Diffusion'!H91="","",'Section 10a Bilan_Diffusion'!H91)</f>
        <v/>
      </c>
      <c r="P711" s="69" t="str">
        <f>IF('Section 10a Bilan_Diffusion'!I91="","",IF('Section 10a Bilan_Diffusion'!I91="«Choisir»","",'Section 10a Bilan_Diffusion'!I91))</f>
        <v/>
      </c>
      <c r="Q711" s="69" t="str">
        <f>IF('Section 10a Bilan_Diffusion'!J91="","",IF('Section 10a Bilan_Diffusion'!J91="«Choisir»","",'Section 10a Bilan_Diffusion'!J91))</f>
        <v/>
      </c>
      <c r="R711" s="9" t="str">
        <f>IF('Section 10a Bilan_Diffusion'!K91="","",'Section 10a Bilan_Diffusion'!K91)</f>
        <v/>
      </c>
      <c r="S711" s="9" t="str">
        <f>IF('Section 10a Bilan_Diffusion'!L91="","",'Section 10a Bilan_Diffusion'!L91)</f>
        <v/>
      </c>
      <c r="T711" s="9" t="str">
        <f>IF('Section 10a Bilan_Diffusion'!M91="","",'Section 10a Bilan_Diffusion'!M91)</f>
        <v/>
      </c>
      <c r="U711" s="9" t="str">
        <f>IF('Section 10a Bilan_Diffusion'!N91="","",'Section 10a Bilan_Diffusion'!N91)</f>
        <v/>
      </c>
      <c r="V711" s="9">
        <f>'Section 10a Bilan_Diffusion'!O91</f>
        <v>0</v>
      </c>
      <c r="W711" s="9">
        <f>'Section 10a Bilan_Diffusion'!P91</f>
        <v>0</v>
      </c>
      <c r="X711" s="9">
        <f>'Section 10a Bilan_Diffusion'!Q91</f>
        <v>0</v>
      </c>
      <c r="Y711" s="9">
        <f>'Section 10a Bilan_Diffusion'!R91</f>
        <v>0</v>
      </c>
      <c r="Z711" s="9">
        <f>'Section 10a Bilan_Diffusion'!S91</f>
        <v>0</v>
      </c>
      <c r="AA711" s="9">
        <f>'Section 10a Bilan_Diffusion'!T91</f>
        <v>0</v>
      </c>
      <c r="AB711" s="9">
        <f>'Section 10a Bilan_Diffusion'!U91</f>
        <v>0</v>
      </c>
    </row>
    <row r="712" spans="1:28">
      <c r="A712" s="9">
        <f>'Identification '!$F$11</f>
        <v>0</v>
      </c>
      <c r="B712" s="69" t="str">
        <f>IF(AND('Identification '!$F$11="",'Identification '!$F$15&lt;&gt;""),'Identification '!$F$15,IF('Identification '!$F$11="","",IF('Identification '!$F$13="Inscrire le nom de votre organisme dans la cellule F15",'Identification '!$F$15,'Identification '!$F$13)))</f>
        <v/>
      </c>
      <c r="C712" s="9" t="str">
        <f>REF!$BM$7</f>
        <v>2025-2026</v>
      </c>
      <c r="D712" s="9" t="s">
        <v>3007</v>
      </c>
      <c r="E712" s="69" t="str">
        <f>'Identification '!$F$17</f>
        <v/>
      </c>
      <c r="F712" s="9" t="str">
        <f>'Identification '!$G$18</f>
        <v/>
      </c>
      <c r="G712" s="232" t="str">
        <f>IF('Section 10a Bilan_Diffusion'!$D$6="","",'Section 10a Bilan_Diffusion'!$D$6)</f>
        <v/>
      </c>
      <c r="H712" s="9" t="str">
        <f>IF('Section 10a Bilan_Diffusion'!$D$8="","",'Section 10a Bilan_Diffusion'!$D$8)</f>
        <v/>
      </c>
      <c r="I712" s="9" t="str">
        <f>IF('Section 10a Bilan_Diffusion'!$K$8="","",'Section 10a Bilan_Diffusion'!$K$8)</f>
        <v/>
      </c>
      <c r="J712" s="69" t="str">
        <f>IF('Section 10a Bilan_Diffusion'!C92="","",'Section 10a Bilan_Diffusion'!C92)</f>
        <v/>
      </c>
      <c r="K712" s="1273" t="str">
        <f>IF('Section 10a Bilan_Diffusion'!D92="","",'Section 10a Bilan_Diffusion'!D92)</f>
        <v/>
      </c>
      <c r="L712" s="69" t="str">
        <f>IF('Section 10a Bilan_Diffusion'!E92="","",IF('Section 10a Bilan_Diffusion'!E92="«Choisir»","",'Section 10a Bilan_Diffusion'!E92))</f>
        <v/>
      </c>
      <c r="M712" s="69" t="str">
        <f>IF('Section 10a Bilan_Diffusion'!F92="","",IF('Section 10a Bilan_Diffusion'!F92="«Choisir»","",'Section 10a Bilan_Diffusion'!F92))</f>
        <v/>
      </c>
      <c r="N712" s="69" t="str">
        <f>IF('Section 10a Bilan_Diffusion'!G92="","",'Section 10a Bilan_Diffusion'!G92)</f>
        <v/>
      </c>
      <c r="O712" s="69" t="str">
        <f>IF('Section 10a Bilan_Diffusion'!H92="","",'Section 10a Bilan_Diffusion'!H92)</f>
        <v/>
      </c>
      <c r="P712" s="69" t="str">
        <f>IF('Section 10a Bilan_Diffusion'!I92="","",IF('Section 10a Bilan_Diffusion'!I92="«Choisir»","",'Section 10a Bilan_Diffusion'!I92))</f>
        <v/>
      </c>
      <c r="Q712" s="69" t="str">
        <f>IF('Section 10a Bilan_Diffusion'!J92="","",IF('Section 10a Bilan_Diffusion'!J92="«Choisir»","",'Section 10a Bilan_Diffusion'!J92))</f>
        <v/>
      </c>
      <c r="R712" s="9" t="str">
        <f>IF('Section 10a Bilan_Diffusion'!K92="","",'Section 10a Bilan_Diffusion'!K92)</f>
        <v/>
      </c>
      <c r="S712" s="9" t="str">
        <f>IF('Section 10a Bilan_Diffusion'!L92="","",'Section 10a Bilan_Diffusion'!L92)</f>
        <v/>
      </c>
      <c r="T712" s="9" t="str">
        <f>IF('Section 10a Bilan_Diffusion'!M92="","",'Section 10a Bilan_Diffusion'!M92)</f>
        <v/>
      </c>
      <c r="U712" s="9" t="str">
        <f>IF('Section 10a Bilan_Diffusion'!N92="","",'Section 10a Bilan_Diffusion'!N92)</f>
        <v/>
      </c>
      <c r="V712" s="9">
        <f>'Section 10a Bilan_Diffusion'!O92</f>
        <v>0</v>
      </c>
      <c r="W712" s="9">
        <f>'Section 10a Bilan_Diffusion'!P92</f>
        <v>0</v>
      </c>
      <c r="X712" s="9">
        <f>'Section 10a Bilan_Diffusion'!Q92</f>
        <v>0</v>
      </c>
      <c r="Y712" s="9">
        <f>'Section 10a Bilan_Diffusion'!R92</f>
        <v>0</v>
      </c>
      <c r="Z712" s="9">
        <f>'Section 10a Bilan_Diffusion'!S92</f>
        <v>0</v>
      </c>
      <c r="AA712" s="9">
        <f>'Section 10a Bilan_Diffusion'!T92</f>
        <v>0</v>
      </c>
      <c r="AB712" s="9">
        <f>'Section 10a Bilan_Diffusion'!U92</f>
        <v>0</v>
      </c>
    </row>
    <row r="713" spans="1:28">
      <c r="A713" s="9">
        <f>'Identification '!$F$11</f>
        <v>0</v>
      </c>
      <c r="B713" s="69" t="str">
        <f>IF(AND('Identification '!$F$11="",'Identification '!$F$15&lt;&gt;""),'Identification '!$F$15,IF('Identification '!$F$11="","",IF('Identification '!$F$13="Inscrire le nom de votre organisme dans la cellule F15",'Identification '!$F$15,'Identification '!$F$13)))</f>
        <v/>
      </c>
      <c r="C713" s="9" t="str">
        <f>REF!$BM$7</f>
        <v>2025-2026</v>
      </c>
      <c r="D713" s="9" t="s">
        <v>3007</v>
      </c>
      <c r="E713" s="69" t="str">
        <f>'Identification '!$F$17</f>
        <v/>
      </c>
      <c r="F713" s="9" t="str">
        <f>'Identification '!$G$18</f>
        <v/>
      </c>
      <c r="G713" s="232" t="str">
        <f>IF('Section 10a Bilan_Diffusion'!$D$6="","",'Section 10a Bilan_Diffusion'!$D$6)</f>
        <v/>
      </c>
      <c r="H713" s="9" t="str">
        <f>IF('Section 10a Bilan_Diffusion'!$D$8="","",'Section 10a Bilan_Diffusion'!$D$8)</f>
        <v/>
      </c>
      <c r="I713" s="9" t="str">
        <f>IF('Section 10a Bilan_Diffusion'!$K$8="","",'Section 10a Bilan_Diffusion'!$K$8)</f>
        <v/>
      </c>
      <c r="J713" s="69" t="str">
        <f>IF('Section 10a Bilan_Diffusion'!C93="","",'Section 10a Bilan_Diffusion'!C93)</f>
        <v/>
      </c>
      <c r="K713" s="1273" t="str">
        <f>IF('Section 10a Bilan_Diffusion'!D93="","",'Section 10a Bilan_Diffusion'!D93)</f>
        <v/>
      </c>
      <c r="L713" s="69" t="str">
        <f>IF('Section 10a Bilan_Diffusion'!E93="","",IF('Section 10a Bilan_Diffusion'!E93="«Choisir»","",'Section 10a Bilan_Diffusion'!E93))</f>
        <v/>
      </c>
      <c r="M713" s="69" t="str">
        <f>IF('Section 10a Bilan_Diffusion'!F93="","",IF('Section 10a Bilan_Diffusion'!F93="«Choisir»","",'Section 10a Bilan_Diffusion'!F93))</f>
        <v/>
      </c>
      <c r="N713" s="69" t="str">
        <f>IF('Section 10a Bilan_Diffusion'!G93="","",'Section 10a Bilan_Diffusion'!G93)</f>
        <v/>
      </c>
      <c r="O713" s="69" t="str">
        <f>IF('Section 10a Bilan_Diffusion'!H93="","",'Section 10a Bilan_Diffusion'!H93)</f>
        <v/>
      </c>
      <c r="P713" s="69" t="str">
        <f>IF('Section 10a Bilan_Diffusion'!I93="","",IF('Section 10a Bilan_Diffusion'!I93="«Choisir»","",'Section 10a Bilan_Diffusion'!I93))</f>
        <v/>
      </c>
      <c r="Q713" s="69" t="str">
        <f>IF('Section 10a Bilan_Diffusion'!J93="","",IF('Section 10a Bilan_Diffusion'!J93="«Choisir»","",'Section 10a Bilan_Diffusion'!J93))</f>
        <v/>
      </c>
      <c r="R713" s="9" t="str">
        <f>IF('Section 10a Bilan_Diffusion'!K93="","",'Section 10a Bilan_Diffusion'!K93)</f>
        <v/>
      </c>
      <c r="S713" s="9" t="str">
        <f>IF('Section 10a Bilan_Diffusion'!L93="","",'Section 10a Bilan_Diffusion'!L93)</f>
        <v/>
      </c>
      <c r="T713" s="9" t="str">
        <f>IF('Section 10a Bilan_Diffusion'!M93="","",'Section 10a Bilan_Diffusion'!M93)</f>
        <v/>
      </c>
      <c r="U713" s="9" t="str">
        <f>IF('Section 10a Bilan_Diffusion'!N93="","",'Section 10a Bilan_Diffusion'!N93)</f>
        <v/>
      </c>
      <c r="V713" s="9">
        <f>'Section 10a Bilan_Diffusion'!O93</f>
        <v>0</v>
      </c>
      <c r="W713" s="9">
        <f>'Section 10a Bilan_Diffusion'!P93</f>
        <v>0</v>
      </c>
      <c r="X713" s="9">
        <f>'Section 10a Bilan_Diffusion'!Q93</f>
        <v>0</v>
      </c>
      <c r="Y713" s="9">
        <f>'Section 10a Bilan_Diffusion'!R93</f>
        <v>0</v>
      </c>
      <c r="Z713" s="9">
        <f>'Section 10a Bilan_Diffusion'!S93</f>
        <v>0</v>
      </c>
      <c r="AA713" s="9">
        <f>'Section 10a Bilan_Diffusion'!T93</f>
        <v>0</v>
      </c>
      <c r="AB713" s="9">
        <f>'Section 10a Bilan_Diffusion'!U93</f>
        <v>0</v>
      </c>
    </row>
    <row r="714" spans="1:28">
      <c r="A714" s="9">
        <f>'Identification '!$F$11</f>
        <v>0</v>
      </c>
      <c r="B714" s="69" t="str">
        <f>IF(AND('Identification '!$F$11="",'Identification '!$F$15&lt;&gt;""),'Identification '!$F$15,IF('Identification '!$F$11="","",IF('Identification '!$F$13="Inscrire le nom de votre organisme dans la cellule F15",'Identification '!$F$15,'Identification '!$F$13)))</f>
        <v/>
      </c>
      <c r="C714" s="9" t="str">
        <f>REF!$BM$7</f>
        <v>2025-2026</v>
      </c>
      <c r="D714" s="9" t="s">
        <v>3007</v>
      </c>
      <c r="E714" s="69" t="str">
        <f>'Identification '!$F$17</f>
        <v/>
      </c>
      <c r="F714" s="9" t="str">
        <f>'Identification '!$G$18</f>
        <v/>
      </c>
      <c r="G714" s="232" t="str">
        <f>IF('Section 10a Bilan_Diffusion'!$D$6="","",'Section 10a Bilan_Diffusion'!$D$6)</f>
        <v/>
      </c>
      <c r="H714" s="9" t="str">
        <f>IF('Section 10a Bilan_Diffusion'!$D$8="","",'Section 10a Bilan_Diffusion'!$D$8)</f>
        <v/>
      </c>
      <c r="I714" s="9" t="str">
        <f>IF('Section 10a Bilan_Diffusion'!$K$8="","",'Section 10a Bilan_Diffusion'!$K$8)</f>
        <v/>
      </c>
      <c r="J714" s="69" t="str">
        <f>IF('Section 10a Bilan_Diffusion'!C94="","",'Section 10a Bilan_Diffusion'!C94)</f>
        <v/>
      </c>
      <c r="K714" s="1273" t="str">
        <f>IF('Section 10a Bilan_Diffusion'!D94="","",'Section 10a Bilan_Diffusion'!D94)</f>
        <v/>
      </c>
      <c r="L714" s="69" t="str">
        <f>IF('Section 10a Bilan_Diffusion'!E94="","",IF('Section 10a Bilan_Diffusion'!E94="«Choisir»","",'Section 10a Bilan_Diffusion'!E94))</f>
        <v/>
      </c>
      <c r="M714" s="69" t="str">
        <f>IF('Section 10a Bilan_Diffusion'!F94="","",IF('Section 10a Bilan_Diffusion'!F94="«Choisir»","",'Section 10a Bilan_Diffusion'!F94))</f>
        <v/>
      </c>
      <c r="N714" s="69" t="str">
        <f>IF('Section 10a Bilan_Diffusion'!G94="","",'Section 10a Bilan_Diffusion'!G94)</f>
        <v/>
      </c>
      <c r="O714" s="69" t="str">
        <f>IF('Section 10a Bilan_Diffusion'!H94="","",'Section 10a Bilan_Diffusion'!H94)</f>
        <v/>
      </c>
      <c r="P714" s="69" t="str">
        <f>IF('Section 10a Bilan_Diffusion'!I94="","",IF('Section 10a Bilan_Diffusion'!I94="«Choisir»","",'Section 10a Bilan_Diffusion'!I94))</f>
        <v/>
      </c>
      <c r="Q714" s="69" t="str">
        <f>IF('Section 10a Bilan_Diffusion'!J94="","",IF('Section 10a Bilan_Diffusion'!J94="«Choisir»","",'Section 10a Bilan_Diffusion'!J94))</f>
        <v/>
      </c>
      <c r="R714" s="9" t="str">
        <f>IF('Section 10a Bilan_Diffusion'!K94="","",'Section 10a Bilan_Diffusion'!K94)</f>
        <v/>
      </c>
      <c r="S714" s="9" t="str">
        <f>IF('Section 10a Bilan_Diffusion'!L94="","",'Section 10a Bilan_Diffusion'!L94)</f>
        <v/>
      </c>
      <c r="T714" s="9" t="str">
        <f>IF('Section 10a Bilan_Diffusion'!M94="","",'Section 10a Bilan_Diffusion'!M94)</f>
        <v/>
      </c>
      <c r="U714" s="9" t="str">
        <f>IF('Section 10a Bilan_Diffusion'!N94="","",'Section 10a Bilan_Diffusion'!N94)</f>
        <v/>
      </c>
      <c r="V714" s="9">
        <f>'Section 10a Bilan_Diffusion'!O94</f>
        <v>0</v>
      </c>
      <c r="W714" s="9">
        <f>'Section 10a Bilan_Diffusion'!P94</f>
        <v>0</v>
      </c>
      <c r="X714" s="9">
        <f>'Section 10a Bilan_Diffusion'!Q94</f>
        <v>0</v>
      </c>
      <c r="Y714" s="9">
        <f>'Section 10a Bilan_Diffusion'!R94</f>
        <v>0</v>
      </c>
      <c r="Z714" s="9">
        <f>'Section 10a Bilan_Diffusion'!S94</f>
        <v>0</v>
      </c>
      <c r="AA714" s="9">
        <f>'Section 10a Bilan_Diffusion'!T94</f>
        <v>0</v>
      </c>
      <c r="AB714" s="9">
        <f>'Section 10a Bilan_Diffusion'!U94</f>
        <v>0</v>
      </c>
    </row>
    <row r="715" spans="1:28">
      <c r="A715" s="9">
        <f>'Identification '!$F$11</f>
        <v>0</v>
      </c>
      <c r="B715" s="69" t="str">
        <f>IF(AND('Identification '!$F$11="",'Identification '!$F$15&lt;&gt;""),'Identification '!$F$15,IF('Identification '!$F$11="","",IF('Identification '!$F$13="Inscrire le nom de votre organisme dans la cellule F15",'Identification '!$F$15,'Identification '!$F$13)))</f>
        <v/>
      </c>
      <c r="C715" s="9" t="str">
        <f>REF!$BM$7</f>
        <v>2025-2026</v>
      </c>
      <c r="D715" s="9" t="s">
        <v>3007</v>
      </c>
      <c r="E715" s="69" t="str">
        <f>'Identification '!$F$17</f>
        <v/>
      </c>
      <c r="F715" s="9" t="str">
        <f>'Identification '!$G$18</f>
        <v/>
      </c>
      <c r="G715" s="232" t="str">
        <f>IF('Section 10a Bilan_Diffusion'!$D$6="","",'Section 10a Bilan_Diffusion'!$D$6)</f>
        <v/>
      </c>
      <c r="H715" s="9" t="str">
        <f>IF('Section 10a Bilan_Diffusion'!$D$8="","",'Section 10a Bilan_Diffusion'!$D$8)</f>
        <v/>
      </c>
      <c r="I715" s="9" t="str">
        <f>IF('Section 10a Bilan_Diffusion'!$K$8="","",'Section 10a Bilan_Diffusion'!$K$8)</f>
        <v/>
      </c>
      <c r="J715" s="69" t="str">
        <f>IF('Section 10a Bilan_Diffusion'!C95="","",'Section 10a Bilan_Diffusion'!C95)</f>
        <v/>
      </c>
      <c r="K715" s="1273" t="str">
        <f>IF('Section 10a Bilan_Diffusion'!D95="","",'Section 10a Bilan_Diffusion'!D95)</f>
        <v/>
      </c>
      <c r="L715" s="69" t="str">
        <f>IF('Section 10a Bilan_Diffusion'!E95="","",IF('Section 10a Bilan_Diffusion'!E95="«Choisir»","",'Section 10a Bilan_Diffusion'!E95))</f>
        <v/>
      </c>
      <c r="M715" s="69" t="str">
        <f>IF('Section 10a Bilan_Diffusion'!F95="","",IF('Section 10a Bilan_Diffusion'!F95="«Choisir»","",'Section 10a Bilan_Diffusion'!F95))</f>
        <v/>
      </c>
      <c r="N715" s="69" t="str">
        <f>IF('Section 10a Bilan_Diffusion'!G95="","",'Section 10a Bilan_Diffusion'!G95)</f>
        <v/>
      </c>
      <c r="O715" s="69" t="str">
        <f>IF('Section 10a Bilan_Diffusion'!H95="","",'Section 10a Bilan_Diffusion'!H95)</f>
        <v/>
      </c>
      <c r="P715" s="69" t="str">
        <f>IF('Section 10a Bilan_Diffusion'!I95="","",IF('Section 10a Bilan_Diffusion'!I95="«Choisir»","",'Section 10a Bilan_Diffusion'!I95))</f>
        <v/>
      </c>
      <c r="Q715" s="69" t="str">
        <f>IF('Section 10a Bilan_Diffusion'!J95="","",IF('Section 10a Bilan_Diffusion'!J95="«Choisir»","",'Section 10a Bilan_Diffusion'!J95))</f>
        <v/>
      </c>
      <c r="R715" s="9" t="str">
        <f>IF('Section 10a Bilan_Diffusion'!K95="","",'Section 10a Bilan_Diffusion'!K95)</f>
        <v/>
      </c>
      <c r="S715" s="9" t="str">
        <f>IF('Section 10a Bilan_Diffusion'!L95="","",'Section 10a Bilan_Diffusion'!L95)</f>
        <v/>
      </c>
      <c r="T715" s="9" t="str">
        <f>IF('Section 10a Bilan_Diffusion'!M95="","",'Section 10a Bilan_Diffusion'!M95)</f>
        <v/>
      </c>
      <c r="U715" s="9" t="str">
        <f>IF('Section 10a Bilan_Diffusion'!N95="","",'Section 10a Bilan_Diffusion'!N95)</f>
        <v/>
      </c>
      <c r="V715" s="9">
        <f>'Section 10a Bilan_Diffusion'!O95</f>
        <v>0</v>
      </c>
      <c r="W715" s="9">
        <f>'Section 10a Bilan_Diffusion'!P95</f>
        <v>0</v>
      </c>
      <c r="X715" s="9">
        <f>'Section 10a Bilan_Diffusion'!Q95</f>
        <v>0</v>
      </c>
      <c r="Y715" s="9">
        <f>'Section 10a Bilan_Diffusion'!R95</f>
        <v>0</v>
      </c>
      <c r="Z715" s="9">
        <f>'Section 10a Bilan_Diffusion'!S95</f>
        <v>0</v>
      </c>
      <c r="AA715" s="9">
        <f>'Section 10a Bilan_Diffusion'!T95</f>
        <v>0</v>
      </c>
      <c r="AB715" s="9">
        <f>'Section 10a Bilan_Diffusion'!U95</f>
        <v>0</v>
      </c>
    </row>
    <row r="716" spans="1:28">
      <c r="A716" s="9">
        <f>'Identification '!$F$11</f>
        <v>0</v>
      </c>
      <c r="B716" s="69" t="str">
        <f>IF(AND('Identification '!$F$11="",'Identification '!$F$15&lt;&gt;""),'Identification '!$F$15,IF('Identification '!$F$11="","",IF('Identification '!$F$13="Inscrire le nom de votre organisme dans la cellule F15",'Identification '!$F$15,'Identification '!$F$13)))</f>
        <v/>
      </c>
      <c r="C716" s="9" t="str">
        <f>REF!$BM$7</f>
        <v>2025-2026</v>
      </c>
      <c r="D716" s="9" t="s">
        <v>3007</v>
      </c>
      <c r="E716" s="69" t="str">
        <f>'Identification '!$F$17</f>
        <v/>
      </c>
      <c r="F716" s="9" t="str">
        <f>'Identification '!$G$18</f>
        <v/>
      </c>
      <c r="G716" s="232" t="str">
        <f>IF('Section 10a Bilan_Diffusion'!$D$6="","",'Section 10a Bilan_Diffusion'!$D$6)</f>
        <v/>
      </c>
      <c r="H716" s="9" t="str">
        <f>IF('Section 10a Bilan_Diffusion'!$D$8="","",'Section 10a Bilan_Diffusion'!$D$8)</f>
        <v/>
      </c>
      <c r="I716" s="9" t="str">
        <f>IF('Section 10a Bilan_Diffusion'!$K$8="","",'Section 10a Bilan_Diffusion'!$K$8)</f>
        <v/>
      </c>
      <c r="J716" s="69" t="str">
        <f>IF('Section 10a Bilan_Diffusion'!C96="","",'Section 10a Bilan_Diffusion'!C96)</f>
        <v/>
      </c>
      <c r="K716" s="1273" t="str">
        <f>IF('Section 10a Bilan_Diffusion'!D96="","",'Section 10a Bilan_Diffusion'!D96)</f>
        <v/>
      </c>
      <c r="L716" s="69" t="str">
        <f>IF('Section 10a Bilan_Diffusion'!E96="","",IF('Section 10a Bilan_Diffusion'!E96="«Choisir»","",'Section 10a Bilan_Diffusion'!E96))</f>
        <v/>
      </c>
      <c r="M716" s="69" t="str">
        <f>IF('Section 10a Bilan_Diffusion'!F96="","",IF('Section 10a Bilan_Diffusion'!F96="«Choisir»","",'Section 10a Bilan_Diffusion'!F96))</f>
        <v/>
      </c>
      <c r="N716" s="69" t="str">
        <f>IF('Section 10a Bilan_Diffusion'!G96="","",'Section 10a Bilan_Diffusion'!G96)</f>
        <v/>
      </c>
      <c r="O716" s="69" t="str">
        <f>IF('Section 10a Bilan_Diffusion'!H96="","",'Section 10a Bilan_Diffusion'!H96)</f>
        <v/>
      </c>
      <c r="P716" s="69" t="str">
        <f>IF('Section 10a Bilan_Diffusion'!I96="","",IF('Section 10a Bilan_Diffusion'!I96="«Choisir»","",'Section 10a Bilan_Diffusion'!I96))</f>
        <v/>
      </c>
      <c r="Q716" s="69" t="str">
        <f>IF('Section 10a Bilan_Diffusion'!J96="","",IF('Section 10a Bilan_Diffusion'!J96="«Choisir»","",'Section 10a Bilan_Diffusion'!J96))</f>
        <v/>
      </c>
      <c r="R716" s="9" t="str">
        <f>IF('Section 10a Bilan_Diffusion'!K96="","",'Section 10a Bilan_Diffusion'!K96)</f>
        <v/>
      </c>
      <c r="S716" s="9" t="str">
        <f>IF('Section 10a Bilan_Diffusion'!L96="","",'Section 10a Bilan_Diffusion'!L96)</f>
        <v/>
      </c>
      <c r="T716" s="9" t="str">
        <f>IF('Section 10a Bilan_Diffusion'!M96="","",'Section 10a Bilan_Diffusion'!M96)</f>
        <v/>
      </c>
      <c r="U716" s="9" t="str">
        <f>IF('Section 10a Bilan_Diffusion'!N96="","",'Section 10a Bilan_Diffusion'!N96)</f>
        <v/>
      </c>
      <c r="V716" s="9">
        <f>'Section 10a Bilan_Diffusion'!O96</f>
        <v>0</v>
      </c>
      <c r="W716" s="9">
        <f>'Section 10a Bilan_Diffusion'!P96</f>
        <v>0</v>
      </c>
      <c r="X716" s="9">
        <f>'Section 10a Bilan_Diffusion'!Q96</f>
        <v>0</v>
      </c>
      <c r="Y716" s="9">
        <f>'Section 10a Bilan_Diffusion'!R96</f>
        <v>0</v>
      </c>
      <c r="Z716" s="9">
        <f>'Section 10a Bilan_Diffusion'!S96</f>
        <v>0</v>
      </c>
      <c r="AA716" s="9">
        <f>'Section 10a Bilan_Diffusion'!T96</f>
        <v>0</v>
      </c>
      <c r="AB716" s="9">
        <f>'Section 10a Bilan_Diffusion'!U96</f>
        <v>0</v>
      </c>
    </row>
    <row r="717" spans="1:28">
      <c r="A717" s="9">
        <f>'Identification '!$F$11</f>
        <v>0</v>
      </c>
      <c r="B717" s="69" t="str">
        <f>IF(AND('Identification '!$F$11="",'Identification '!$F$15&lt;&gt;""),'Identification '!$F$15,IF('Identification '!$F$11="","",IF('Identification '!$F$13="Inscrire le nom de votre organisme dans la cellule F15",'Identification '!$F$15,'Identification '!$F$13)))</f>
        <v/>
      </c>
      <c r="C717" s="9" t="str">
        <f>REF!$BM$7</f>
        <v>2025-2026</v>
      </c>
      <c r="D717" s="9" t="s">
        <v>3007</v>
      </c>
      <c r="E717" s="69" t="str">
        <f>'Identification '!$F$17</f>
        <v/>
      </c>
      <c r="F717" s="9" t="str">
        <f>'Identification '!$G$18</f>
        <v/>
      </c>
      <c r="G717" s="232" t="str">
        <f>IF('Section 10a Bilan_Diffusion'!$D$6="","",'Section 10a Bilan_Diffusion'!$D$6)</f>
        <v/>
      </c>
      <c r="H717" s="9" t="str">
        <f>IF('Section 10a Bilan_Diffusion'!$D$8="","",'Section 10a Bilan_Diffusion'!$D$8)</f>
        <v/>
      </c>
      <c r="I717" s="9" t="str">
        <f>IF('Section 10a Bilan_Diffusion'!$K$8="","",'Section 10a Bilan_Diffusion'!$K$8)</f>
        <v/>
      </c>
      <c r="J717" s="69" t="str">
        <f>IF('Section 10a Bilan_Diffusion'!C97="","",'Section 10a Bilan_Diffusion'!C97)</f>
        <v/>
      </c>
      <c r="K717" s="1273" t="str">
        <f>IF('Section 10a Bilan_Diffusion'!D97="","",'Section 10a Bilan_Diffusion'!D97)</f>
        <v/>
      </c>
      <c r="L717" s="69" t="str">
        <f>IF('Section 10a Bilan_Diffusion'!E97="","",IF('Section 10a Bilan_Diffusion'!E97="«Choisir»","",'Section 10a Bilan_Diffusion'!E97))</f>
        <v/>
      </c>
      <c r="M717" s="69" t="str">
        <f>IF('Section 10a Bilan_Diffusion'!F97="","",IF('Section 10a Bilan_Diffusion'!F97="«Choisir»","",'Section 10a Bilan_Diffusion'!F97))</f>
        <v/>
      </c>
      <c r="N717" s="69" t="str">
        <f>IF('Section 10a Bilan_Diffusion'!G97="","",'Section 10a Bilan_Diffusion'!G97)</f>
        <v/>
      </c>
      <c r="O717" s="69" t="str">
        <f>IF('Section 10a Bilan_Diffusion'!H97="","",'Section 10a Bilan_Diffusion'!H97)</f>
        <v/>
      </c>
      <c r="P717" s="69" t="str">
        <f>IF('Section 10a Bilan_Diffusion'!I97="","",IF('Section 10a Bilan_Diffusion'!I97="«Choisir»","",'Section 10a Bilan_Diffusion'!I97))</f>
        <v/>
      </c>
      <c r="Q717" s="69" t="str">
        <f>IF('Section 10a Bilan_Diffusion'!J97="","",IF('Section 10a Bilan_Diffusion'!J97="«Choisir»","",'Section 10a Bilan_Diffusion'!J97))</f>
        <v/>
      </c>
      <c r="R717" s="9" t="str">
        <f>IF('Section 10a Bilan_Diffusion'!K97="","",'Section 10a Bilan_Diffusion'!K97)</f>
        <v/>
      </c>
      <c r="S717" s="9" t="str">
        <f>IF('Section 10a Bilan_Diffusion'!L97="","",'Section 10a Bilan_Diffusion'!L97)</f>
        <v/>
      </c>
      <c r="T717" s="9" t="str">
        <f>IF('Section 10a Bilan_Diffusion'!M97="","",'Section 10a Bilan_Diffusion'!M97)</f>
        <v/>
      </c>
      <c r="U717" s="9" t="str">
        <f>IF('Section 10a Bilan_Diffusion'!N97="","",'Section 10a Bilan_Diffusion'!N97)</f>
        <v/>
      </c>
      <c r="V717" s="9">
        <f>'Section 10a Bilan_Diffusion'!O97</f>
        <v>0</v>
      </c>
      <c r="W717" s="9">
        <f>'Section 10a Bilan_Diffusion'!P97</f>
        <v>0</v>
      </c>
      <c r="X717" s="9">
        <f>'Section 10a Bilan_Diffusion'!Q97</f>
        <v>0</v>
      </c>
      <c r="Y717" s="9">
        <f>'Section 10a Bilan_Diffusion'!R97</f>
        <v>0</v>
      </c>
      <c r="Z717" s="9">
        <f>'Section 10a Bilan_Diffusion'!S97</f>
        <v>0</v>
      </c>
      <c r="AA717" s="9">
        <f>'Section 10a Bilan_Diffusion'!T97</f>
        <v>0</v>
      </c>
      <c r="AB717" s="9">
        <f>'Section 10a Bilan_Diffusion'!U97</f>
        <v>0</v>
      </c>
    </row>
    <row r="718" spans="1:28">
      <c r="A718" s="9">
        <f>'Identification '!$F$11</f>
        <v>0</v>
      </c>
      <c r="B718" s="69" t="str">
        <f>IF(AND('Identification '!$F$11="",'Identification '!$F$15&lt;&gt;""),'Identification '!$F$15,IF('Identification '!$F$11="","",IF('Identification '!$F$13="Inscrire le nom de votre organisme dans la cellule F15",'Identification '!$F$15,'Identification '!$F$13)))</f>
        <v/>
      </c>
      <c r="C718" s="9" t="str">
        <f>REF!$BM$7</f>
        <v>2025-2026</v>
      </c>
      <c r="D718" s="9" t="s">
        <v>3007</v>
      </c>
      <c r="E718" s="69" t="str">
        <f>'Identification '!$F$17</f>
        <v/>
      </c>
      <c r="F718" s="9" t="str">
        <f>'Identification '!$G$18</f>
        <v/>
      </c>
      <c r="G718" s="232" t="str">
        <f>IF('Section 10a Bilan_Diffusion'!$D$6="","",'Section 10a Bilan_Diffusion'!$D$6)</f>
        <v/>
      </c>
      <c r="H718" s="9" t="str">
        <f>IF('Section 10a Bilan_Diffusion'!$D$8="","",'Section 10a Bilan_Diffusion'!$D$8)</f>
        <v/>
      </c>
      <c r="I718" s="9" t="str">
        <f>IF('Section 10a Bilan_Diffusion'!$K$8="","",'Section 10a Bilan_Diffusion'!$K$8)</f>
        <v/>
      </c>
      <c r="J718" s="69" t="str">
        <f>IF('Section 10a Bilan_Diffusion'!C98="","",'Section 10a Bilan_Diffusion'!C98)</f>
        <v/>
      </c>
      <c r="K718" s="1273" t="str">
        <f>IF('Section 10a Bilan_Diffusion'!D98="","",'Section 10a Bilan_Diffusion'!D98)</f>
        <v/>
      </c>
      <c r="L718" s="69" t="str">
        <f>IF('Section 10a Bilan_Diffusion'!E98="","",IF('Section 10a Bilan_Diffusion'!E98="«Choisir»","",'Section 10a Bilan_Diffusion'!E98))</f>
        <v/>
      </c>
      <c r="M718" s="69" t="str">
        <f>IF('Section 10a Bilan_Diffusion'!F98="","",IF('Section 10a Bilan_Diffusion'!F98="«Choisir»","",'Section 10a Bilan_Diffusion'!F98))</f>
        <v/>
      </c>
      <c r="N718" s="69" t="str">
        <f>IF('Section 10a Bilan_Diffusion'!G98="","",'Section 10a Bilan_Diffusion'!G98)</f>
        <v/>
      </c>
      <c r="O718" s="69" t="str">
        <f>IF('Section 10a Bilan_Diffusion'!H98="","",'Section 10a Bilan_Diffusion'!H98)</f>
        <v/>
      </c>
      <c r="P718" s="69" t="str">
        <f>IF('Section 10a Bilan_Diffusion'!I98="","",IF('Section 10a Bilan_Diffusion'!I98="«Choisir»","",'Section 10a Bilan_Diffusion'!I98))</f>
        <v/>
      </c>
      <c r="Q718" s="69" t="str">
        <f>IF('Section 10a Bilan_Diffusion'!J98="","",IF('Section 10a Bilan_Diffusion'!J98="«Choisir»","",'Section 10a Bilan_Diffusion'!J98))</f>
        <v/>
      </c>
      <c r="R718" s="9" t="str">
        <f>IF('Section 10a Bilan_Diffusion'!K98="","",'Section 10a Bilan_Diffusion'!K98)</f>
        <v/>
      </c>
      <c r="S718" s="9" t="str">
        <f>IF('Section 10a Bilan_Diffusion'!L98="","",'Section 10a Bilan_Diffusion'!L98)</f>
        <v/>
      </c>
      <c r="T718" s="9" t="str">
        <f>IF('Section 10a Bilan_Diffusion'!M98="","",'Section 10a Bilan_Diffusion'!M98)</f>
        <v/>
      </c>
      <c r="U718" s="9" t="str">
        <f>IF('Section 10a Bilan_Diffusion'!N98="","",'Section 10a Bilan_Diffusion'!N98)</f>
        <v/>
      </c>
      <c r="V718" s="9">
        <f>'Section 10a Bilan_Diffusion'!O98</f>
        <v>0</v>
      </c>
      <c r="W718" s="9">
        <f>'Section 10a Bilan_Diffusion'!P98</f>
        <v>0</v>
      </c>
      <c r="X718" s="9">
        <f>'Section 10a Bilan_Diffusion'!Q98</f>
        <v>0</v>
      </c>
      <c r="Y718" s="9">
        <f>'Section 10a Bilan_Diffusion'!R98</f>
        <v>0</v>
      </c>
      <c r="Z718" s="9">
        <f>'Section 10a Bilan_Diffusion'!S98</f>
        <v>0</v>
      </c>
      <c r="AA718" s="9">
        <f>'Section 10a Bilan_Diffusion'!T98</f>
        <v>0</v>
      </c>
      <c r="AB718" s="9">
        <f>'Section 10a Bilan_Diffusion'!U98</f>
        <v>0</v>
      </c>
    </row>
    <row r="719" spans="1:28">
      <c r="A719" s="9">
        <f>'Identification '!$F$11</f>
        <v>0</v>
      </c>
      <c r="B719" s="69" t="str">
        <f>IF(AND('Identification '!$F$11="",'Identification '!$F$15&lt;&gt;""),'Identification '!$F$15,IF('Identification '!$F$11="","",IF('Identification '!$F$13="Inscrire le nom de votre organisme dans la cellule F15",'Identification '!$F$15,'Identification '!$F$13)))</f>
        <v/>
      </c>
      <c r="C719" s="9" t="str">
        <f>REF!$BM$7</f>
        <v>2025-2026</v>
      </c>
      <c r="D719" s="9" t="s">
        <v>3007</v>
      </c>
      <c r="E719" s="69" t="str">
        <f>'Identification '!$F$17</f>
        <v/>
      </c>
      <c r="F719" s="9" t="str">
        <f>'Identification '!$G$18</f>
        <v/>
      </c>
      <c r="G719" s="232" t="str">
        <f>IF('Section 10a Bilan_Diffusion'!$D$6="","",'Section 10a Bilan_Diffusion'!$D$6)</f>
        <v/>
      </c>
      <c r="H719" s="9" t="str">
        <f>IF('Section 10a Bilan_Diffusion'!$D$8="","",'Section 10a Bilan_Diffusion'!$D$8)</f>
        <v/>
      </c>
      <c r="I719" s="9" t="str">
        <f>IF('Section 10a Bilan_Diffusion'!$K$8="","",'Section 10a Bilan_Diffusion'!$K$8)</f>
        <v/>
      </c>
      <c r="J719" s="69" t="str">
        <f>IF('Section 10a Bilan_Diffusion'!C99="","",'Section 10a Bilan_Diffusion'!C99)</f>
        <v/>
      </c>
      <c r="K719" s="1273" t="str">
        <f>IF('Section 10a Bilan_Diffusion'!D99="","",'Section 10a Bilan_Diffusion'!D99)</f>
        <v/>
      </c>
      <c r="L719" s="69" t="str">
        <f>IF('Section 10a Bilan_Diffusion'!E99="","",IF('Section 10a Bilan_Diffusion'!E99="«Choisir»","",'Section 10a Bilan_Diffusion'!E99))</f>
        <v/>
      </c>
      <c r="M719" s="69" t="str">
        <f>IF('Section 10a Bilan_Diffusion'!F99="","",IF('Section 10a Bilan_Diffusion'!F99="«Choisir»","",'Section 10a Bilan_Diffusion'!F99))</f>
        <v/>
      </c>
      <c r="N719" s="69" t="str">
        <f>IF('Section 10a Bilan_Diffusion'!G99="","",'Section 10a Bilan_Diffusion'!G99)</f>
        <v/>
      </c>
      <c r="O719" s="69" t="str">
        <f>IF('Section 10a Bilan_Diffusion'!H99="","",'Section 10a Bilan_Diffusion'!H99)</f>
        <v/>
      </c>
      <c r="P719" s="69" t="str">
        <f>IF('Section 10a Bilan_Diffusion'!I99="","",IF('Section 10a Bilan_Diffusion'!I99="«Choisir»","",'Section 10a Bilan_Diffusion'!I99))</f>
        <v/>
      </c>
      <c r="Q719" s="69" t="str">
        <f>IF('Section 10a Bilan_Diffusion'!J99="","",IF('Section 10a Bilan_Diffusion'!J99="«Choisir»","",'Section 10a Bilan_Diffusion'!J99))</f>
        <v/>
      </c>
      <c r="R719" s="9" t="str">
        <f>IF('Section 10a Bilan_Diffusion'!K99="","",'Section 10a Bilan_Diffusion'!K99)</f>
        <v/>
      </c>
      <c r="S719" s="9" t="str">
        <f>IF('Section 10a Bilan_Diffusion'!L99="","",'Section 10a Bilan_Diffusion'!L99)</f>
        <v/>
      </c>
      <c r="T719" s="9" t="str">
        <f>IF('Section 10a Bilan_Diffusion'!M99="","",'Section 10a Bilan_Diffusion'!M99)</f>
        <v/>
      </c>
      <c r="U719" s="9" t="str">
        <f>IF('Section 10a Bilan_Diffusion'!N99="","",'Section 10a Bilan_Diffusion'!N99)</f>
        <v/>
      </c>
      <c r="V719" s="9">
        <f>'Section 10a Bilan_Diffusion'!O99</f>
        <v>0</v>
      </c>
      <c r="W719" s="9">
        <f>'Section 10a Bilan_Diffusion'!P99</f>
        <v>0</v>
      </c>
      <c r="X719" s="9">
        <f>'Section 10a Bilan_Diffusion'!Q99</f>
        <v>0</v>
      </c>
      <c r="Y719" s="9">
        <f>'Section 10a Bilan_Diffusion'!R99</f>
        <v>0</v>
      </c>
      <c r="Z719" s="9">
        <f>'Section 10a Bilan_Diffusion'!S99</f>
        <v>0</v>
      </c>
      <c r="AA719" s="9">
        <f>'Section 10a Bilan_Diffusion'!T99</f>
        <v>0</v>
      </c>
      <c r="AB719" s="9">
        <f>'Section 10a Bilan_Diffusion'!U99</f>
        <v>0</v>
      </c>
    </row>
    <row r="720" spans="1:28">
      <c r="A720" s="9">
        <f>'Identification '!$F$11</f>
        <v>0</v>
      </c>
      <c r="B720" s="69" t="str">
        <f>IF(AND('Identification '!$F$11="",'Identification '!$F$15&lt;&gt;""),'Identification '!$F$15,IF('Identification '!$F$11="","",IF('Identification '!$F$13="Inscrire le nom de votre organisme dans la cellule F15",'Identification '!$F$15,'Identification '!$F$13)))</f>
        <v/>
      </c>
      <c r="C720" s="9" t="str">
        <f>REF!$BM$7</f>
        <v>2025-2026</v>
      </c>
      <c r="D720" s="9" t="s">
        <v>3007</v>
      </c>
      <c r="E720" s="69" t="str">
        <f>'Identification '!$F$17</f>
        <v/>
      </c>
      <c r="F720" s="9" t="str">
        <f>'Identification '!$G$18</f>
        <v/>
      </c>
      <c r="G720" s="232" t="str">
        <f>IF('Section 10a Bilan_Diffusion'!$D$6="","",'Section 10a Bilan_Diffusion'!$D$6)</f>
        <v/>
      </c>
      <c r="H720" s="9" t="str">
        <f>IF('Section 10a Bilan_Diffusion'!$D$8="","",'Section 10a Bilan_Diffusion'!$D$8)</f>
        <v/>
      </c>
      <c r="I720" s="9" t="str">
        <f>IF('Section 10a Bilan_Diffusion'!$K$8="","",'Section 10a Bilan_Diffusion'!$K$8)</f>
        <v/>
      </c>
      <c r="J720" s="69" t="str">
        <f>IF('Section 10a Bilan_Diffusion'!C100="","",'Section 10a Bilan_Diffusion'!C100)</f>
        <v/>
      </c>
      <c r="K720" s="1273" t="str">
        <f>IF('Section 10a Bilan_Diffusion'!D100="","",'Section 10a Bilan_Diffusion'!D100)</f>
        <v/>
      </c>
      <c r="L720" s="69" t="str">
        <f>IF('Section 10a Bilan_Diffusion'!E100="","",IF('Section 10a Bilan_Diffusion'!E100="«Choisir»","",'Section 10a Bilan_Diffusion'!E100))</f>
        <v/>
      </c>
      <c r="M720" s="69" t="str">
        <f>IF('Section 10a Bilan_Diffusion'!F100="","",IF('Section 10a Bilan_Diffusion'!F100="«Choisir»","",'Section 10a Bilan_Diffusion'!F100))</f>
        <v/>
      </c>
      <c r="N720" s="69" t="str">
        <f>IF('Section 10a Bilan_Diffusion'!G100="","",'Section 10a Bilan_Diffusion'!G100)</f>
        <v/>
      </c>
      <c r="O720" s="69" t="str">
        <f>IF('Section 10a Bilan_Diffusion'!H100="","",'Section 10a Bilan_Diffusion'!H100)</f>
        <v/>
      </c>
      <c r="P720" s="69" t="str">
        <f>IF('Section 10a Bilan_Diffusion'!I100="","",IF('Section 10a Bilan_Diffusion'!I100="«Choisir»","",'Section 10a Bilan_Diffusion'!I100))</f>
        <v/>
      </c>
      <c r="Q720" s="69" t="str">
        <f>IF('Section 10a Bilan_Diffusion'!J100="","",IF('Section 10a Bilan_Diffusion'!J100="«Choisir»","",'Section 10a Bilan_Diffusion'!J100))</f>
        <v/>
      </c>
      <c r="R720" s="9" t="str">
        <f>IF('Section 10a Bilan_Diffusion'!K100="","",'Section 10a Bilan_Diffusion'!K100)</f>
        <v/>
      </c>
      <c r="S720" s="9" t="str">
        <f>IF('Section 10a Bilan_Diffusion'!L100="","",'Section 10a Bilan_Diffusion'!L100)</f>
        <v/>
      </c>
      <c r="T720" s="9" t="str">
        <f>IF('Section 10a Bilan_Diffusion'!M100="","",'Section 10a Bilan_Diffusion'!M100)</f>
        <v/>
      </c>
      <c r="U720" s="9" t="str">
        <f>IF('Section 10a Bilan_Diffusion'!N100="","",'Section 10a Bilan_Diffusion'!N100)</f>
        <v/>
      </c>
      <c r="V720" s="9">
        <f>'Section 10a Bilan_Diffusion'!O100</f>
        <v>0</v>
      </c>
      <c r="W720" s="9">
        <f>'Section 10a Bilan_Diffusion'!P100</f>
        <v>0</v>
      </c>
      <c r="X720" s="9">
        <f>'Section 10a Bilan_Diffusion'!Q100</f>
        <v>0</v>
      </c>
      <c r="Y720" s="9">
        <f>'Section 10a Bilan_Diffusion'!R100</f>
        <v>0</v>
      </c>
      <c r="Z720" s="9">
        <f>'Section 10a Bilan_Diffusion'!S100</f>
        <v>0</v>
      </c>
      <c r="AA720" s="9">
        <f>'Section 10a Bilan_Diffusion'!T100</f>
        <v>0</v>
      </c>
      <c r="AB720" s="9">
        <f>'Section 10a Bilan_Diffusion'!U100</f>
        <v>0</v>
      </c>
    </row>
    <row r="721" spans="1:28">
      <c r="A721" s="9">
        <f>'Identification '!$F$11</f>
        <v>0</v>
      </c>
      <c r="B721" s="69" t="str">
        <f>IF(AND('Identification '!$F$11="",'Identification '!$F$15&lt;&gt;""),'Identification '!$F$15,IF('Identification '!$F$11="","",IF('Identification '!$F$13="Inscrire le nom de votre organisme dans la cellule F15",'Identification '!$F$15,'Identification '!$F$13)))</f>
        <v/>
      </c>
      <c r="C721" s="9" t="str">
        <f>REF!$BM$7</f>
        <v>2025-2026</v>
      </c>
      <c r="D721" s="9" t="s">
        <v>3007</v>
      </c>
      <c r="E721" s="69" t="str">
        <f>'Identification '!$F$17</f>
        <v/>
      </c>
      <c r="F721" s="9" t="str">
        <f>'Identification '!$G$18</f>
        <v/>
      </c>
      <c r="G721" s="232" t="str">
        <f>IF('Section 10a Bilan_Diffusion'!$D$6="","",'Section 10a Bilan_Diffusion'!$D$6)</f>
        <v/>
      </c>
      <c r="H721" s="9" t="str">
        <f>IF('Section 10a Bilan_Diffusion'!$D$8="","",'Section 10a Bilan_Diffusion'!$D$8)</f>
        <v/>
      </c>
      <c r="I721" s="9" t="str">
        <f>IF('Section 10a Bilan_Diffusion'!$K$8="","",'Section 10a Bilan_Diffusion'!$K$8)</f>
        <v/>
      </c>
      <c r="J721" s="69" t="str">
        <f>IF('Section 10a Bilan_Diffusion'!C101="","",'Section 10a Bilan_Diffusion'!C101)</f>
        <v/>
      </c>
      <c r="K721" s="1273" t="str">
        <f>IF('Section 10a Bilan_Diffusion'!D101="","",'Section 10a Bilan_Diffusion'!D101)</f>
        <v/>
      </c>
      <c r="L721" s="69" t="str">
        <f>IF('Section 10a Bilan_Diffusion'!E101="","",IF('Section 10a Bilan_Diffusion'!E101="«Choisir»","",'Section 10a Bilan_Diffusion'!E101))</f>
        <v/>
      </c>
      <c r="M721" s="69" t="str">
        <f>IF('Section 10a Bilan_Diffusion'!F101="","",IF('Section 10a Bilan_Diffusion'!F101="«Choisir»","",'Section 10a Bilan_Diffusion'!F101))</f>
        <v/>
      </c>
      <c r="N721" s="69" t="str">
        <f>IF('Section 10a Bilan_Diffusion'!G101="","",'Section 10a Bilan_Diffusion'!G101)</f>
        <v/>
      </c>
      <c r="O721" s="69" t="str">
        <f>IF('Section 10a Bilan_Diffusion'!H101="","",'Section 10a Bilan_Diffusion'!H101)</f>
        <v/>
      </c>
      <c r="P721" s="69" t="str">
        <f>IF('Section 10a Bilan_Diffusion'!I101="","",IF('Section 10a Bilan_Diffusion'!I101="«Choisir»","",'Section 10a Bilan_Diffusion'!I101))</f>
        <v/>
      </c>
      <c r="Q721" s="69" t="str">
        <f>IF('Section 10a Bilan_Diffusion'!J101="","",IF('Section 10a Bilan_Diffusion'!J101="«Choisir»","",'Section 10a Bilan_Diffusion'!J101))</f>
        <v/>
      </c>
      <c r="R721" s="9" t="str">
        <f>IF('Section 10a Bilan_Diffusion'!K101="","",'Section 10a Bilan_Diffusion'!K101)</f>
        <v/>
      </c>
      <c r="S721" s="9" t="str">
        <f>IF('Section 10a Bilan_Diffusion'!L101="","",'Section 10a Bilan_Diffusion'!L101)</f>
        <v/>
      </c>
      <c r="T721" s="9" t="str">
        <f>IF('Section 10a Bilan_Diffusion'!M101="","",'Section 10a Bilan_Diffusion'!M101)</f>
        <v/>
      </c>
      <c r="U721" s="9" t="str">
        <f>IF('Section 10a Bilan_Diffusion'!N101="","",'Section 10a Bilan_Diffusion'!N101)</f>
        <v/>
      </c>
      <c r="V721" s="9">
        <f>'Section 10a Bilan_Diffusion'!O101</f>
        <v>0</v>
      </c>
      <c r="W721" s="9">
        <f>'Section 10a Bilan_Diffusion'!P101</f>
        <v>0</v>
      </c>
      <c r="X721" s="9">
        <f>'Section 10a Bilan_Diffusion'!Q101</f>
        <v>0</v>
      </c>
      <c r="Y721" s="9">
        <f>'Section 10a Bilan_Diffusion'!R101</f>
        <v>0</v>
      </c>
      <c r="Z721" s="9">
        <f>'Section 10a Bilan_Diffusion'!S101</f>
        <v>0</v>
      </c>
      <c r="AA721" s="9">
        <f>'Section 10a Bilan_Diffusion'!T101</f>
        <v>0</v>
      </c>
      <c r="AB721" s="9">
        <f>'Section 10a Bilan_Diffusion'!U101</f>
        <v>0</v>
      </c>
    </row>
    <row r="722" spans="1:28">
      <c r="A722" s="9">
        <f>'Identification '!$F$11</f>
        <v>0</v>
      </c>
      <c r="B722" s="69" t="str">
        <f>IF(AND('Identification '!$F$11="",'Identification '!$F$15&lt;&gt;""),'Identification '!$F$15,IF('Identification '!$F$11="","",IF('Identification '!$F$13="Inscrire le nom de votre organisme dans la cellule F15",'Identification '!$F$15,'Identification '!$F$13)))</f>
        <v/>
      </c>
      <c r="C722" s="9" t="str">
        <f>REF!$BM$7</f>
        <v>2025-2026</v>
      </c>
      <c r="D722" s="9" t="s">
        <v>3007</v>
      </c>
      <c r="E722" s="69" t="str">
        <f>'Identification '!$F$17</f>
        <v/>
      </c>
      <c r="F722" s="9" t="str">
        <f>'Identification '!$G$18</f>
        <v/>
      </c>
      <c r="G722" s="232" t="str">
        <f>IF('Section 10a Bilan_Diffusion'!$D$6="","",'Section 10a Bilan_Diffusion'!$D$6)</f>
        <v/>
      </c>
      <c r="H722" s="9" t="str">
        <f>IF('Section 10a Bilan_Diffusion'!$D$8="","",'Section 10a Bilan_Diffusion'!$D$8)</f>
        <v/>
      </c>
      <c r="I722" s="9" t="str">
        <f>IF('Section 10a Bilan_Diffusion'!$K$8="","",'Section 10a Bilan_Diffusion'!$K$8)</f>
        <v/>
      </c>
      <c r="J722" s="69" t="str">
        <f>IF('Section 10a Bilan_Diffusion'!C102="","",'Section 10a Bilan_Diffusion'!C102)</f>
        <v/>
      </c>
      <c r="K722" s="1273" t="str">
        <f>IF('Section 10a Bilan_Diffusion'!D102="","",'Section 10a Bilan_Diffusion'!D102)</f>
        <v/>
      </c>
      <c r="L722" s="69" t="str">
        <f>IF('Section 10a Bilan_Diffusion'!E102="","",IF('Section 10a Bilan_Diffusion'!E102="«Choisir»","",'Section 10a Bilan_Diffusion'!E102))</f>
        <v/>
      </c>
      <c r="M722" s="69" t="str">
        <f>IF('Section 10a Bilan_Diffusion'!F102="","",IF('Section 10a Bilan_Diffusion'!F102="«Choisir»","",'Section 10a Bilan_Diffusion'!F102))</f>
        <v/>
      </c>
      <c r="N722" s="69" t="str">
        <f>IF('Section 10a Bilan_Diffusion'!G102="","",'Section 10a Bilan_Diffusion'!G102)</f>
        <v/>
      </c>
      <c r="O722" s="69" t="str">
        <f>IF('Section 10a Bilan_Diffusion'!H102="","",'Section 10a Bilan_Diffusion'!H102)</f>
        <v/>
      </c>
      <c r="P722" s="69" t="str">
        <f>IF('Section 10a Bilan_Diffusion'!I102="","",IF('Section 10a Bilan_Diffusion'!I102="«Choisir»","",'Section 10a Bilan_Diffusion'!I102))</f>
        <v/>
      </c>
      <c r="Q722" s="69" t="str">
        <f>IF('Section 10a Bilan_Diffusion'!J102="","",IF('Section 10a Bilan_Diffusion'!J102="«Choisir»","",'Section 10a Bilan_Diffusion'!J102))</f>
        <v/>
      </c>
      <c r="R722" s="9" t="str">
        <f>IF('Section 10a Bilan_Diffusion'!K102="","",'Section 10a Bilan_Diffusion'!K102)</f>
        <v/>
      </c>
      <c r="S722" s="9" t="str">
        <f>IF('Section 10a Bilan_Diffusion'!L102="","",'Section 10a Bilan_Diffusion'!L102)</f>
        <v/>
      </c>
      <c r="T722" s="9" t="str">
        <f>IF('Section 10a Bilan_Diffusion'!M102="","",'Section 10a Bilan_Diffusion'!M102)</f>
        <v/>
      </c>
      <c r="U722" s="9" t="str">
        <f>IF('Section 10a Bilan_Diffusion'!N102="","",'Section 10a Bilan_Diffusion'!N102)</f>
        <v/>
      </c>
      <c r="V722" s="9">
        <f>'Section 10a Bilan_Diffusion'!O102</f>
        <v>0</v>
      </c>
      <c r="W722" s="9">
        <f>'Section 10a Bilan_Diffusion'!P102</f>
        <v>0</v>
      </c>
      <c r="X722" s="9">
        <f>'Section 10a Bilan_Diffusion'!Q102</f>
        <v>0</v>
      </c>
      <c r="Y722" s="9">
        <f>'Section 10a Bilan_Diffusion'!R102</f>
        <v>0</v>
      </c>
      <c r="Z722" s="9">
        <f>'Section 10a Bilan_Diffusion'!S102</f>
        <v>0</v>
      </c>
      <c r="AA722" s="9">
        <f>'Section 10a Bilan_Diffusion'!T102</f>
        <v>0</v>
      </c>
      <c r="AB722" s="9">
        <f>'Section 10a Bilan_Diffusion'!U102</f>
        <v>0</v>
      </c>
    </row>
    <row r="723" spans="1:28">
      <c r="A723" s="9">
        <f>'Identification '!$F$11</f>
        <v>0</v>
      </c>
      <c r="B723" s="69" t="str">
        <f>IF(AND('Identification '!$F$11="",'Identification '!$F$15&lt;&gt;""),'Identification '!$F$15,IF('Identification '!$F$11="","",IF('Identification '!$F$13="Inscrire le nom de votre organisme dans la cellule F15",'Identification '!$F$15,'Identification '!$F$13)))</f>
        <v/>
      </c>
      <c r="C723" s="9" t="str">
        <f>REF!$BM$7</f>
        <v>2025-2026</v>
      </c>
      <c r="D723" s="9" t="s">
        <v>3007</v>
      </c>
      <c r="E723" s="69" t="str">
        <f>'Identification '!$F$17</f>
        <v/>
      </c>
      <c r="F723" s="9" t="str">
        <f>'Identification '!$G$18</f>
        <v/>
      </c>
      <c r="G723" s="232" t="str">
        <f>IF('Section 10a Bilan_Diffusion'!$D$6="","",'Section 10a Bilan_Diffusion'!$D$6)</f>
        <v/>
      </c>
      <c r="H723" s="9" t="str">
        <f>IF('Section 10a Bilan_Diffusion'!$D$8="","",'Section 10a Bilan_Diffusion'!$D$8)</f>
        <v/>
      </c>
      <c r="I723" s="9" t="str">
        <f>IF('Section 10a Bilan_Diffusion'!$K$8="","",'Section 10a Bilan_Diffusion'!$K$8)</f>
        <v/>
      </c>
      <c r="J723" s="69" t="str">
        <f>IF('Section 10a Bilan_Diffusion'!C103="","",'Section 10a Bilan_Diffusion'!C103)</f>
        <v/>
      </c>
      <c r="K723" s="1273" t="str">
        <f>IF('Section 10a Bilan_Diffusion'!D103="","",'Section 10a Bilan_Diffusion'!D103)</f>
        <v/>
      </c>
      <c r="L723" s="69" t="str">
        <f>IF('Section 10a Bilan_Diffusion'!E103="","",IF('Section 10a Bilan_Diffusion'!E103="«Choisir»","",'Section 10a Bilan_Diffusion'!E103))</f>
        <v/>
      </c>
      <c r="M723" s="69" t="str">
        <f>IF('Section 10a Bilan_Diffusion'!F103="","",IF('Section 10a Bilan_Diffusion'!F103="«Choisir»","",'Section 10a Bilan_Diffusion'!F103))</f>
        <v/>
      </c>
      <c r="N723" s="69" t="str">
        <f>IF('Section 10a Bilan_Diffusion'!G103="","",'Section 10a Bilan_Diffusion'!G103)</f>
        <v/>
      </c>
      <c r="O723" s="69" t="str">
        <f>IF('Section 10a Bilan_Diffusion'!H103="","",'Section 10a Bilan_Diffusion'!H103)</f>
        <v/>
      </c>
      <c r="P723" s="69" t="str">
        <f>IF('Section 10a Bilan_Diffusion'!I103="","",IF('Section 10a Bilan_Diffusion'!I103="«Choisir»","",'Section 10a Bilan_Diffusion'!I103))</f>
        <v/>
      </c>
      <c r="Q723" s="69" t="str">
        <f>IF('Section 10a Bilan_Diffusion'!J103="","",IF('Section 10a Bilan_Diffusion'!J103="«Choisir»","",'Section 10a Bilan_Diffusion'!J103))</f>
        <v/>
      </c>
      <c r="R723" s="9" t="str">
        <f>IF('Section 10a Bilan_Diffusion'!K103="","",'Section 10a Bilan_Diffusion'!K103)</f>
        <v/>
      </c>
      <c r="S723" s="9" t="str">
        <f>IF('Section 10a Bilan_Diffusion'!L103="","",'Section 10a Bilan_Diffusion'!L103)</f>
        <v/>
      </c>
      <c r="T723" s="9" t="str">
        <f>IF('Section 10a Bilan_Diffusion'!M103="","",'Section 10a Bilan_Diffusion'!M103)</f>
        <v/>
      </c>
      <c r="U723" s="9" t="str">
        <f>IF('Section 10a Bilan_Diffusion'!N103="","",'Section 10a Bilan_Diffusion'!N103)</f>
        <v/>
      </c>
      <c r="V723" s="9">
        <f>'Section 10a Bilan_Diffusion'!O103</f>
        <v>0</v>
      </c>
      <c r="W723" s="9">
        <f>'Section 10a Bilan_Diffusion'!P103</f>
        <v>0</v>
      </c>
      <c r="X723" s="9">
        <f>'Section 10a Bilan_Diffusion'!Q103</f>
        <v>0</v>
      </c>
      <c r="Y723" s="9">
        <f>'Section 10a Bilan_Diffusion'!R103</f>
        <v>0</v>
      </c>
      <c r="Z723" s="9">
        <f>'Section 10a Bilan_Diffusion'!S103</f>
        <v>0</v>
      </c>
      <c r="AA723" s="9">
        <f>'Section 10a Bilan_Diffusion'!T103</f>
        <v>0</v>
      </c>
      <c r="AB723" s="9">
        <f>'Section 10a Bilan_Diffusion'!U103</f>
        <v>0</v>
      </c>
    </row>
    <row r="724" spans="1:28">
      <c r="A724" s="9">
        <f>'Identification '!$F$11</f>
        <v>0</v>
      </c>
      <c r="B724" s="69" t="str">
        <f>IF(AND('Identification '!$F$11="",'Identification '!$F$15&lt;&gt;""),'Identification '!$F$15,IF('Identification '!$F$11="","",IF('Identification '!$F$13="Inscrire le nom de votre organisme dans la cellule F15",'Identification '!$F$15,'Identification '!$F$13)))</f>
        <v/>
      </c>
      <c r="C724" s="9" t="str">
        <f>REF!$BM$7</f>
        <v>2025-2026</v>
      </c>
      <c r="D724" s="9" t="s">
        <v>3007</v>
      </c>
      <c r="E724" s="69" t="str">
        <f>'Identification '!$F$17</f>
        <v/>
      </c>
      <c r="F724" s="9" t="str">
        <f>'Identification '!$G$18</f>
        <v/>
      </c>
      <c r="G724" s="232" t="str">
        <f>IF('Section 10a Bilan_Diffusion'!$D$6="","",'Section 10a Bilan_Diffusion'!$D$6)</f>
        <v/>
      </c>
      <c r="H724" s="9" t="str">
        <f>IF('Section 10a Bilan_Diffusion'!$D$8="","",'Section 10a Bilan_Diffusion'!$D$8)</f>
        <v/>
      </c>
      <c r="I724" s="9" t="str">
        <f>IF('Section 10a Bilan_Diffusion'!$K$8="","",'Section 10a Bilan_Diffusion'!$K$8)</f>
        <v/>
      </c>
      <c r="J724" s="69" t="str">
        <f>IF('Section 10a Bilan_Diffusion'!C104="","",'Section 10a Bilan_Diffusion'!C104)</f>
        <v/>
      </c>
      <c r="K724" s="1273" t="str">
        <f>IF('Section 10a Bilan_Diffusion'!D104="","",'Section 10a Bilan_Diffusion'!D104)</f>
        <v/>
      </c>
      <c r="L724" s="69" t="str">
        <f>IF('Section 10a Bilan_Diffusion'!E104="","",IF('Section 10a Bilan_Diffusion'!E104="«Choisir»","",'Section 10a Bilan_Diffusion'!E104))</f>
        <v/>
      </c>
      <c r="M724" s="69" t="str">
        <f>IF('Section 10a Bilan_Diffusion'!F104="","",IF('Section 10a Bilan_Diffusion'!F104="«Choisir»","",'Section 10a Bilan_Diffusion'!F104))</f>
        <v/>
      </c>
      <c r="N724" s="69" t="str">
        <f>IF('Section 10a Bilan_Diffusion'!G104="","",'Section 10a Bilan_Diffusion'!G104)</f>
        <v/>
      </c>
      <c r="O724" s="69" t="str">
        <f>IF('Section 10a Bilan_Diffusion'!H104="","",'Section 10a Bilan_Diffusion'!H104)</f>
        <v/>
      </c>
      <c r="P724" s="69" t="str">
        <f>IF('Section 10a Bilan_Diffusion'!I104="","",IF('Section 10a Bilan_Diffusion'!I104="«Choisir»","",'Section 10a Bilan_Diffusion'!I104))</f>
        <v/>
      </c>
      <c r="Q724" s="69" t="str">
        <f>IF('Section 10a Bilan_Diffusion'!J104="","",IF('Section 10a Bilan_Diffusion'!J104="«Choisir»","",'Section 10a Bilan_Diffusion'!J104))</f>
        <v/>
      </c>
      <c r="R724" s="9" t="str">
        <f>IF('Section 10a Bilan_Diffusion'!K104="","",'Section 10a Bilan_Diffusion'!K104)</f>
        <v/>
      </c>
      <c r="S724" s="9" t="str">
        <f>IF('Section 10a Bilan_Diffusion'!L104="","",'Section 10a Bilan_Diffusion'!L104)</f>
        <v/>
      </c>
      <c r="T724" s="9" t="str">
        <f>IF('Section 10a Bilan_Diffusion'!M104="","",'Section 10a Bilan_Diffusion'!M104)</f>
        <v/>
      </c>
      <c r="U724" s="9" t="str">
        <f>IF('Section 10a Bilan_Diffusion'!N104="","",'Section 10a Bilan_Diffusion'!N104)</f>
        <v/>
      </c>
      <c r="V724" s="9">
        <f>'Section 10a Bilan_Diffusion'!O104</f>
        <v>0</v>
      </c>
      <c r="W724" s="9">
        <f>'Section 10a Bilan_Diffusion'!P104</f>
        <v>0</v>
      </c>
      <c r="X724" s="9">
        <f>'Section 10a Bilan_Diffusion'!Q104</f>
        <v>0</v>
      </c>
      <c r="Y724" s="9">
        <f>'Section 10a Bilan_Diffusion'!R104</f>
        <v>0</v>
      </c>
      <c r="Z724" s="9">
        <f>'Section 10a Bilan_Diffusion'!S104</f>
        <v>0</v>
      </c>
      <c r="AA724" s="9">
        <f>'Section 10a Bilan_Diffusion'!T104</f>
        <v>0</v>
      </c>
      <c r="AB724" s="9">
        <f>'Section 10a Bilan_Diffusion'!U104</f>
        <v>0</v>
      </c>
    </row>
    <row r="725" spans="1:28">
      <c r="A725" s="9">
        <f>'Identification '!$F$11</f>
        <v>0</v>
      </c>
      <c r="B725" s="69" t="str">
        <f>IF(AND('Identification '!$F$11="",'Identification '!$F$15&lt;&gt;""),'Identification '!$F$15,IF('Identification '!$F$11="","",IF('Identification '!$F$13="Inscrire le nom de votre organisme dans la cellule F15",'Identification '!$F$15,'Identification '!$F$13)))</f>
        <v/>
      </c>
      <c r="C725" s="9" t="str">
        <f>REF!$BM$7</f>
        <v>2025-2026</v>
      </c>
      <c r="D725" s="9" t="s">
        <v>3007</v>
      </c>
      <c r="E725" s="69" t="str">
        <f>'Identification '!$F$17</f>
        <v/>
      </c>
      <c r="F725" s="9" t="str">
        <f>'Identification '!$G$18</f>
        <v/>
      </c>
      <c r="G725" s="232" t="str">
        <f>IF('Section 10a Bilan_Diffusion'!$D$6="","",'Section 10a Bilan_Diffusion'!$D$6)</f>
        <v/>
      </c>
      <c r="H725" s="9" t="str">
        <f>IF('Section 10a Bilan_Diffusion'!$D$8="","",'Section 10a Bilan_Diffusion'!$D$8)</f>
        <v/>
      </c>
      <c r="I725" s="9" t="str">
        <f>IF('Section 10a Bilan_Diffusion'!$K$8="","",'Section 10a Bilan_Diffusion'!$K$8)</f>
        <v/>
      </c>
      <c r="J725" s="69" t="str">
        <f>IF('Section 10a Bilan_Diffusion'!C105="","",'Section 10a Bilan_Diffusion'!C105)</f>
        <v/>
      </c>
      <c r="K725" s="1273" t="str">
        <f>IF('Section 10a Bilan_Diffusion'!D105="","",'Section 10a Bilan_Diffusion'!D105)</f>
        <v/>
      </c>
      <c r="L725" s="69" t="str">
        <f>IF('Section 10a Bilan_Diffusion'!E105="","",IF('Section 10a Bilan_Diffusion'!E105="«Choisir»","",'Section 10a Bilan_Diffusion'!E105))</f>
        <v/>
      </c>
      <c r="M725" s="69" t="str">
        <f>IF('Section 10a Bilan_Diffusion'!F105="","",IF('Section 10a Bilan_Diffusion'!F105="«Choisir»","",'Section 10a Bilan_Diffusion'!F105))</f>
        <v/>
      </c>
      <c r="N725" s="69" t="str">
        <f>IF('Section 10a Bilan_Diffusion'!G105="","",'Section 10a Bilan_Diffusion'!G105)</f>
        <v/>
      </c>
      <c r="O725" s="69" t="str">
        <f>IF('Section 10a Bilan_Diffusion'!H105="","",'Section 10a Bilan_Diffusion'!H105)</f>
        <v/>
      </c>
      <c r="P725" s="69" t="str">
        <f>IF('Section 10a Bilan_Diffusion'!I105="","",IF('Section 10a Bilan_Diffusion'!I105="«Choisir»","",'Section 10a Bilan_Diffusion'!I105))</f>
        <v/>
      </c>
      <c r="Q725" s="69" t="str">
        <f>IF('Section 10a Bilan_Diffusion'!J105="","",IF('Section 10a Bilan_Diffusion'!J105="«Choisir»","",'Section 10a Bilan_Diffusion'!J105))</f>
        <v/>
      </c>
      <c r="R725" s="9" t="str">
        <f>IF('Section 10a Bilan_Diffusion'!K105="","",'Section 10a Bilan_Diffusion'!K105)</f>
        <v/>
      </c>
      <c r="S725" s="9" t="str">
        <f>IF('Section 10a Bilan_Diffusion'!L105="","",'Section 10a Bilan_Diffusion'!L105)</f>
        <v/>
      </c>
      <c r="T725" s="9" t="str">
        <f>IF('Section 10a Bilan_Diffusion'!M105="","",'Section 10a Bilan_Diffusion'!M105)</f>
        <v/>
      </c>
      <c r="U725" s="9" t="str">
        <f>IF('Section 10a Bilan_Diffusion'!N105="","",'Section 10a Bilan_Diffusion'!N105)</f>
        <v/>
      </c>
      <c r="V725" s="9">
        <f>'Section 10a Bilan_Diffusion'!O105</f>
        <v>0</v>
      </c>
      <c r="W725" s="9">
        <f>'Section 10a Bilan_Diffusion'!P105</f>
        <v>0</v>
      </c>
      <c r="X725" s="9">
        <f>'Section 10a Bilan_Diffusion'!Q105</f>
        <v>0</v>
      </c>
      <c r="Y725" s="9">
        <f>'Section 10a Bilan_Diffusion'!R105</f>
        <v>0</v>
      </c>
      <c r="Z725" s="9">
        <f>'Section 10a Bilan_Diffusion'!S105</f>
        <v>0</v>
      </c>
      <c r="AA725" s="9">
        <f>'Section 10a Bilan_Diffusion'!T105</f>
        <v>0</v>
      </c>
      <c r="AB725" s="9">
        <f>'Section 10a Bilan_Diffusion'!U105</f>
        <v>0</v>
      </c>
    </row>
    <row r="726" spans="1:28">
      <c r="A726" s="9">
        <f>'Identification '!$F$11</f>
        <v>0</v>
      </c>
      <c r="B726" s="69" t="str">
        <f>IF(AND('Identification '!$F$11="",'Identification '!$F$15&lt;&gt;""),'Identification '!$F$15,IF('Identification '!$F$11="","",IF('Identification '!$F$13="Inscrire le nom de votre organisme dans la cellule F15",'Identification '!$F$15,'Identification '!$F$13)))</f>
        <v/>
      </c>
      <c r="C726" s="9" t="str">
        <f>REF!$BM$7</f>
        <v>2025-2026</v>
      </c>
      <c r="D726" s="9" t="s">
        <v>3007</v>
      </c>
      <c r="E726" s="69" t="str">
        <f>'Identification '!$F$17</f>
        <v/>
      </c>
      <c r="F726" s="9" t="str">
        <f>'Identification '!$G$18</f>
        <v/>
      </c>
      <c r="G726" s="232" t="str">
        <f>IF('Section 10a Bilan_Diffusion'!$D$6="","",'Section 10a Bilan_Diffusion'!$D$6)</f>
        <v/>
      </c>
      <c r="H726" s="9" t="str">
        <f>IF('Section 10a Bilan_Diffusion'!$D$8="","",'Section 10a Bilan_Diffusion'!$D$8)</f>
        <v/>
      </c>
      <c r="I726" s="9" t="str">
        <f>IF('Section 10a Bilan_Diffusion'!$K$8="","",'Section 10a Bilan_Diffusion'!$K$8)</f>
        <v/>
      </c>
      <c r="J726" s="69" t="str">
        <f>IF('Section 10a Bilan_Diffusion'!C106="","",'Section 10a Bilan_Diffusion'!C106)</f>
        <v/>
      </c>
      <c r="K726" s="1273" t="str">
        <f>IF('Section 10a Bilan_Diffusion'!D106="","",'Section 10a Bilan_Diffusion'!D106)</f>
        <v/>
      </c>
      <c r="L726" s="69" t="str">
        <f>IF('Section 10a Bilan_Diffusion'!E106="","",IF('Section 10a Bilan_Diffusion'!E106="«Choisir»","",'Section 10a Bilan_Diffusion'!E106))</f>
        <v/>
      </c>
      <c r="M726" s="69" t="str">
        <f>IF('Section 10a Bilan_Diffusion'!F106="","",IF('Section 10a Bilan_Diffusion'!F106="«Choisir»","",'Section 10a Bilan_Diffusion'!F106))</f>
        <v/>
      </c>
      <c r="N726" s="69" t="str">
        <f>IF('Section 10a Bilan_Diffusion'!G106="","",'Section 10a Bilan_Diffusion'!G106)</f>
        <v/>
      </c>
      <c r="O726" s="69" t="str">
        <f>IF('Section 10a Bilan_Diffusion'!H106="","",'Section 10a Bilan_Diffusion'!H106)</f>
        <v/>
      </c>
      <c r="P726" s="69" t="str">
        <f>IF('Section 10a Bilan_Diffusion'!I106="","",IF('Section 10a Bilan_Diffusion'!I106="«Choisir»","",'Section 10a Bilan_Diffusion'!I106))</f>
        <v/>
      </c>
      <c r="Q726" s="69" t="str">
        <f>IF('Section 10a Bilan_Diffusion'!J106="","",IF('Section 10a Bilan_Diffusion'!J106="«Choisir»","",'Section 10a Bilan_Diffusion'!J106))</f>
        <v/>
      </c>
      <c r="R726" s="9" t="str">
        <f>IF('Section 10a Bilan_Diffusion'!K106="","",'Section 10a Bilan_Diffusion'!K106)</f>
        <v/>
      </c>
      <c r="S726" s="9" t="str">
        <f>IF('Section 10a Bilan_Diffusion'!L106="","",'Section 10a Bilan_Diffusion'!L106)</f>
        <v/>
      </c>
      <c r="T726" s="9" t="str">
        <f>IF('Section 10a Bilan_Diffusion'!M106="","",'Section 10a Bilan_Diffusion'!M106)</f>
        <v/>
      </c>
      <c r="U726" s="9" t="str">
        <f>IF('Section 10a Bilan_Diffusion'!N106="","",'Section 10a Bilan_Diffusion'!N106)</f>
        <v/>
      </c>
      <c r="V726" s="9">
        <f>'Section 10a Bilan_Diffusion'!O106</f>
        <v>0</v>
      </c>
      <c r="W726" s="9">
        <f>'Section 10a Bilan_Diffusion'!P106</f>
        <v>0</v>
      </c>
      <c r="X726" s="9">
        <f>'Section 10a Bilan_Diffusion'!Q106</f>
        <v>0</v>
      </c>
      <c r="Y726" s="9">
        <f>'Section 10a Bilan_Diffusion'!R106</f>
        <v>0</v>
      </c>
      <c r="Z726" s="9">
        <f>'Section 10a Bilan_Diffusion'!S106</f>
        <v>0</v>
      </c>
      <c r="AA726" s="9">
        <f>'Section 10a Bilan_Diffusion'!T106</f>
        <v>0</v>
      </c>
      <c r="AB726" s="9">
        <f>'Section 10a Bilan_Diffusion'!U106</f>
        <v>0</v>
      </c>
    </row>
    <row r="727" spans="1:28">
      <c r="A727" s="9">
        <f>'Identification '!$F$11</f>
        <v>0</v>
      </c>
      <c r="B727" s="69" t="str">
        <f>IF(AND('Identification '!$F$11="",'Identification '!$F$15&lt;&gt;""),'Identification '!$F$15,IF('Identification '!$F$11="","",IF('Identification '!$F$13="Inscrire le nom de votre organisme dans la cellule F15",'Identification '!$F$15,'Identification '!$F$13)))</f>
        <v/>
      </c>
      <c r="C727" s="9" t="str">
        <f>REF!$BM$7</f>
        <v>2025-2026</v>
      </c>
      <c r="D727" s="9" t="s">
        <v>3007</v>
      </c>
      <c r="E727" s="69" t="str">
        <f>'Identification '!$F$17</f>
        <v/>
      </c>
      <c r="F727" s="9" t="str">
        <f>'Identification '!$G$18</f>
        <v/>
      </c>
      <c r="G727" s="232" t="str">
        <f>IF('Section 10a Bilan_Diffusion'!$D$6="","",'Section 10a Bilan_Diffusion'!$D$6)</f>
        <v/>
      </c>
      <c r="H727" s="9" t="str">
        <f>IF('Section 10a Bilan_Diffusion'!$D$8="","",'Section 10a Bilan_Diffusion'!$D$8)</f>
        <v/>
      </c>
      <c r="I727" s="9" t="str">
        <f>IF('Section 10a Bilan_Diffusion'!$K$8="","",'Section 10a Bilan_Diffusion'!$K$8)</f>
        <v/>
      </c>
      <c r="J727" s="69" t="str">
        <f>IF('Section 10a Bilan_Diffusion'!C107="","",'Section 10a Bilan_Diffusion'!C107)</f>
        <v/>
      </c>
      <c r="K727" s="1273" t="str">
        <f>IF('Section 10a Bilan_Diffusion'!D107="","",'Section 10a Bilan_Diffusion'!D107)</f>
        <v/>
      </c>
      <c r="L727" s="69" t="str">
        <f>IF('Section 10a Bilan_Diffusion'!E107="","",IF('Section 10a Bilan_Diffusion'!E107="«Choisir»","",'Section 10a Bilan_Diffusion'!E107))</f>
        <v/>
      </c>
      <c r="M727" s="69" t="str">
        <f>IF('Section 10a Bilan_Diffusion'!F107="","",IF('Section 10a Bilan_Diffusion'!F107="«Choisir»","",'Section 10a Bilan_Diffusion'!F107))</f>
        <v/>
      </c>
      <c r="N727" s="69" t="str">
        <f>IF('Section 10a Bilan_Diffusion'!G107="","",'Section 10a Bilan_Diffusion'!G107)</f>
        <v/>
      </c>
      <c r="O727" s="69" t="str">
        <f>IF('Section 10a Bilan_Diffusion'!H107="","",'Section 10a Bilan_Diffusion'!H107)</f>
        <v/>
      </c>
      <c r="P727" s="69" t="str">
        <f>IF('Section 10a Bilan_Diffusion'!I107="","",IF('Section 10a Bilan_Diffusion'!I107="«Choisir»","",'Section 10a Bilan_Diffusion'!I107))</f>
        <v/>
      </c>
      <c r="Q727" s="69" t="str">
        <f>IF('Section 10a Bilan_Diffusion'!J107="","",IF('Section 10a Bilan_Diffusion'!J107="«Choisir»","",'Section 10a Bilan_Diffusion'!J107))</f>
        <v/>
      </c>
      <c r="R727" s="9" t="str">
        <f>IF('Section 10a Bilan_Diffusion'!K107="","",'Section 10a Bilan_Diffusion'!K107)</f>
        <v/>
      </c>
      <c r="S727" s="9" t="str">
        <f>IF('Section 10a Bilan_Diffusion'!L107="","",'Section 10a Bilan_Diffusion'!L107)</f>
        <v/>
      </c>
      <c r="T727" s="9" t="str">
        <f>IF('Section 10a Bilan_Diffusion'!M107="","",'Section 10a Bilan_Diffusion'!M107)</f>
        <v/>
      </c>
      <c r="U727" s="9" t="str">
        <f>IF('Section 10a Bilan_Diffusion'!N107="","",'Section 10a Bilan_Diffusion'!N107)</f>
        <v/>
      </c>
      <c r="V727" s="9">
        <f>'Section 10a Bilan_Diffusion'!O107</f>
        <v>0</v>
      </c>
      <c r="W727" s="9">
        <f>'Section 10a Bilan_Diffusion'!P107</f>
        <v>0</v>
      </c>
      <c r="X727" s="9">
        <f>'Section 10a Bilan_Diffusion'!Q107</f>
        <v>0</v>
      </c>
      <c r="Y727" s="9">
        <f>'Section 10a Bilan_Diffusion'!R107</f>
        <v>0</v>
      </c>
      <c r="Z727" s="9">
        <f>'Section 10a Bilan_Diffusion'!S107</f>
        <v>0</v>
      </c>
      <c r="AA727" s="9">
        <f>'Section 10a Bilan_Diffusion'!T107</f>
        <v>0</v>
      </c>
      <c r="AB727" s="9">
        <f>'Section 10a Bilan_Diffusion'!U107</f>
        <v>0</v>
      </c>
    </row>
    <row r="728" spans="1:28">
      <c r="A728" s="9">
        <f>'Identification '!$F$11</f>
        <v>0</v>
      </c>
      <c r="B728" s="69" t="str">
        <f>IF(AND('Identification '!$F$11="",'Identification '!$F$15&lt;&gt;""),'Identification '!$F$15,IF('Identification '!$F$11="","",IF('Identification '!$F$13="Inscrire le nom de votre organisme dans la cellule F15",'Identification '!$F$15,'Identification '!$F$13)))</f>
        <v/>
      </c>
      <c r="C728" s="9" t="str">
        <f>REF!$BM$7</f>
        <v>2025-2026</v>
      </c>
      <c r="D728" s="9" t="s">
        <v>3007</v>
      </c>
      <c r="E728" s="69" t="str">
        <f>'Identification '!$F$17</f>
        <v/>
      </c>
      <c r="F728" s="9" t="str">
        <f>'Identification '!$G$18</f>
        <v/>
      </c>
      <c r="G728" s="232" t="str">
        <f>IF('Section 10a Bilan_Diffusion'!$D$6="","",'Section 10a Bilan_Diffusion'!$D$6)</f>
        <v/>
      </c>
      <c r="H728" s="9" t="str">
        <f>IF('Section 10a Bilan_Diffusion'!$D$8="","",'Section 10a Bilan_Diffusion'!$D$8)</f>
        <v/>
      </c>
      <c r="I728" s="9" t="str">
        <f>IF('Section 10a Bilan_Diffusion'!$K$8="","",'Section 10a Bilan_Diffusion'!$K$8)</f>
        <v/>
      </c>
      <c r="J728" s="69" t="str">
        <f>IF('Section 10a Bilan_Diffusion'!C108="","",'Section 10a Bilan_Diffusion'!C108)</f>
        <v/>
      </c>
      <c r="K728" s="1273" t="str">
        <f>IF('Section 10a Bilan_Diffusion'!D108="","",'Section 10a Bilan_Diffusion'!D108)</f>
        <v/>
      </c>
      <c r="L728" s="69" t="str">
        <f>IF('Section 10a Bilan_Diffusion'!E108="","",IF('Section 10a Bilan_Diffusion'!E108="«Choisir»","",'Section 10a Bilan_Diffusion'!E108))</f>
        <v/>
      </c>
      <c r="M728" s="69" t="str">
        <f>IF('Section 10a Bilan_Diffusion'!F108="","",IF('Section 10a Bilan_Diffusion'!F108="«Choisir»","",'Section 10a Bilan_Diffusion'!F108))</f>
        <v/>
      </c>
      <c r="N728" s="69" t="str">
        <f>IF('Section 10a Bilan_Diffusion'!G108="","",'Section 10a Bilan_Diffusion'!G108)</f>
        <v/>
      </c>
      <c r="O728" s="69" t="str">
        <f>IF('Section 10a Bilan_Diffusion'!H108="","",'Section 10a Bilan_Diffusion'!H108)</f>
        <v/>
      </c>
      <c r="P728" s="69" t="str">
        <f>IF('Section 10a Bilan_Diffusion'!I108="","",IF('Section 10a Bilan_Diffusion'!I108="«Choisir»","",'Section 10a Bilan_Diffusion'!I108))</f>
        <v/>
      </c>
      <c r="Q728" s="69" t="str">
        <f>IF('Section 10a Bilan_Diffusion'!J108="","",IF('Section 10a Bilan_Diffusion'!J108="«Choisir»","",'Section 10a Bilan_Diffusion'!J108))</f>
        <v/>
      </c>
      <c r="R728" s="9" t="str">
        <f>IF('Section 10a Bilan_Diffusion'!K108="","",'Section 10a Bilan_Diffusion'!K108)</f>
        <v/>
      </c>
      <c r="S728" s="9" t="str">
        <f>IF('Section 10a Bilan_Diffusion'!L108="","",'Section 10a Bilan_Diffusion'!L108)</f>
        <v/>
      </c>
      <c r="T728" s="9" t="str">
        <f>IF('Section 10a Bilan_Diffusion'!M108="","",'Section 10a Bilan_Diffusion'!M108)</f>
        <v/>
      </c>
      <c r="U728" s="9" t="str">
        <f>IF('Section 10a Bilan_Diffusion'!N108="","",'Section 10a Bilan_Diffusion'!N108)</f>
        <v/>
      </c>
      <c r="V728" s="9">
        <f>'Section 10a Bilan_Diffusion'!O108</f>
        <v>0</v>
      </c>
      <c r="W728" s="9">
        <f>'Section 10a Bilan_Diffusion'!P108</f>
        <v>0</v>
      </c>
      <c r="X728" s="9">
        <f>'Section 10a Bilan_Diffusion'!Q108</f>
        <v>0</v>
      </c>
      <c r="Y728" s="9">
        <f>'Section 10a Bilan_Diffusion'!R108</f>
        <v>0</v>
      </c>
      <c r="Z728" s="9">
        <f>'Section 10a Bilan_Diffusion'!S108</f>
        <v>0</v>
      </c>
      <c r="AA728" s="9">
        <f>'Section 10a Bilan_Diffusion'!T108</f>
        <v>0</v>
      </c>
      <c r="AB728" s="9">
        <f>'Section 10a Bilan_Diffusion'!U108</f>
        <v>0</v>
      </c>
    </row>
    <row r="729" spans="1:28">
      <c r="A729" s="9">
        <f>'Identification '!$F$11</f>
        <v>0</v>
      </c>
      <c r="B729" s="69" t="str">
        <f>IF(AND('Identification '!$F$11="",'Identification '!$F$15&lt;&gt;""),'Identification '!$F$15,IF('Identification '!$F$11="","",IF('Identification '!$F$13="Inscrire le nom de votre organisme dans la cellule F15",'Identification '!$F$15,'Identification '!$F$13)))</f>
        <v/>
      </c>
      <c r="C729" s="9" t="str">
        <f>REF!$BM$7</f>
        <v>2025-2026</v>
      </c>
      <c r="D729" s="9" t="s">
        <v>3007</v>
      </c>
      <c r="E729" s="69" t="str">
        <f>'Identification '!$F$17</f>
        <v/>
      </c>
      <c r="F729" s="9" t="str">
        <f>'Identification '!$G$18</f>
        <v/>
      </c>
      <c r="G729" s="232" t="str">
        <f>IF('Section 10a Bilan_Diffusion'!$D$6="","",'Section 10a Bilan_Diffusion'!$D$6)</f>
        <v/>
      </c>
      <c r="H729" s="9" t="str">
        <f>IF('Section 10a Bilan_Diffusion'!$D$8="","",'Section 10a Bilan_Diffusion'!$D$8)</f>
        <v/>
      </c>
      <c r="I729" s="9" t="str">
        <f>IF('Section 10a Bilan_Diffusion'!$K$8="","",'Section 10a Bilan_Diffusion'!$K$8)</f>
        <v/>
      </c>
      <c r="J729" s="69" t="str">
        <f>IF('Section 10a Bilan_Diffusion'!C109="","",'Section 10a Bilan_Diffusion'!C109)</f>
        <v/>
      </c>
      <c r="K729" s="1273" t="str">
        <f>IF('Section 10a Bilan_Diffusion'!D109="","",'Section 10a Bilan_Diffusion'!D109)</f>
        <v/>
      </c>
      <c r="L729" s="69" t="str">
        <f>IF('Section 10a Bilan_Diffusion'!E109="","",IF('Section 10a Bilan_Diffusion'!E109="«Choisir»","",'Section 10a Bilan_Diffusion'!E109))</f>
        <v/>
      </c>
      <c r="M729" s="69" t="str">
        <f>IF('Section 10a Bilan_Diffusion'!F109="","",IF('Section 10a Bilan_Diffusion'!F109="«Choisir»","",'Section 10a Bilan_Diffusion'!F109))</f>
        <v/>
      </c>
      <c r="N729" s="69" t="str">
        <f>IF('Section 10a Bilan_Diffusion'!G109="","",'Section 10a Bilan_Diffusion'!G109)</f>
        <v/>
      </c>
      <c r="O729" s="69" t="str">
        <f>IF('Section 10a Bilan_Diffusion'!H109="","",'Section 10a Bilan_Diffusion'!H109)</f>
        <v/>
      </c>
      <c r="P729" s="69" t="str">
        <f>IF('Section 10a Bilan_Diffusion'!I109="","",IF('Section 10a Bilan_Diffusion'!I109="«Choisir»","",'Section 10a Bilan_Diffusion'!I109))</f>
        <v/>
      </c>
      <c r="Q729" s="69" t="str">
        <f>IF('Section 10a Bilan_Diffusion'!J109="","",IF('Section 10a Bilan_Diffusion'!J109="«Choisir»","",'Section 10a Bilan_Diffusion'!J109))</f>
        <v/>
      </c>
      <c r="R729" s="9" t="str">
        <f>IF('Section 10a Bilan_Diffusion'!K109="","",'Section 10a Bilan_Diffusion'!K109)</f>
        <v/>
      </c>
      <c r="S729" s="9" t="str">
        <f>IF('Section 10a Bilan_Diffusion'!L109="","",'Section 10a Bilan_Diffusion'!L109)</f>
        <v/>
      </c>
      <c r="T729" s="9" t="str">
        <f>IF('Section 10a Bilan_Diffusion'!M109="","",'Section 10a Bilan_Diffusion'!M109)</f>
        <v/>
      </c>
      <c r="U729" s="9" t="str">
        <f>IF('Section 10a Bilan_Diffusion'!N109="","",'Section 10a Bilan_Diffusion'!N109)</f>
        <v/>
      </c>
      <c r="V729" s="9">
        <f>'Section 10a Bilan_Diffusion'!O109</f>
        <v>0</v>
      </c>
      <c r="W729" s="9">
        <f>'Section 10a Bilan_Diffusion'!P109</f>
        <v>0</v>
      </c>
      <c r="X729" s="9">
        <f>'Section 10a Bilan_Diffusion'!Q109</f>
        <v>0</v>
      </c>
      <c r="Y729" s="9">
        <f>'Section 10a Bilan_Diffusion'!R109</f>
        <v>0</v>
      </c>
      <c r="Z729" s="9">
        <f>'Section 10a Bilan_Diffusion'!S109</f>
        <v>0</v>
      </c>
      <c r="AA729" s="9">
        <f>'Section 10a Bilan_Diffusion'!T109</f>
        <v>0</v>
      </c>
      <c r="AB729" s="9">
        <f>'Section 10a Bilan_Diffusion'!U109</f>
        <v>0</v>
      </c>
    </row>
    <row r="730" spans="1:28">
      <c r="A730" s="9">
        <f>'Identification '!$F$11</f>
        <v>0</v>
      </c>
      <c r="B730" s="69" t="str">
        <f>IF(AND('Identification '!$F$11="",'Identification '!$F$15&lt;&gt;""),'Identification '!$F$15,IF('Identification '!$F$11="","",IF('Identification '!$F$13="Inscrire le nom de votre organisme dans la cellule F15",'Identification '!$F$15,'Identification '!$F$13)))</f>
        <v/>
      </c>
      <c r="C730" s="9" t="str">
        <f>REF!$BM$7</f>
        <v>2025-2026</v>
      </c>
      <c r="D730" s="9" t="s">
        <v>3007</v>
      </c>
      <c r="E730" s="69" t="str">
        <f>'Identification '!$F$17</f>
        <v/>
      </c>
      <c r="F730" s="9" t="str">
        <f>'Identification '!$G$18</f>
        <v/>
      </c>
      <c r="G730" s="232" t="str">
        <f>IF('Section 10a Bilan_Diffusion'!$D$6="","",'Section 10a Bilan_Diffusion'!$D$6)</f>
        <v/>
      </c>
      <c r="H730" s="9" t="str">
        <f>IF('Section 10a Bilan_Diffusion'!$D$8="","",'Section 10a Bilan_Diffusion'!$D$8)</f>
        <v/>
      </c>
      <c r="I730" s="9" t="str">
        <f>IF('Section 10a Bilan_Diffusion'!$K$8="","",'Section 10a Bilan_Diffusion'!$K$8)</f>
        <v/>
      </c>
      <c r="J730" s="69" t="str">
        <f>IF('Section 10a Bilan_Diffusion'!C110="","",'Section 10a Bilan_Diffusion'!C110)</f>
        <v/>
      </c>
      <c r="K730" s="1273" t="str">
        <f>IF('Section 10a Bilan_Diffusion'!D110="","",'Section 10a Bilan_Diffusion'!D110)</f>
        <v/>
      </c>
      <c r="L730" s="69" t="str">
        <f>IF('Section 10a Bilan_Diffusion'!E110="","",IF('Section 10a Bilan_Diffusion'!E110="«Choisir»","",'Section 10a Bilan_Diffusion'!E110))</f>
        <v/>
      </c>
      <c r="M730" s="69" t="str">
        <f>IF('Section 10a Bilan_Diffusion'!F110="","",IF('Section 10a Bilan_Diffusion'!F110="«Choisir»","",'Section 10a Bilan_Diffusion'!F110))</f>
        <v/>
      </c>
      <c r="N730" s="69" t="str">
        <f>IF('Section 10a Bilan_Diffusion'!G110="","",'Section 10a Bilan_Diffusion'!G110)</f>
        <v/>
      </c>
      <c r="O730" s="69" t="str">
        <f>IF('Section 10a Bilan_Diffusion'!H110="","",'Section 10a Bilan_Diffusion'!H110)</f>
        <v/>
      </c>
      <c r="P730" s="69" t="str">
        <f>IF('Section 10a Bilan_Diffusion'!I110="","",IF('Section 10a Bilan_Diffusion'!I110="«Choisir»","",'Section 10a Bilan_Diffusion'!I110))</f>
        <v/>
      </c>
      <c r="Q730" s="69" t="str">
        <f>IF('Section 10a Bilan_Diffusion'!J110="","",IF('Section 10a Bilan_Diffusion'!J110="«Choisir»","",'Section 10a Bilan_Diffusion'!J110))</f>
        <v/>
      </c>
      <c r="R730" s="9" t="str">
        <f>IF('Section 10a Bilan_Diffusion'!K110="","",'Section 10a Bilan_Diffusion'!K110)</f>
        <v/>
      </c>
      <c r="S730" s="9" t="str">
        <f>IF('Section 10a Bilan_Diffusion'!L110="","",'Section 10a Bilan_Diffusion'!L110)</f>
        <v/>
      </c>
      <c r="T730" s="9" t="str">
        <f>IF('Section 10a Bilan_Diffusion'!M110="","",'Section 10a Bilan_Diffusion'!M110)</f>
        <v/>
      </c>
      <c r="U730" s="9" t="str">
        <f>IF('Section 10a Bilan_Diffusion'!N110="","",'Section 10a Bilan_Diffusion'!N110)</f>
        <v/>
      </c>
      <c r="V730" s="9">
        <f>'Section 10a Bilan_Diffusion'!O110</f>
        <v>0</v>
      </c>
      <c r="W730" s="9">
        <f>'Section 10a Bilan_Diffusion'!P110</f>
        <v>0</v>
      </c>
      <c r="X730" s="9">
        <f>'Section 10a Bilan_Diffusion'!Q110</f>
        <v>0</v>
      </c>
      <c r="Y730" s="9">
        <f>'Section 10a Bilan_Diffusion'!R110</f>
        <v>0</v>
      </c>
      <c r="Z730" s="9">
        <f>'Section 10a Bilan_Diffusion'!S110</f>
        <v>0</v>
      </c>
      <c r="AA730" s="9">
        <f>'Section 10a Bilan_Diffusion'!T110</f>
        <v>0</v>
      </c>
      <c r="AB730" s="9">
        <f>'Section 10a Bilan_Diffusion'!U110</f>
        <v>0</v>
      </c>
    </row>
    <row r="731" spans="1:28">
      <c r="A731" s="9">
        <f>'Identification '!$F$11</f>
        <v>0</v>
      </c>
      <c r="B731" s="69" t="str">
        <f>IF(AND('Identification '!$F$11="",'Identification '!$F$15&lt;&gt;""),'Identification '!$F$15,IF('Identification '!$F$11="","",IF('Identification '!$F$13="Inscrire le nom de votre organisme dans la cellule F15",'Identification '!$F$15,'Identification '!$F$13)))</f>
        <v/>
      </c>
      <c r="C731" s="9" t="str">
        <f>REF!$BM$7</f>
        <v>2025-2026</v>
      </c>
      <c r="D731" s="9" t="s">
        <v>3007</v>
      </c>
      <c r="E731" s="69" t="str">
        <f>'Identification '!$F$17</f>
        <v/>
      </c>
      <c r="F731" s="9" t="str">
        <f>'Identification '!$G$18</f>
        <v/>
      </c>
      <c r="G731" s="232" t="str">
        <f>IF('Section 10a Bilan_Diffusion'!$D$6="","",'Section 10a Bilan_Diffusion'!$D$6)</f>
        <v/>
      </c>
      <c r="H731" s="9" t="str">
        <f>IF('Section 10a Bilan_Diffusion'!$D$8="","",'Section 10a Bilan_Diffusion'!$D$8)</f>
        <v/>
      </c>
      <c r="I731" s="9" t="str">
        <f>IF('Section 10a Bilan_Diffusion'!$K$8="","",'Section 10a Bilan_Diffusion'!$K$8)</f>
        <v/>
      </c>
      <c r="J731" s="69" t="str">
        <f>IF('Section 10a Bilan_Diffusion'!C111="","",'Section 10a Bilan_Diffusion'!C111)</f>
        <v/>
      </c>
      <c r="K731" s="1273" t="str">
        <f>IF('Section 10a Bilan_Diffusion'!D111="","",'Section 10a Bilan_Diffusion'!D111)</f>
        <v/>
      </c>
      <c r="L731" s="69" t="str">
        <f>IF('Section 10a Bilan_Diffusion'!E111="","",IF('Section 10a Bilan_Diffusion'!E111="«Choisir»","",'Section 10a Bilan_Diffusion'!E111))</f>
        <v/>
      </c>
      <c r="M731" s="69" t="str">
        <f>IF('Section 10a Bilan_Diffusion'!F111="","",IF('Section 10a Bilan_Diffusion'!F111="«Choisir»","",'Section 10a Bilan_Diffusion'!F111))</f>
        <v/>
      </c>
      <c r="N731" s="69" t="str">
        <f>IF('Section 10a Bilan_Diffusion'!G111="","",'Section 10a Bilan_Diffusion'!G111)</f>
        <v/>
      </c>
      <c r="O731" s="69" t="str">
        <f>IF('Section 10a Bilan_Diffusion'!H111="","",'Section 10a Bilan_Diffusion'!H111)</f>
        <v/>
      </c>
      <c r="P731" s="69" t="str">
        <f>IF('Section 10a Bilan_Diffusion'!I111="","",IF('Section 10a Bilan_Diffusion'!I111="«Choisir»","",'Section 10a Bilan_Diffusion'!I111))</f>
        <v/>
      </c>
      <c r="Q731" s="69" t="str">
        <f>IF('Section 10a Bilan_Diffusion'!J111="","",IF('Section 10a Bilan_Diffusion'!J111="«Choisir»","",'Section 10a Bilan_Diffusion'!J111))</f>
        <v/>
      </c>
      <c r="R731" s="9" t="str">
        <f>IF('Section 10a Bilan_Diffusion'!K111="","",'Section 10a Bilan_Diffusion'!K111)</f>
        <v/>
      </c>
      <c r="S731" s="9" t="str">
        <f>IF('Section 10a Bilan_Diffusion'!L111="","",'Section 10a Bilan_Diffusion'!L111)</f>
        <v/>
      </c>
      <c r="T731" s="9" t="str">
        <f>IF('Section 10a Bilan_Diffusion'!M111="","",'Section 10a Bilan_Diffusion'!M111)</f>
        <v/>
      </c>
      <c r="U731" s="9" t="str">
        <f>IF('Section 10a Bilan_Diffusion'!N111="","",'Section 10a Bilan_Diffusion'!N111)</f>
        <v/>
      </c>
      <c r="V731" s="9">
        <f>'Section 10a Bilan_Diffusion'!O111</f>
        <v>0</v>
      </c>
      <c r="W731" s="9">
        <f>'Section 10a Bilan_Diffusion'!P111</f>
        <v>0</v>
      </c>
      <c r="X731" s="9">
        <f>'Section 10a Bilan_Diffusion'!Q111</f>
        <v>0</v>
      </c>
      <c r="Y731" s="9">
        <f>'Section 10a Bilan_Diffusion'!R111</f>
        <v>0</v>
      </c>
      <c r="Z731" s="9">
        <f>'Section 10a Bilan_Diffusion'!S111</f>
        <v>0</v>
      </c>
      <c r="AA731" s="9">
        <f>'Section 10a Bilan_Diffusion'!T111</f>
        <v>0</v>
      </c>
      <c r="AB731" s="9">
        <f>'Section 10a Bilan_Diffusion'!U111</f>
        <v>0</v>
      </c>
    </row>
    <row r="732" spans="1:28">
      <c r="A732" s="9">
        <f>'Identification '!$F$11</f>
        <v>0</v>
      </c>
      <c r="B732" s="69" t="str">
        <f>IF(AND('Identification '!$F$11="",'Identification '!$F$15&lt;&gt;""),'Identification '!$F$15,IF('Identification '!$F$11="","",IF('Identification '!$F$13="Inscrire le nom de votre organisme dans la cellule F15",'Identification '!$F$15,'Identification '!$F$13)))</f>
        <v/>
      </c>
      <c r="C732" s="9" t="str">
        <f>REF!$BM$7</f>
        <v>2025-2026</v>
      </c>
      <c r="D732" s="9" t="s">
        <v>3007</v>
      </c>
      <c r="E732" s="69" t="str">
        <f>'Identification '!$F$17</f>
        <v/>
      </c>
      <c r="F732" s="9" t="str">
        <f>'Identification '!$G$18</f>
        <v/>
      </c>
      <c r="G732" s="232" t="str">
        <f>IF('Section 10a Bilan_Diffusion'!$D$6="","",'Section 10a Bilan_Diffusion'!$D$6)</f>
        <v/>
      </c>
      <c r="H732" s="9" t="str">
        <f>IF('Section 10a Bilan_Diffusion'!$D$8="","",'Section 10a Bilan_Diffusion'!$D$8)</f>
        <v/>
      </c>
      <c r="I732" s="9" t="str">
        <f>IF('Section 10a Bilan_Diffusion'!$K$8="","",'Section 10a Bilan_Diffusion'!$K$8)</f>
        <v/>
      </c>
      <c r="J732" s="69" t="str">
        <f>IF('Section 10a Bilan_Diffusion'!C112="","",'Section 10a Bilan_Diffusion'!C112)</f>
        <v/>
      </c>
      <c r="K732" s="1273" t="str">
        <f>IF('Section 10a Bilan_Diffusion'!D112="","",'Section 10a Bilan_Diffusion'!D112)</f>
        <v/>
      </c>
      <c r="L732" s="69" t="str">
        <f>IF('Section 10a Bilan_Diffusion'!E112="","",IF('Section 10a Bilan_Diffusion'!E112="«Choisir»","",'Section 10a Bilan_Diffusion'!E112))</f>
        <v/>
      </c>
      <c r="M732" s="69" t="str">
        <f>IF('Section 10a Bilan_Diffusion'!F112="","",IF('Section 10a Bilan_Diffusion'!F112="«Choisir»","",'Section 10a Bilan_Diffusion'!F112))</f>
        <v/>
      </c>
      <c r="N732" s="69" t="str">
        <f>IF('Section 10a Bilan_Diffusion'!G112="","",'Section 10a Bilan_Diffusion'!G112)</f>
        <v/>
      </c>
      <c r="O732" s="69" t="str">
        <f>IF('Section 10a Bilan_Diffusion'!H112="","",'Section 10a Bilan_Diffusion'!H112)</f>
        <v/>
      </c>
      <c r="P732" s="69" t="str">
        <f>IF('Section 10a Bilan_Diffusion'!I112="","",IF('Section 10a Bilan_Diffusion'!I112="«Choisir»","",'Section 10a Bilan_Diffusion'!I112))</f>
        <v/>
      </c>
      <c r="Q732" s="69" t="str">
        <f>IF('Section 10a Bilan_Diffusion'!J112="","",IF('Section 10a Bilan_Diffusion'!J112="«Choisir»","",'Section 10a Bilan_Diffusion'!J112))</f>
        <v/>
      </c>
      <c r="R732" s="9" t="str">
        <f>IF('Section 10a Bilan_Diffusion'!K112="","",'Section 10a Bilan_Diffusion'!K112)</f>
        <v/>
      </c>
      <c r="S732" s="9" t="str">
        <f>IF('Section 10a Bilan_Diffusion'!L112="","",'Section 10a Bilan_Diffusion'!L112)</f>
        <v/>
      </c>
      <c r="T732" s="9" t="str">
        <f>IF('Section 10a Bilan_Diffusion'!M112="","",'Section 10a Bilan_Diffusion'!M112)</f>
        <v/>
      </c>
      <c r="U732" s="9" t="str">
        <f>IF('Section 10a Bilan_Diffusion'!N112="","",'Section 10a Bilan_Diffusion'!N112)</f>
        <v/>
      </c>
      <c r="V732" s="9">
        <f>'Section 10a Bilan_Diffusion'!O112</f>
        <v>0</v>
      </c>
      <c r="W732" s="9">
        <f>'Section 10a Bilan_Diffusion'!P112</f>
        <v>0</v>
      </c>
      <c r="X732" s="9">
        <f>'Section 10a Bilan_Diffusion'!Q112</f>
        <v>0</v>
      </c>
      <c r="Y732" s="9">
        <f>'Section 10a Bilan_Diffusion'!R112</f>
        <v>0</v>
      </c>
      <c r="Z732" s="9">
        <f>'Section 10a Bilan_Diffusion'!S112</f>
        <v>0</v>
      </c>
      <c r="AA732" s="9">
        <f>'Section 10a Bilan_Diffusion'!T112</f>
        <v>0</v>
      </c>
      <c r="AB732" s="9">
        <f>'Section 10a Bilan_Diffusion'!U112</f>
        <v>0</v>
      </c>
    </row>
    <row r="733" spans="1:28">
      <c r="A733" s="9">
        <f>'Identification '!$F$11</f>
        <v>0</v>
      </c>
      <c r="B733" s="69" t="str">
        <f>IF(AND('Identification '!$F$11="",'Identification '!$F$15&lt;&gt;""),'Identification '!$F$15,IF('Identification '!$F$11="","",IF('Identification '!$F$13="Inscrire le nom de votre organisme dans la cellule F15",'Identification '!$F$15,'Identification '!$F$13)))</f>
        <v/>
      </c>
      <c r="C733" s="9" t="str">
        <f>REF!$BM$7</f>
        <v>2025-2026</v>
      </c>
      <c r="D733" s="9" t="s">
        <v>3007</v>
      </c>
      <c r="E733" s="69" t="str">
        <f>'Identification '!$F$17</f>
        <v/>
      </c>
      <c r="F733" s="9" t="str">
        <f>'Identification '!$G$18</f>
        <v/>
      </c>
      <c r="G733" s="232" t="str">
        <f>IF('Section 10a Bilan_Diffusion'!$D$6="","",'Section 10a Bilan_Diffusion'!$D$6)</f>
        <v/>
      </c>
      <c r="H733" s="9" t="str">
        <f>IF('Section 10a Bilan_Diffusion'!$D$8="","",'Section 10a Bilan_Diffusion'!$D$8)</f>
        <v/>
      </c>
      <c r="I733" s="9" t="str">
        <f>IF('Section 10a Bilan_Diffusion'!$K$8="","",'Section 10a Bilan_Diffusion'!$K$8)</f>
        <v/>
      </c>
      <c r="J733" s="69" t="str">
        <f>IF('Section 10a Bilan_Diffusion'!C113="","",'Section 10a Bilan_Diffusion'!C113)</f>
        <v/>
      </c>
      <c r="K733" s="1273" t="str">
        <f>IF('Section 10a Bilan_Diffusion'!D113="","",'Section 10a Bilan_Diffusion'!D113)</f>
        <v/>
      </c>
      <c r="L733" s="69" t="str">
        <f>IF('Section 10a Bilan_Diffusion'!E113="","",IF('Section 10a Bilan_Diffusion'!E113="«Choisir»","",'Section 10a Bilan_Diffusion'!E113))</f>
        <v/>
      </c>
      <c r="M733" s="69" t="str">
        <f>IF('Section 10a Bilan_Diffusion'!F113="","",IF('Section 10a Bilan_Diffusion'!F113="«Choisir»","",'Section 10a Bilan_Diffusion'!F113))</f>
        <v/>
      </c>
      <c r="N733" s="69" t="str">
        <f>IF('Section 10a Bilan_Diffusion'!G113="","",'Section 10a Bilan_Diffusion'!G113)</f>
        <v/>
      </c>
      <c r="O733" s="69" t="str">
        <f>IF('Section 10a Bilan_Diffusion'!H113="","",'Section 10a Bilan_Diffusion'!H113)</f>
        <v/>
      </c>
      <c r="P733" s="69" t="str">
        <f>IF('Section 10a Bilan_Diffusion'!I113="","",IF('Section 10a Bilan_Diffusion'!I113="«Choisir»","",'Section 10a Bilan_Diffusion'!I113))</f>
        <v/>
      </c>
      <c r="Q733" s="69" t="str">
        <f>IF('Section 10a Bilan_Diffusion'!J113="","",IF('Section 10a Bilan_Diffusion'!J113="«Choisir»","",'Section 10a Bilan_Diffusion'!J113))</f>
        <v/>
      </c>
      <c r="R733" s="9" t="str">
        <f>IF('Section 10a Bilan_Diffusion'!K113="","",'Section 10a Bilan_Diffusion'!K113)</f>
        <v/>
      </c>
      <c r="S733" s="9" t="str">
        <f>IF('Section 10a Bilan_Diffusion'!L113="","",'Section 10a Bilan_Diffusion'!L113)</f>
        <v/>
      </c>
      <c r="T733" s="9" t="str">
        <f>IF('Section 10a Bilan_Diffusion'!M113="","",'Section 10a Bilan_Diffusion'!M113)</f>
        <v/>
      </c>
      <c r="U733" s="9" t="str">
        <f>IF('Section 10a Bilan_Diffusion'!N113="","",'Section 10a Bilan_Diffusion'!N113)</f>
        <v/>
      </c>
      <c r="V733" s="9">
        <f>'Section 10a Bilan_Diffusion'!O113</f>
        <v>0</v>
      </c>
      <c r="W733" s="9">
        <f>'Section 10a Bilan_Diffusion'!P113</f>
        <v>0</v>
      </c>
      <c r="X733" s="9">
        <f>'Section 10a Bilan_Diffusion'!Q113</f>
        <v>0</v>
      </c>
      <c r="Y733" s="9">
        <f>'Section 10a Bilan_Diffusion'!R113</f>
        <v>0</v>
      </c>
      <c r="Z733" s="9">
        <f>'Section 10a Bilan_Diffusion'!S113</f>
        <v>0</v>
      </c>
      <c r="AA733" s="9">
        <f>'Section 10a Bilan_Diffusion'!T113</f>
        <v>0</v>
      </c>
      <c r="AB733" s="9">
        <f>'Section 10a Bilan_Diffusion'!U113</f>
        <v>0</v>
      </c>
    </row>
    <row r="734" spans="1:28">
      <c r="A734" s="9">
        <f>'Identification '!$F$11</f>
        <v>0</v>
      </c>
      <c r="B734" s="69" t="str">
        <f>IF(AND('Identification '!$F$11="",'Identification '!$F$15&lt;&gt;""),'Identification '!$F$15,IF('Identification '!$F$11="","",IF('Identification '!$F$13="Inscrire le nom de votre organisme dans la cellule F15",'Identification '!$F$15,'Identification '!$F$13)))</f>
        <v/>
      </c>
      <c r="C734" s="9" t="str">
        <f>REF!$BM$7</f>
        <v>2025-2026</v>
      </c>
      <c r="D734" s="9" t="s">
        <v>3007</v>
      </c>
      <c r="E734" s="69" t="str">
        <f>'Identification '!$F$17</f>
        <v/>
      </c>
      <c r="F734" s="9" t="str">
        <f>'Identification '!$G$18</f>
        <v/>
      </c>
      <c r="G734" s="232" t="str">
        <f>IF('Section 10a Bilan_Diffusion'!$D$6="","",'Section 10a Bilan_Diffusion'!$D$6)</f>
        <v/>
      </c>
      <c r="H734" s="9" t="str">
        <f>IF('Section 10a Bilan_Diffusion'!$D$8="","",'Section 10a Bilan_Diffusion'!$D$8)</f>
        <v/>
      </c>
      <c r="I734" s="9" t="str">
        <f>IF('Section 10a Bilan_Diffusion'!$K$8="","",'Section 10a Bilan_Diffusion'!$K$8)</f>
        <v/>
      </c>
      <c r="J734" s="69" t="str">
        <f>IF('Section 10a Bilan_Diffusion'!C114="","",'Section 10a Bilan_Diffusion'!C114)</f>
        <v/>
      </c>
      <c r="K734" s="1273" t="str">
        <f>IF('Section 10a Bilan_Diffusion'!D114="","",'Section 10a Bilan_Diffusion'!D114)</f>
        <v/>
      </c>
      <c r="L734" s="69" t="str">
        <f>IF('Section 10a Bilan_Diffusion'!E114="","",IF('Section 10a Bilan_Diffusion'!E114="«Choisir»","",'Section 10a Bilan_Diffusion'!E114))</f>
        <v/>
      </c>
      <c r="M734" s="69" t="str">
        <f>IF('Section 10a Bilan_Diffusion'!F114="","",IF('Section 10a Bilan_Diffusion'!F114="«Choisir»","",'Section 10a Bilan_Diffusion'!F114))</f>
        <v/>
      </c>
      <c r="N734" s="69" t="str">
        <f>IF('Section 10a Bilan_Diffusion'!G114="","",'Section 10a Bilan_Diffusion'!G114)</f>
        <v/>
      </c>
      <c r="O734" s="69" t="str">
        <f>IF('Section 10a Bilan_Diffusion'!H114="","",'Section 10a Bilan_Diffusion'!H114)</f>
        <v/>
      </c>
      <c r="P734" s="69" t="str">
        <f>IF('Section 10a Bilan_Diffusion'!I114="","",IF('Section 10a Bilan_Diffusion'!I114="«Choisir»","",'Section 10a Bilan_Diffusion'!I114))</f>
        <v/>
      </c>
      <c r="Q734" s="69" t="str">
        <f>IF('Section 10a Bilan_Diffusion'!J114="","",IF('Section 10a Bilan_Diffusion'!J114="«Choisir»","",'Section 10a Bilan_Diffusion'!J114))</f>
        <v/>
      </c>
      <c r="R734" s="9" t="str">
        <f>IF('Section 10a Bilan_Diffusion'!K114="","",'Section 10a Bilan_Diffusion'!K114)</f>
        <v/>
      </c>
      <c r="S734" s="9" t="str">
        <f>IF('Section 10a Bilan_Diffusion'!L114="","",'Section 10a Bilan_Diffusion'!L114)</f>
        <v/>
      </c>
      <c r="T734" s="9" t="str">
        <f>IF('Section 10a Bilan_Diffusion'!M114="","",'Section 10a Bilan_Diffusion'!M114)</f>
        <v/>
      </c>
      <c r="U734" s="9" t="str">
        <f>IF('Section 10a Bilan_Diffusion'!N114="","",'Section 10a Bilan_Diffusion'!N114)</f>
        <v/>
      </c>
      <c r="V734" s="9">
        <f>'Section 10a Bilan_Diffusion'!O114</f>
        <v>0</v>
      </c>
      <c r="W734" s="9">
        <f>'Section 10a Bilan_Diffusion'!P114</f>
        <v>0</v>
      </c>
      <c r="X734" s="9">
        <f>'Section 10a Bilan_Diffusion'!Q114</f>
        <v>0</v>
      </c>
      <c r="Y734" s="9">
        <f>'Section 10a Bilan_Diffusion'!R114</f>
        <v>0</v>
      </c>
      <c r="Z734" s="9">
        <f>'Section 10a Bilan_Diffusion'!S114</f>
        <v>0</v>
      </c>
      <c r="AA734" s="9">
        <f>'Section 10a Bilan_Diffusion'!T114</f>
        <v>0</v>
      </c>
      <c r="AB734" s="9">
        <f>'Section 10a Bilan_Diffusion'!U114</f>
        <v>0</v>
      </c>
    </row>
    <row r="735" spans="1:28">
      <c r="A735" s="9">
        <f>'Identification '!$F$11</f>
        <v>0</v>
      </c>
      <c r="B735" s="69" t="str">
        <f>IF(AND('Identification '!$F$11="",'Identification '!$F$15&lt;&gt;""),'Identification '!$F$15,IF('Identification '!$F$11="","",IF('Identification '!$F$13="Inscrire le nom de votre organisme dans la cellule F15",'Identification '!$F$15,'Identification '!$F$13)))</f>
        <v/>
      </c>
      <c r="C735" s="9" t="str">
        <f>REF!$BM$7</f>
        <v>2025-2026</v>
      </c>
      <c r="D735" s="9" t="s">
        <v>3007</v>
      </c>
      <c r="E735" s="69" t="str">
        <f>'Identification '!$F$17</f>
        <v/>
      </c>
      <c r="F735" s="9" t="str">
        <f>'Identification '!$G$18</f>
        <v/>
      </c>
      <c r="G735" s="232" t="str">
        <f>IF('Section 10a Bilan_Diffusion'!$D$6="","",'Section 10a Bilan_Diffusion'!$D$6)</f>
        <v/>
      </c>
      <c r="H735" s="9" t="str">
        <f>IF('Section 10a Bilan_Diffusion'!$D$8="","",'Section 10a Bilan_Diffusion'!$D$8)</f>
        <v/>
      </c>
      <c r="I735" s="9" t="str">
        <f>IF('Section 10a Bilan_Diffusion'!$K$8="","",'Section 10a Bilan_Diffusion'!$K$8)</f>
        <v/>
      </c>
      <c r="J735" s="69" t="str">
        <f>IF('Section 10a Bilan_Diffusion'!C115="","",'Section 10a Bilan_Diffusion'!C115)</f>
        <v/>
      </c>
      <c r="K735" s="1273" t="str">
        <f>IF('Section 10a Bilan_Diffusion'!D115="","",'Section 10a Bilan_Diffusion'!D115)</f>
        <v/>
      </c>
      <c r="L735" s="69" t="str">
        <f>IF('Section 10a Bilan_Diffusion'!E115="","",IF('Section 10a Bilan_Diffusion'!E115="«Choisir»","",'Section 10a Bilan_Diffusion'!E115))</f>
        <v/>
      </c>
      <c r="M735" s="69" t="str">
        <f>IF('Section 10a Bilan_Diffusion'!F115="","",IF('Section 10a Bilan_Diffusion'!F115="«Choisir»","",'Section 10a Bilan_Diffusion'!F115))</f>
        <v/>
      </c>
      <c r="N735" s="69" t="str">
        <f>IF('Section 10a Bilan_Diffusion'!G115="","",'Section 10a Bilan_Diffusion'!G115)</f>
        <v/>
      </c>
      <c r="O735" s="69" t="str">
        <f>IF('Section 10a Bilan_Diffusion'!H115="","",'Section 10a Bilan_Diffusion'!H115)</f>
        <v/>
      </c>
      <c r="P735" s="69" t="str">
        <f>IF('Section 10a Bilan_Diffusion'!I115="","",IF('Section 10a Bilan_Diffusion'!I115="«Choisir»","",'Section 10a Bilan_Diffusion'!I115))</f>
        <v/>
      </c>
      <c r="Q735" s="69" t="str">
        <f>IF('Section 10a Bilan_Diffusion'!J115="","",IF('Section 10a Bilan_Diffusion'!J115="«Choisir»","",'Section 10a Bilan_Diffusion'!J115))</f>
        <v/>
      </c>
      <c r="R735" s="9" t="str">
        <f>IF('Section 10a Bilan_Diffusion'!K115="","",'Section 10a Bilan_Diffusion'!K115)</f>
        <v/>
      </c>
      <c r="S735" s="9" t="str">
        <f>IF('Section 10a Bilan_Diffusion'!L115="","",'Section 10a Bilan_Diffusion'!L115)</f>
        <v/>
      </c>
      <c r="T735" s="9" t="str">
        <f>IF('Section 10a Bilan_Diffusion'!M115="","",'Section 10a Bilan_Diffusion'!M115)</f>
        <v/>
      </c>
      <c r="U735" s="9" t="str">
        <f>IF('Section 10a Bilan_Diffusion'!N115="","",'Section 10a Bilan_Diffusion'!N115)</f>
        <v/>
      </c>
      <c r="V735" s="9">
        <f>'Section 10a Bilan_Diffusion'!O115</f>
        <v>0</v>
      </c>
      <c r="W735" s="9">
        <f>'Section 10a Bilan_Diffusion'!P115</f>
        <v>0</v>
      </c>
      <c r="X735" s="9">
        <f>'Section 10a Bilan_Diffusion'!Q115</f>
        <v>0</v>
      </c>
      <c r="Y735" s="9">
        <f>'Section 10a Bilan_Diffusion'!R115</f>
        <v>0</v>
      </c>
      <c r="Z735" s="9">
        <f>'Section 10a Bilan_Diffusion'!S115</f>
        <v>0</v>
      </c>
      <c r="AA735" s="9">
        <f>'Section 10a Bilan_Diffusion'!T115</f>
        <v>0</v>
      </c>
      <c r="AB735" s="9">
        <f>'Section 10a Bilan_Diffusion'!U115</f>
        <v>0</v>
      </c>
    </row>
    <row r="736" spans="1:28">
      <c r="A736" s="9">
        <f>'Identification '!$F$11</f>
        <v>0</v>
      </c>
      <c r="B736" s="69" t="str">
        <f>IF(AND('Identification '!$F$11="",'Identification '!$F$15&lt;&gt;""),'Identification '!$F$15,IF('Identification '!$F$11="","",IF('Identification '!$F$13="Inscrire le nom de votre organisme dans la cellule F15",'Identification '!$F$15,'Identification '!$F$13)))</f>
        <v/>
      </c>
      <c r="C736" s="9" t="str">
        <f>REF!$BM$7</f>
        <v>2025-2026</v>
      </c>
      <c r="D736" s="9" t="s">
        <v>3007</v>
      </c>
      <c r="E736" s="69" t="str">
        <f>'Identification '!$F$17</f>
        <v/>
      </c>
      <c r="F736" s="9" t="str">
        <f>'Identification '!$G$18</f>
        <v/>
      </c>
      <c r="G736" s="232" t="str">
        <f>IF('Section 10a Bilan_Diffusion'!$D$6="","",'Section 10a Bilan_Diffusion'!$D$6)</f>
        <v/>
      </c>
      <c r="H736" s="9" t="str">
        <f>IF('Section 10a Bilan_Diffusion'!$D$8="","",'Section 10a Bilan_Diffusion'!$D$8)</f>
        <v/>
      </c>
      <c r="I736" s="9" t="str">
        <f>IF('Section 10a Bilan_Diffusion'!$K$8="","",'Section 10a Bilan_Diffusion'!$K$8)</f>
        <v/>
      </c>
      <c r="J736" s="69" t="str">
        <f>IF('Section 10a Bilan_Diffusion'!C116="","",'Section 10a Bilan_Diffusion'!C116)</f>
        <v/>
      </c>
      <c r="K736" s="1273" t="str">
        <f>IF('Section 10a Bilan_Diffusion'!D116="","",'Section 10a Bilan_Diffusion'!D116)</f>
        <v/>
      </c>
      <c r="L736" s="69" t="str">
        <f>IF('Section 10a Bilan_Diffusion'!E116="","",IF('Section 10a Bilan_Diffusion'!E116="«Choisir»","",'Section 10a Bilan_Diffusion'!E116))</f>
        <v/>
      </c>
      <c r="M736" s="69" t="str">
        <f>IF('Section 10a Bilan_Diffusion'!F116="","",IF('Section 10a Bilan_Diffusion'!F116="«Choisir»","",'Section 10a Bilan_Diffusion'!F116))</f>
        <v/>
      </c>
      <c r="N736" s="69" t="str">
        <f>IF('Section 10a Bilan_Diffusion'!G116="","",'Section 10a Bilan_Diffusion'!G116)</f>
        <v/>
      </c>
      <c r="O736" s="69" t="str">
        <f>IF('Section 10a Bilan_Diffusion'!H116="","",'Section 10a Bilan_Diffusion'!H116)</f>
        <v/>
      </c>
      <c r="P736" s="69" t="str">
        <f>IF('Section 10a Bilan_Diffusion'!I116="","",IF('Section 10a Bilan_Diffusion'!I116="«Choisir»","",'Section 10a Bilan_Diffusion'!I116))</f>
        <v/>
      </c>
      <c r="Q736" s="69" t="str">
        <f>IF('Section 10a Bilan_Diffusion'!J116="","",IF('Section 10a Bilan_Diffusion'!J116="«Choisir»","",'Section 10a Bilan_Diffusion'!J116))</f>
        <v/>
      </c>
      <c r="R736" s="9" t="str">
        <f>IF('Section 10a Bilan_Diffusion'!K116="","",'Section 10a Bilan_Diffusion'!K116)</f>
        <v/>
      </c>
      <c r="S736" s="9" t="str">
        <f>IF('Section 10a Bilan_Diffusion'!L116="","",'Section 10a Bilan_Diffusion'!L116)</f>
        <v/>
      </c>
      <c r="T736" s="9" t="str">
        <f>IF('Section 10a Bilan_Diffusion'!M116="","",'Section 10a Bilan_Diffusion'!M116)</f>
        <v/>
      </c>
      <c r="U736" s="9" t="str">
        <f>IF('Section 10a Bilan_Diffusion'!N116="","",'Section 10a Bilan_Diffusion'!N116)</f>
        <v/>
      </c>
      <c r="V736" s="9">
        <f>'Section 10a Bilan_Diffusion'!O116</f>
        <v>0</v>
      </c>
      <c r="W736" s="9">
        <f>'Section 10a Bilan_Diffusion'!P116</f>
        <v>0</v>
      </c>
      <c r="X736" s="9">
        <f>'Section 10a Bilan_Diffusion'!Q116</f>
        <v>0</v>
      </c>
      <c r="Y736" s="9">
        <f>'Section 10a Bilan_Diffusion'!R116</f>
        <v>0</v>
      </c>
      <c r="Z736" s="9">
        <f>'Section 10a Bilan_Diffusion'!S116</f>
        <v>0</v>
      </c>
      <c r="AA736" s="9">
        <f>'Section 10a Bilan_Diffusion'!T116</f>
        <v>0</v>
      </c>
      <c r="AB736" s="9">
        <f>'Section 10a Bilan_Diffusion'!U116</f>
        <v>0</v>
      </c>
    </row>
    <row r="737" spans="1:28">
      <c r="A737" s="9">
        <f>'Identification '!$F$11</f>
        <v>0</v>
      </c>
      <c r="B737" s="69" t="str">
        <f>IF(AND('Identification '!$F$11="",'Identification '!$F$15&lt;&gt;""),'Identification '!$F$15,IF('Identification '!$F$11="","",IF('Identification '!$F$13="Inscrire le nom de votre organisme dans la cellule F15",'Identification '!$F$15,'Identification '!$F$13)))</f>
        <v/>
      </c>
      <c r="C737" s="9" t="str">
        <f>REF!$BM$7</f>
        <v>2025-2026</v>
      </c>
      <c r="D737" s="9" t="s">
        <v>3007</v>
      </c>
      <c r="E737" s="69" t="str">
        <f>'Identification '!$F$17</f>
        <v/>
      </c>
      <c r="F737" s="9" t="str">
        <f>'Identification '!$G$18</f>
        <v/>
      </c>
      <c r="G737" s="232" t="str">
        <f>IF('Section 10a Bilan_Diffusion'!$D$6="","",'Section 10a Bilan_Diffusion'!$D$6)</f>
        <v/>
      </c>
      <c r="H737" s="9" t="str">
        <f>IF('Section 10a Bilan_Diffusion'!$D$8="","",'Section 10a Bilan_Diffusion'!$D$8)</f>
        <v/>
      </c>
      <c r="I737" s="9" t="str">
        <f>IF('Section 10a Bilan_Diffusion'!$K$8="","",'Section 10a Bilan_Diffusion'!$K$8)</f>
        <v/>
      </c>
      <c r="J737" s="69" t="str">
        <f>IF('Section 10a Bilan_Diffusion'!C117="","",'Section 10a Bilan_Diffusion'!C117)</f>
        <v/>
      </c>
      <c r="K737" s="1273" t="str">
        <f>IF('Section 10a Bilan_Diffusion'!D117="","",'Section 10a Bilan_Diffusion'!D117)</f>
        <v/>
      </c>
      <c r="L737" s="69" t="str">
        <f>IF('Section 10a Bilan_Diffusion'!E117="","",IF('Section 10a Bilan_Diffusion'!E117="«Choisir»","",'Section 10a Bilan_Diffusion'!E117))</f>
        <v/>
      </c>
      <c r="M737" s="69" t="str">
        <f>IF('Section 10a Bilan_Diffusion'!F117="","",IF('Section 10a Bilan_Diffusion'!F117="«Choisir»","",'Section 10a Bilan_Diffusion'!F117))</f>
        <v/>
      </c>
      <c r="N737" s="69" t="str">
        <f>IF('Section 10a Bilan_Diffusion'!G117="","",'Section 10a Bilan_Diffusion'!G117)</f>
        <v/>
      </c>
      <c r="O737" s="69" t="str">
        <f>IF('Section 10a Bilan_Diffusion'!H117="","",'Section 10a Bilan_Diffusion'!H117)</f>
        <v/>
      </c>
      <c r="P737" s="69" t="str">
        <f>IF('Section 10a Bilan_Diffusion'!I117="","",IF('Section 10a Bilan_Diffusion'!I117="«Choisir»","",'Section 10a Bilan_Diffusion'!I117))</f>
        <v/>
      </c>
      <c r="Q737" s="69" t="str">
        <f>IF('Section 10a Bilan_Diffusion'!J117="","",IF('Section 10a Bilan_Diffusion'!J117="«Choisir»","",'Section 10a Bilan_Diffusion'!J117))</f>
        <v/>
      </c>
      <c r="R737" s="9" t="str">
        <f>IF('Section 10a Bilan_Diffusion'!K117="","",'Section 10a Bilan_Diffusion'!K117)</f>
        <v/>
      </c>
      <c r="S737" s="9" t="str">
        <f>IF('Section 10a Bilan_Diffusion'!L117="","",'Section 10a Bilan_Diffusion'!L117)</f>
        <v/>
      </c>
      <c r="T737" s="9" t="str">
        <f>IF('Section 10a Bilan_Diffusion'!M117="","",'Section 10a Bilan_Diffusion'!M117)</f>
        <v/>
      </c>
      <c r="U737" s="9" t="str">
        <f>IF('Section 10a Bilan_Diffusion'!N117="","",'Section 10a Bilan_Diffusion'!N117)</f>
        <v/>
      </c>
      <c r="V737" s="9">
        <f>'Section 10a Bilan_Diffusion'!O117</f>
        <v>0</v>
      </c>
      <c r="W737" s="9">
        <f>'Section 10a Bilan_Diffusion'!P117</f>
        <v>0</v>
      </c>
      <c r="X737" s="9">
        <f>'Section 10a Bilan_Diffusion'!Q117</f>
        <v>0</v>
      </c>
      <c r="Y737" s="9">
        <f>'Section 10a Bilan_Diffusion'!R117</f>
        <v>0</v>
      </c>
      <c r="Z737" s="9">
        <f>'Section 10a Bilan_Diffusion'!S117</f>
        <v>0</v>
      </c>
      <c r="AA737" s="9">
        <f>'Section 10a Bilan_Diffusion'!T117</f>
        <v>0</v>
      </c>
      <c r="AB737" s="9">
        <f>'Section 10a Bilan_Diffusion'!U117</f>
        <v>0</v>
      </c>
    </row>
    <row r="738" spans="1:28">
      <c r="A738" s="9">
        <f>'Identification '!$F$11</f>
        <v>0</v>
      </c>
      <c r="B738" s="69" t="str">
        <f>IF(AND('Identification '!$F$11="",'Identification '!$F$15&lt;&gt;""),'Identification '!$F$15,IF('Identification '!$F$11="","",IF('Identification '!$F$13="Inscrire le nom de votre organisme dans la cellule F15",'Identification '!$F$15,'Identification '!$F$13)))</f>
        <v/>
      </c>
      <c r="C738" s="9" t="str">
        <f>REF!$BM$7</f>
        <v>2025-2026</v>
      </c>
      <c r="D738" s="9" t="s">
        <v>3007</v>
      </c>
      <c r="E738" s="69" t="str">
        <f>'Identification '!$F$17</f>
        <v/>
      </c>
      <c r="F738" s="9" t="str">
        <f>'Identification '!$G$18</f>
        <v/>
      </c>
      <c r="G738" s="232" t="str">
        <f>IF('Section 10a Bilan_Diffusion'!$D$6="","",'Section 10a Bilan_Diffusion'!$D$6)</f>
        <v/>
      </c>
      <c r="H738" s="9" t="str">
        <f>IF('Section 10a Bilan_Diffusion'!$D$8="","",'Section 10a Bilan_Diffusion'!$D$8)</f>
        <v/>
      </c>
      <c r="I738" s="9" t="str">
        <f>IF('Section 10a Bilan_Diffusion'!$K$8="","",'Section 10a Bilan_Diffusion'!$K$8)</f>
        <v/>
      </c>
      <c r="J738" s="69" t="str">
        <f>IF('Section 10a Bilan_Diffusion'!C118="","",'Section 10a Bilan_Diffusion'!C118)</f>
        <v/>
      </c>
      <c r="K738" s="1273" t="str">
        <f>IF('Section 10a Bilan_Diffusion'!D118="","",'Section 10a Bilan_Diffusion'!D118)</f>
        <v/>
      </c>
      <c r="L738" s="69" t="str">
        <f>IF('Section 10a Bilan_Diffusion'!E118="","",IF('Section 10a Bilan_Diffusion'!E118="«Choisir»","",'Section 10a Bilan_Diffusion'!E118))</f>
        <v/>
      </c>
      <c r="M738" s="69" t="str">
        <f>IF('Section 10a Bilan_Diffusion'!F118="","",IF('Section 10a Bilan_Diffusion'!F118="«Choisir»","",'Section 10a Bilan_Diffusion'!F118))</f>
        <v/>
      </c>
      <c r="N738" s="69" t="str">
        <f>IF('Section 10a Bilan_Diffusion'!G118="","",'Section 10a Bilan_Diffusion'!G118)</f>
        <v/>
      </c>
      <c r="O738" s="69" t="str">
        <f>IF('Section 10a Bilan_Diffusion'!H118="","",'Section 10a Bilan_Diffusion'!H118)</f>
        <v/>
      </c>
      <c r="P738" s="69" t="str">
        <f>IF('Section 10a Bilan_Diffusion'!I118="","",IF('Section 10a Bilan_Diffusion'!I118="«Choisir»","",'Section 10a Bilan_Diffusion'!I118))</f>
        <v/>
      </c>
      <c r="Q738" s="69" t="str">
        <f>IF('Section 10a Bilan_Diffusion'!J118="","",IF('Section 10a Bilan_Diffusion'!J118="«Choisir»","",'Section 10a Bilan_Diffusion'!J118))</f>
        <v/>
      </c>
      <c r="R738" s="9" t="str">
        <f>IF('Section 10a Bilan_Diffusion'!K118="","",'Section 10a Bilan_Diffusion'!K118)</f>
        <v/>
      </c>
      <c r="S738" s="9" t="str">
        <f>IF('Section 10a Bilan_Diffusion'!L118="","",'Section 10a Bilan_Diffusion'!L118)</f>
        <v/>
      </c>
      <c r="T738" s="9" t="str">
        <f>IF('Section 10a Bilan_Diffusion'!M118="","",'Section 10a Bilan_Diffusion'!M118)</f>
        <v/>
      </c>
      <c r="U738" s="9" t="str">
        <f>IF('Section 10a Bilan_Diffusion'!N118="","",'Section 10a Bilan_Diffusion'!N118)</f>
        <v/>
      </c>
      <c r="V738" s="9">
        <f>'Section 10a Bilan_Diffusion'!O118</f>
        <v>0</v>
      </c>
      <c r="W738" s="9">
        <f>'Section 10a Bilan_Diffusion'!P118</f>
        <v>0</v>
      </c>
      <c r="X738" s="9">
        <f>'Section 10a Bilan_Diffusion'!Q118</f>
        <v>0</v>
      </c>
      <c r="Y738" s="9">
        <f>'Section 10a Bilan_Diffusion'!R118</f>
        <v>0</v>
      </c>
      <c r="Z738" s="9">
        <f>'Section 10a Bilan_Diffusion'!S118</f>
        <v>0</v>
      </c>
      <c r="AA738" s="9">
        <f>'Section 10a Bilan_Diffusion'!T118</f>
        <v>0</v>
      </c>
      <c r="AB738" s="9">
        <f>'Section 10a Bilan_Diffusion'!U118</f>
        <v>0</v>
      </c>
    </row>
    <row r="739" spans="1:28">
      <c r="A739" s="9">
        <f>'Identification '!$F$11</f>
        <v>0</v>
      </c>
      <c r="B739" s="69" t="str">
        <f>IF(AND('Identification '!$F$11="",'Identification '!$F$15&lt;&gt;""),'Identification '!$F$15,IF('Identification '!$F$11="","",IF('Identification '!$F$13="Inscrire le nom de votre organisme dans la cellule F15",'Identification '!$F$15,'Identification '!$F$13)))</f>
        <v/>
      </c>
      <c r="C739" s="9" t="str">
        <f>REF!$BM$7</f>
        <v>2025-2026</v>
      </c>
      <c r="D739" s="9" t="s">
        <v>3007</v>
      </c>
      <c r="E739" s="69" t="str">
        <f>'Identification '!$F$17</f>
        <v/>
      </c>
      <c r="F739" s="9" t="str">
        <f>'Identification '!$G$18</f>
        <v/>
      </c>
      <c r="G739" s="232" t="str">
        <f>IF('Section 10a Bilan_Diffusion'!$D$6="","",'Section 10a Bilan_Diffusion'!$D$6)</f>
        <v/>
      </c>
      <c r="H739" s="9" t="str">
        <f>IF('Section 10a Bilan_Diffusion'!$D$8="","",'Section 10a Bilan_Diffusion'!$D$8)</f>
        <v/>
      </c>
      <c r="I739" s="9" t="str">
        <f>IF('Section 10a Bilan_Diffusion'!$K$8="","",'Section 10a Bilan_Diffusion'!$K$8)</f>
        <v/>
      </c>
      <c r="J739" s="69" t="str">
        <f>IF('Section 10a Bilan_Diffusion'!C119="","",'Section 10a Bilan_Diffusion'!C119)</f>
        <v/>
      </c>
      <c r="K739" s="1273" t="str">
        <f>IF('Section 10a Bilan_Diffusion'!D119="","",'Section 10a Bilan_Diffusion'!D119)</f>
        <v/>
      </c>
      <c r="L739" s="69" t="str">
        <f>IF('Section 10a Bilan_Diffusion'!E119="","",IF('Section 10a Bilan_Diffusion'!E119="«Choisir»","",'Section 10a Bilan_Diffusion'!E119))</f>
        <v/>
      </c>
      <c r="M739" s="69" t="str">
        <f>IF('Section 10a Bilan_Diffusion'!F119="","",IF('Section 10a Bilan_Diffusion'!F119="«Choisir»","",'Section 10a Bilan_Diffusion'!F119))</f>
        <v/>
      </c>
      <c r="N739" s="69" t="str">
        <f>IF('Section 10a Bilan_Diffusion'!G119="","",'Section 10a Bilan_Diffusion'!G119)</f>
        <v/>
      </c>
      <c r="O739" s="69" t="str">
        <f>IF('Section 10a Bilan_Diffusion'!H119="","",'Section 10a Bilan_Diffusion'!H119)</f>
        <v/>
      </c>
      <c r="P739" s="69" t="str">
        <f>IF('Section 10a Bilan_Diffusion'!I119="","",IF('Section 10a Bilan_Diffusion'!I119="«Choisir»","",'Section 10a Bilan_Diffusion'!I119))</f>
        <v/>
      </c>
      <c r="Q739" s="69" t="str">
        <f>IF('Section 10a Bilan_Diffusion'!J119="","",IF('Section 10a Bilan_Diffusion'!J119="«Choisir»","",'Section 10a Bilan_Diffusion'!J119))</f>
        <v/>
      </c>
      <c r="R739" s="9" t="str">
        <f>IF('Section 10a Bilan_Diffusion'!K119="","",'Section 10a Bilan_Diffusion'!K119)</f>
        <v/>
      </c>
      <c r="S739" s="9" t="str">
        <f>IF('Section 10a Bilan_Diffusion'!L119="","",'Section 10a Bilan_Diffusion'!L119)</f>
        <v/>
      </c>
      <c r="T739" s="9" t="str">
        <f>IF('Section 10a Bilan_Diffusion'!M119="","",'Section 10a Bilan_Diffusion'!M119)</f>
        <v/>
      </c>
      <c r="U739" s="9" t="str">
        <f>IF('Section 10a Bilan_Diffusion'!N119="","",'Section 10a Bilan_Diffusion'!N119)</f>
        <v/>
      </c>
      <c r="V739" s="9">
        <f>'Section 10a Bilan_Diffusion'!O119</f>
        <v>0</v>
      </c>
      <c r="W739" s="9">
        <f>'Section 10a Bilan_Diffusion'!P119</f>
        <v>0</v>
      </c>
      <c r="X739" s="9">
        <f>'Section 10a Bilan_Diffusion'!Q119</f>
        <v>0</v>
      </c>
      <c r="Y739" s="9">
        <f>'Section 10a Bilan_Diffusion'!R119</f>
        <v>0</v>
      </c>
      <c r="Z739" s="9">
        <f>'Section 10a Bilan_Diffusion'!S119</f>
        <v>0</v>
      </c>
      <c r="AA739" s="9">
        <f>'Section 10a Bilan_Diffusion'!T119</f>
        <v>0</v>
      </c>
      <c r="AB739" s="9">
        <f>'Section 10a Bilan_Diffusion'!U119</f>
        <v>0</v>
      </c>
    </row>
    <row r="740" spans="1:28">
      <c r="A740" s="9">
        <f>'Identification '!$F$11</f>
        <v>0</v>
      </c>
      <c r="B740" s="69" t="str">
        <f>IF(AND('Identification '!$F$11="",'Identification '!$F$15&lt;&gt;""),'Identification '!$F$15,IF('Identification '!$F$11="","",IF('Identification '!$F$13="Inscrire le nom de votre organisme dans la cellule F15",'Identification '!$F$15,'Identification '!$F$13)))</f>
        <v/>
      </c>
      <c r="C740" s="9" t="str">
        <f>REF!$BM$7</f>
        <v>2025-2026</v>
      </c>
      <c r="D740" s="9" t="s">
        <v>3007</v>
      </c>
      <c r="E740" s="69" t="str">
        <f>'Identification '!$F$17</f>
        <v/>
      </c>
      <c r="F740" s="9" t="str">
        <f>'Identification '!$G$18</f>
        <v/>
      </c>
      <c r="G740" s="232" t="str">
        <f>IF('Section 10a Bilan_Diffusion'!$D$6="","",'Section 10a Bilan_Diffusion'!$D$6)</f>
        <v/>
      </c>
      <c r="H740" s="9" t="str">
        <f>IF('Section 10a Bilan_Diffusion'!$D$8="","",'Section 10a Bilan_Diffusion'!$D$8)</f>
        <v/>
      </c>
      <c r="I740" s="9" t="str">
        <f>IF('Section 10a Bilan_Diffusion'!$K$8="","",'Section 10a Bilan_Diffusion'!$K$8)</f>
        <v/>
      </c>
      <c r="J740" s="69" t="str">
        <f>IF('Section 10a Bilan_Diffusion'!C120="","",'Section 10a Bilan_Diffusion'!C120)</f>
        <v/>
      </c>
      <c r="K740" s="1273" t="str">
        <f>IF('Section 10a Bilan_Diffusion'!D120="","",'Section 10a Bilan_Diffusion'!D120)</f>
        <v/>
      </c>
      <c r="L740" s="69" t="str">
        <f>IF('Section 10a Bilan_Diffusion'!E120="","",IF('Section 10a Bilan_Diffusion'!E120="«Choisir»","",'Section 10a Bilan_Diffusion'!E120))</f>
        <v/>
      </c>
      <c r="M740" s="69" t="str">
        <f>IF('Section 10a Bilan_Diffusion'!F120="","",IF('Section 10a Bilan_Diffusion'!F120="«Choisir»","",'Section 10a Bilan_Diffusion'!F120))</f>
        <v/>
      </c>
      <c r="N740" s="69" t="str">
        <f>IF('Section 10a Bilan_Diffusion'!G120="","",'Section 10a Bilan_Diffusion'!G120)</f>
        <v/>
      </c>
      <c r="O740" s="69" t="str">
        <f>IF('Section 10a Bilan_Diffusion'!H120="","",'Section 10a Bilan_Diffusion'!H120)</f>
        <v/>
      </c>
      <c r="P740" s="69" t="str">
        <f>IF('Section 10a Bilan_Diffusion'!I120="","",IF('Section 10a Bilan_Diffusion'!I120="«Choisir»","",'Section 10a Bilan_Diffusion'!I120))</f>
        <v/>
      </c>
      <c r="Q740" s="69" t="str">
        <f>IF('Section 10a Bilan_Diffusion'!J120="","",IF('Section 10a Bilan_Diffusion'!J120="«Choisir»","",'Section 10a Bilan_Diffusion'!J120))</f>
        <v/>
      </c>
      <c r="R740" s="9" t="str">
        <f>IF('Section 10a Bilan_Diffusion'!K120="","",'Section 10a Bilan_Diffusion'!K120)</f>
        <v/>
      </c>
      <c r="S740" s="9" t="str">
        <f>IF('Section 10a Bilan_Diffusion'!L120="","",'Section 10a Bilan_Diffusion'!L120)</f>
        <v/>
      </c>
      <c r="T740" s="9" t="str">
        <f>IF('Section 10a Bilan_Diffusion'!M120="","",'Section 10a Bilan_Diffusion'!M120)</f>
        <v/>
      </c>
      <c r="U740" s="9" t="str">
        <f>IF('Section 10a Bilan_Diffusion'!N120="","",'Section 10a Bilan_Diffusion'!N120)</f>
        <v/>
      </c>
      <c r="V740" s="9">
        <f>'Section 10a Bilan_Diffusion'!O120</f>
        <v>0</v>
      </c>
      <c r="W740" s="9">
        <f>'Section 10a Bilan_Diffusion'!P120</f>
        <v>0</v>
      </c>
      <c r="X740" s="9">
        <f>'Section 10a Bilan_Diffusion'!Q120</f>
        <v>0</v>
      </c>
      <c r="Y740" s="9">
        <f>'Section 10a Bilan_Diffusion'!R120</f>
        <v>0</v>
      </c>
      <c r="Z740" s="9">
        <f>'Section 10a Bilan_Diffusion'!S120</f>
        <v>0</v>
      </c>
      <c r="AA740" s="9">
        <f>'Section 10a Bilan_Diffusion'!T120</f>
        <v>0</v>
      </c>
      <c r="AB740" s="9">
        <f>'Section 10a Bilan_Diffusion'!U120</f>
        <v>0</v>
      </c>
    </row>
    <row r="741" spans="1:28">
      <c r="A741" s="9">
        <f>'Identification '!$F$11</f>
        <v>0</v>
      </c>
      <c r="B741" s="69" t="str">
        <f>IF(AND('Identification '!$F$11="",'Identification '!$F$15&lt;&gt;""),'Identification '!$F$15,IF('Identification '!$F$11="","",IF('Identification '!$F$13="Inscrire le nom de votre organisme dans la cellule F15",'Identification '!$F$15,'Identification '!$F$13)))</f>
        <v/>
      </c>
      <c r="C741" s="9" t="str">
        <f>REF!$BM$7</f>
        <v>2025-2026</v>
      </c>
      <c r="D741" s="9" t="s">
        <v>3007</v>
      </c>
      <c r="E741" s="69" t="str">
        <f>'Identification '!$F$17</f>
        <v/>
      </c>
      <c r="F741" s="9" t="str">
        <f>'Identification '!$G$18</f>
        <v/>
      </c>
      <c r="G741" s="232" t="str">
        <f>IF('Section 10a Bilan_Diffusion'!$D$6="","",'Section 10a Bilan_Diffusion'!$D$6)</f>
        <v/>
      </c>
      <c r="H741" s="9" t="str">
        <f>IF('Section 10a Bilan_Diffusion'!$D$8="","",'Section 10a Bilan_Diffusion'!$D$8)</f>
        <v/>
      </c>
      <c r="I741" s="9" t="str">
        <f>IF('Section 10a Bilan_Diffusion'!$K$8="","",'Section 10a Bilan_Diffusion'!$K$8)</f>
        <v/>
      </c>
      <c r="J741" s="69" t="str">
        <f>IF('Section 10a Bilan_Diffusion'!C121="","",'Section 10a Bilan_Diffusion'!C121)</f>
        <v/>
      </c>
      <c r="K741" s="1273" t="str">
        <f>IF('Section 10a Bilan_Diffusion'!D121="","",'Section 10a Bilan_Diffusion'!D121)</f>
        <v/>
      </c>
      <c r="L741" s="69" t="str">
        <f>IF('Section 10a Bilan_Diffusion'!E121="","",IF('Section 10a Bilan_Diffusion'!E121="«Choisir»","",'Section 10a Bilan_Diffusion'!E121))</f>
        <v/>
      </c>
      <c r="M741" s="69" t="str">
        <f>IF('Section 10a Bilan_Diffusion'!F121="","",IF('Section 10a Bilan_Diffusion'!F121="«Choisir»","",'Section 10a Bilan_Diffusion'!F121))</f>
        <v/>
      </c>
      <c r="N741" s="69" t="str">
        <f>IF('Section 10a Bilan_Diffusion'!G121="","",'Section 10a Bilan_Diffusion'!G121)</f>
        <v/>
      </c>
      <c r="O741" s="69" t="str">
        <f>IF('Section 10a Bilan_Diffusion'!H121="","",'Section 10a Bilan_Diffusion'!H121)</f>
        <v/>
      </c>
      <c r="P741" s="69" t="str">
        <f>IF('Section 10a Bilan_Diffusion'!I121="","",IF('Section 10a Bilan_Diffusion'!I121="«Choisir»","",'Section 10a Bilan_Diffusion'!I121))</f>
        <v/>
      </c>
      <c r="Q741" s="69" t="str">
        <f>IF('Section 10a Bilan_Diffusion'!J121="","",IF('Section 10a Bilan_Diffusion'!J121="«Choisir»","",'Section 10a Bilan_Diffusion'!J121))</f>
        <v/>
      </c>
      <c r="R741" s="9" t="str">
        <f>IF('Section 10a Bilan_Diffusion'!K121="","",'Section 10a Bilan_Diffusion'!K121)</f>
        <v/>
      </c>
      <c r="S741" s="9" t="str">
        <f>IF('Section 10a Bilan_Diffusion'!L121="","",'Section 10a Bilan_Diffusion'!L121)</f>
        <v/>
      </c>
      <c r="T741" s="9" t="str">
        <f>IF('Section 10a Bilan_Diffusion'!M121="","",'Section 10a Bilan_Diffusion'!M121)</f>
        <v/>
      </c>
      <c r="U741" s="9" t="str">
        <f>IF('Section 10a Bilan_Diffusion'!N121="","",'Section 10a Bilan_Diffusion'!N121)</f>
        <v/>
      </c>
      <c r="V741" s="9">
        <f>'Section 10a Bilan_Diffusion'!O121</f>
        <v>0</v>
      </c>
      <c r="W741" s="9">
        <f>'Section 10a Bilan_Diffusion'!P121</f>
        <v>0</v>
      </c>
      <c r="X741" s="9">
        <f>'Section 10a Bilan_Diffusion'!Q121</f>
        <v>0</v>
      </c>
      <c r="Y741" s="9">
        <f>'Section 10a Bilan_Diffusion'!R121</f>
        <v>0</v>
      </c>
      <c r="Z741" s="9">
        <f>'Section 10a Bilan_Diffusion'!S121</f>
        <v>0</v>
      </c>
      <c r="AA741" s="9">
        <f>'Section 10a Bilan_Diffusion'!T121</f>
        <v>0</v>
      </c>
      <c r="AB741" s="9">
        <f>'Section 10a Bilan_Diffusion'!U121</f>
        <v>0</v>
      </c>
    </row>
    <row r="742" spans="1:28">
      <c r="A742" s="9">
        <f>'Identification '!$F$11</f>
        <v>0</v>
      </c>
      <c r="B742" s="69" t="str">
        <f>IF(AND('Identification '!$F$11="",'Identification '!$F$15&lt;&gt;""),'Identification '!$F$15,IF('Identification '!$F$11="","",IF('Identification '!$F$13="Inscrire le nom de votre organisme dans la cellule F15",'Identification '!$F$15,'Identification '!$F$13)))</f>
        <v/>
      </c>
      <c r="C742" s="9" t="str">
        <f>REF!$BM$7</f>
        <v>2025-2026</v>
      </c>
      <c r="D742" s="9" t="s">
        <v>3007</v>
      </c>
      <c r="E742" s="69" t="str">
        <f>'Identification '!$F$17</f>
        <v/>
      </c>
      <c r="F742" s="9" t="str">
        <f>'Identification '!$G$18</f>
        <v/>
      </c>
      <c r="G742" s="232" t="str">
        <f>IF('Section 10a Bilan_Diffusion'!$D$6="","",'Section 10a Bilan_Diffusion'!$D$6)</f>
        <v/>
      </c>
      <c r="H742" s="9" t="str">
        <f>IF('Section 10a Bilan_Diffusion'!$D$8="","",'Section 10a Bilan_Diffusion'!$D$8)</f>
        <v/>
      </c>
      <c r="I742" s="9" t="str">
        <f>IF('Section 10a Bilan_Diffusion'!$K$8="","",'Section 10a Bilan_Diffusion'!$K$8)</f>
        <v/>
      </c>
      <c r="J742" s="69" t="str">
        <f>IF('Section 10a Bilan_Diffusion'!C122="","",'Section 10a Bilan_Diffusion'!C122)</f>
        <v/>
      </c>
      <c r="K742" s="1273" t="str">
        <f>IF('Section 10a Bilan_Diffusion'!D122="","",'Section 10a Bilan_Diffusion'!D122)</f>
        <v/>
      </c>
      <c r="L742" s="69" t="str">
        <f>IF('Section 10a Bilan_Diffusion'!E122="","",IF('Section 10a Bilan_Diffusion'!E122="«Choisir»","",'Section 10a Bilan_Diffusion'!E122))</f>
        <v/>
      </c>
      <c r="M742" s="69" t="str">
        <f>IF('Section 10a Bilan_Diffusion'!F122="","",IF('Section 10a Bilan_Diffusion'!F122="«Choisir»","",'Section 10a Bilan_Diffusion'!F122))</f>
        <v/>
      </c>
      <c r="N742" s="69" t="str">
        <f>IF('Section 10a Bilan_Diffusion'!G122="","",'Section 10a Bilan_Diffusion'!G122)</f>
        <v/>
      </c>
      <c r="O742" s="69" t="str">
        <f>IF('Section 10a Bilan_Diffusion'!H122="","",'Section 10a Bilan_Diffusion'!H122)</f>
        <v/>
      </c>
      <c r="P742" s="69" t="str">
        <f>IF('Section 10a Bilan_Diffusion'!I122="","",IF('Section 10a Bilan_Diffusion'!I122="«Choisir»","",'Section 10a Bilan_Diffusion'!I122))</f>
        <v/>
      </c>
      <c r="Q742" s="69" t="str">
        <f>IF('Section 10a Bilan_Diffusion'!J122="","",IF('Section 10a Bilan_Diffusion'!J122="«Choisir»","",'Section 10a Bilan_Diffusion'!J122))</f>
        <v/>
      </c>
      <c r="R742" s="9" t="str">
        <f>IF('Section 10a Bilan_Diffusion'!K122="","",'Section 10a Bilan_Diffusion'!K122)</f>
        <v/>
      </c>
      <c r="S742" s="9" t="str">
        <f>IF('Section 10a Bilan_Diffusion'!L122="","",'Section 10a Bilan_Diffusion'!L122)</f>
        <v/>
      </c>
      <c r="T742" s="9" t="str">
        <f>IF('Section 10a Bilan_Diffusion'!M122="","",'Section 10a Bilan_Diffusion'!M122)</f>
        <v/>
      </c>
      <c r="U742" s="9" t="str">
        <f>IF('Section 10a Bilan_Diffusion'!N122="","",'Section 10a Bilan_Diffusion'!N122)</f>
        <v/>
      </c>
      <c r="V742" s="9">
        <f>'Section 10a Bilan_Diffusion'!O122</f>
        <v>0</v>
      </c>
      <c r="W742" s="9">
        <f>'Section 10a Bilan_Diffusion'!P122</f>
        <v>0</v>
      </c>
      <c r="X742" s="9">
        <f>'Section 10a Bilan_Diffusion'!Q122</f>
        <v>0</v>
      </c>
      <c r="Y742" s="9">
        <f>'Section 10a Bilan_Diffusion'!R122</f>
        <v>0</v>
      </c>
      <c r="Z742" s="9">
        <f>'Section 10a Bilan_Diffusion'!S122</f>
        <v>0</v>
      </c>
      <c r="AA742" s="9">
        <f>'Section 10a Bilan_Diffusion'!T122</f>
        <v>0</v>
      </c>
      <c r="AB742" s="9">
        <f>'Section 10a Bilan_Diffusion'!U122</f>
        <v>0</v>
      </c>
    </row>
    <row r="743" spans="1:28">
      <c r="A743" s="9">
        <f>'Identification '!$F$11</f>
        <v>0</v>
      </c>
      <c r="B743" s="69" t="str">
        <f>IF(AND('Identification '!$F$11="",'Identification '!$F$15&lt;&gt;""),'Identification '!$F$15,IF('Identification '!$F$11="","",IF('Identification '!$F$13="Inscrire le nom de votre organisme dans la cellule F15",'Identification '!$F$15,'Identification '!$F$13)))</f>
        <v/>
      </c>
      <c r="C743" s="9" t="str">
        <f>REF!$BM$7</f>
        <v>2025-2026</v>
      </c>
      <c r="D743" s="9" t="s">
        <v>3007</v>
      </c>
      <c r="E743" s="69" t="str">
        <f>'Identification '!$F$17</f>
        <v/>
      </c>
      <c r="F743" s="9" t="str">
        <f>'Identification '!$G$18</f>
        <v/>
      </c>
      <c r="G743" s="232" t="str">
        <f>IF('Section 10a Bilan_Diffusion'!$D$6="","",'Section 10a Bilan_Diffusion'!$D$6)</f>
        <v/>
      </c>
      <c r="H743" s="9" t="str">
        <f>IF('Section 10a Bilan_Diffusion'!$D$8="","",'Section 10a Bilan_Diffusion'!$D$8)</f>
        <v/>
      </c>
      <c r="I743" s="9" t="str">
        <f>IF('Section 10a Bilan_Diffusion'!$K$8="","",'Section 10a Bilan_Diffusion'!$K$8)</f>
        <v/>
      </c>
      <c r="J743" s="69" t="str">
        <f>IF('Section 10a Bilan_Diffusion'!C123="","",'Section 10a Bilan_Diffusion'!C123)</f>
        <v/>
      </c>
      <c r="K743" s="1273" t="str">
        <f>IF('Section 10a Bilan_Diffusion'!D123="","",'Section 10a Bilan_Diffusion'!D123)</f>
        <v/>
      </c>
      <c r="L743" s="69" t="str">
        <f>IF('Section 10a Bilan_Diffusion'!E123="","",IF('Section 10a Bilan_Diffusion'!E123="«Choisir»","",'Section 10a Bilan_Diffusion'!E123))</f>
        <v/>
      </c>
      <c r="M743" s="69" t="str">
        <f>IF('Section 10a Bilan_Diffusion'!F123="","",IF('Section 10a Bilan_Diffusion'!F123="«Choisir»","",'Section 10a Bilan_Diffusion'!F123))</f>
        <v/>
      </c>
      <c r="N743" s="69" t="str">
        <f>IF('Section 10a Bilan_Diffusion'!G123="","",'Section 10a Bilan_Diffusion'!G123)</f>
        <v/>
      </c>
      <c r="O743" s="69" t="str">
        <f>IF('Section 10a Bilan_Diffusion'!H123="","",'Section 10a Bilan_Diffusion'!H123)</f>
        <v/>
      </c>
      <c r="P743" s="69" t="str">
        <f>IF('Section 10a Bilan_Diffusion'!I123="","",IF('Section 10a Bilan_Diffusion'!I123="«Choisir»","",'Section 10a Bilan_Diffusion'!I123))</f>
        <v/>
      </c>
      <c r="Q743" s="69" t="str">
        <f>IF('Section 10a Bilan_Diffusion'!J123="","",IF('Section 10a Bilan_Diffusion'!J123="«Choisir»","",'Section 10a Bilan_Diffusion'!J123))</f>
        <v/>
      </c>
      <c r="R743" s="9" t="str">
        <f>IF('Section 10a Bilan_Diffusion'!K123="","",'Section 10a Bilan_Diffusion'!K123)</f>
        <v/>
      </c>
      <c r="S743" s="9" t="str">
        <f>IF('Section 10a Bilan_Diffusion'!L123="","",'Section 10a Bilan_Diffusion'!L123)</f>
        <v/>
      </c>
      <c r="T743" s="9" t="str">
        <f>IF('Section 10a Bilan_Diffusion'!M123="","",'Section 10a Bilan_Diffusion'!M123)</f>
        <v/>
      </c>
      <c r="U743" s="9" t="str">
        <f>IF('Section 10a Bilan_Diffusion'!N123="","",'Section 10a Bilan_Diffusion'!N123)</f>
        <v/>
      </c>
      <c r="V743" s="9">
        <f>'Section 10a Bilan_Diffusion'!O123</f>
        <v>0</v>
      </c>
      <c r="W743" s="9">
        <f>'Section 10a Bilan_Diffusion'!P123</f>
        <v>0</v>
      </c>
      <c r="X743" s="9">
        <f>'Section 10a Bilan_Diffusion'!Q123</f>
        <v>0</v>
      </c>
      <c r="Y743" s="9">
        <f>'Section 10a Bilan_Diffusion'!R123</f>
        <v>0</v>
      </c>
      <c r="Z743" s="9">
        <f>'Section 10a Bilan_Diffusion'!S123</f>
        <v>0</v>
      </c>
      <c r="AA743" s="9">
        <f>'Section 10a Bilan_Diffusion'!T123</f>
        <v>0</v>
      </c>
      <c r="AB743" s="9">
        <f>'Section 10a Bilan_Diffusion'!U123</f>
        <v>0</v>
      </c>
    </row>
    <row r="744" spans="1:28">
      <c r="A744" s="9">
        <f>'Identification '!$F$11</f>
        <v>0</v>
      </c>
      <c r="B744" s="69" t="str">
        <f>IF(AND('Identification '!$F$11="",'Identification '!$F$15&lt;&gt;""),'Identification '!$F$15,IF('Identification '!$F$11="","",IF('Identification '!$F$13="Inscrire le nom de votre organisme dans la cellule F15",'Identification '!$F$15,'Identification '!$F$13)))</f>
        <v/>
      </c>
      <c r="C744" s="9" t="str">
        <f>REF!$BM$7</f>
        <v>2025-2026</v>
      </c>
      <c r="D744" s="9" t="s">
        <v>3007</v>
      </c>
      <c r="E744" s="69" t="str">
        <f>'Identification '!$F$17</f>
        <v/>
      </c>
      <c r="F744" s="9" t="str">
        <f>'Identification '!$G$18</f>
        <v/>
      </c>
      <c r="G744" s="232" t="str">
        <f>IF('Section 10a Bilan_Diffusion'!$D$6="","",'Section 10a Bilan_Diffusion'!$D$6)</f>
        <v/>
      </c>
      <c r="H744" s="9" t="str">
        <f>IF('Section 10a Bilan_Diffusion'!$D$8="","",'Section 10a Bilan_Diffusion'!$D$8)</f>
        <v/>
      </c>
      <c r="I744" s="9" t="str">
        <f>IF('Section 10a Bilan_Diffusion'!$K$8="","",'Section 10a Bilan_Diffusion'!$K$8)</f>
        <v/>
      </c>
      <c r="J744" s="69" t="str">
        <f>IF('Section 10a Bilan_Diffusion'!C124="","",'Section 10a Bilan_Diffusion'!C124)</f>
        <v/>
      </c>
      <c r="K744" s="1273" t="str">
        <f>IF('Section 10a Bilan_Diffusion'!D124="","",'Section 10a Bilan_Diffusion'!D124)</f>
        <v/>
      </c>
      <c r="L744" s="69" t="str">
        <f>IF('Section 10a Bilan_Diffusion'!E124="","",IF('Section 10a Bilan_Diffusion'!E124="«Choisir»","",'Section 10a Bilan_Diffusion'!E124))</f>
        <v/>
      </c>
      <c r="M744" s="69" t="str">
        <f>IF('Section 10a Bilan_Diffusion'!F124="","",IF('Section 10a Bilan_Diffusion'!F124="«Choisir»","",'Section 10a Bilan_Diffusion'!F124))</f>
        <v/>
      </c>
      <c r="N744" s="69" t="str">
        <f>IF('Section 10a Bilan_Diffusion'!G124="","",'Section 10a Bilan_Diffusion'!G124)</f>
        <v/>
      </c>
      <c r="O744" s="69" t="str">
        <f>IF('Section 10a Bilan_Diffusion'!H124="","",'Section 10a Bilan_Diffusion'!H124)</f>
        <v/>
      </c>
      <c r="P744" s="69" t="str">
        <f>IF('Section 10a Bilan_Diffusion'!I124="","",IF('Section 10a Bilan_Diffusion'!I124="«Choisir»","",'Section 10a Bilan_Diffusion'!I124))</f>
        <v/>
      </c>
      <c r="Q744" s="69" t="str">
        <f>IF('Section 10a Bilan_Diffusion'!J124="","",IF('Section 10a Bilan_Diffusion'!J124="«Choisir»","",'Section 10a Bilan_Diffusion'!J124))</f>
        <v/>
      </c>
      <c r="R744" s="9" t="str">
        <f>IF('Section 10a Bilan_Diffusion'!K124="","",'Section 10a Bilan_Diffusion'!K124)</f>
        <v/>
      </c>
      <c r="S744" s="9" t="str">
        <f>IF('Section 10a Bilan_Diffusion'!L124="","",'Section 10a Bilan_Diffusion'!L124)</f>
        <v/>
      </c>
      <c r="T744" s="9" t="str">
        <f>IF('Section 10a Bilan_Diffusion'!M124="","",'Section 10a Bilan_Diffusion'!M124)</f>
        <v/>
      </c>
      <c r="U744" s="9" t="str">
        <f>IF('Section 10a Bilan_Diffusion'!N124="","",'Section 10a Bilan_Diffusion'!N124)</f>
        <v/>
      </c>
      <c r="V744" s="9">
        <f>'Section 10a Bilan_Diffusion'!O124</f>
        <v>0</v>
      </c>
      <c r="W744" s="9">
        <f>'Section 10a Bilan_Diffusion'!P124</f>
        <v>0</v>
      </c>
      <c r="X744" s="9">
        <f>'Section 10a Bilan_Diffusion'!Q124</f>
        <v>0</v>
      </c>
      <c r="Y744" s="9">
        <f>'Section 10a Bilan_Diffusion'!R124</f>
        <v>0</v>
      </c>
      <c r="Z744" s="9">
        <f>'Section 10a Bilan_Diffusion'!S124</f>
        <v>0</v>
      </c>
      <c r="AA744" s="9">
        <f>'Section 10a Bilan_Diffusion'!T124</f>
        <v>0</v>
      </c>
      <c r="AB744" s="9">
        <f>'Section 10a Bilan_Diffusion'!U124</f>
        <v>0</v>
      </c>
    </row>
    <row r="745" spans="1:28">
      <c r="A745" s="9">
        <f>'Identification '!$F$11</f>
        <v>0</v>
      </c>
      <c r="B745" s="69" t="str">
        <f>IF(AND('Identification '!$F$11="",'Identification '!$F$15&lt;&gt;""),'Identification '!$F$15,IF('Identification '!$F$11="","",IF('Identification '!$F$13="Inscrire le nom de votre organisme dans la cellule F15",'Identification '!$F$15,'Identification '!$F$13)))</f>
        <v/>
      </c>
      <c r="C745" s="9" t="str">
        <f>REF!$BM$7</f>
        <v>2025-2026</v>
      </c>
      <c r="D745" s="9" t="s">
        <v>3007</v>
      </c>
      <c r="E745" s="69" t="str">
        <f>'Identification '!$F$17</f>
        <v/>
      </c>
      <c r="F745" s="9" t="str">
        <f>'Identification '!$G$18</f>
        <v/>
      </c>
      <c r="G745" s="232" t="str">
        <f>IF('Section 10a Bilan_Diffusion'!$D$6="","",'Section 10a Bilan_Diffusion'!$D$6)</f>
        <v/>
      </c>
      <c r="H745" s="9" t="str">
        <f>IF('Section 10a Bilan_Diffusion'!$D$8="","",'Section 10a Bilan_Diffusion'!$D$8)</f>
        <v/>
      </c>
      <c r="I745" s="9" t="str">
        <f>IF('Section 10a Bilan_Diffusion'!$K$8="","",'Section 10a Bilan_Diffusion'!$K$8)</f>
        <v/>
      </c>
      <c r="J745" s="69" t="str">
        <f>IF('Section 10a Bilan_Diffusion'!C125="","",'Section 10a Bilan_Diffusion'!C125)</f>
        <v/>
      </c>
      <c r="K745" s="1273" t="str">
        <f>IF('Section 10a Bilan_Diffusion'!D125="","",'Section 10a Bilan_Diffusion'!D125)</f>
        <v/>
      </c>
      <c r="L745" s="69" t="str">
        <f>IF('Section 10a Bilan_Diffusion'!E125="","",IF('Section 10a Bilan_Diffusion'!E125="«Choisir»","",'Section 10a Bilan_Diffusion'!E125))</f>
        <v/>
      </c>
      <c r="M745" s="69" t="str">
        <f>IF('Section 10a Bilan_Diffusion'!F125="","",IF('Section 10a Bilan_Diffusion'!F125="«Choisir»","",'Section 10a Bilan_Diffusion'!F125))</f>
        <v/>
      </c>
      <c r="N745" s="69" t="str">
        <f>IF('Section 10a Bilan_Diffusion'!G125="","",'Section 10a Bilan_Diffusion'!G125)</f>
        <v/>
      </c>
      <c r="O745" s="69" t="str">
        <f>IF('Section 10a Bilan_Diffusion'!H125="","",'Section 10a Bilan_Diffusion'!H125)</f>
        <v/>
      </c>
      <c r="P745" s="69" t="str">
        <f>IF('Section 10a Bilan_Diffusion'!I125="","",IF('Section 10a Bilan_Diffusion'!I125="«Choisir»","",'Section 10a Bilan_Diffusion'!I125))</f>
        <v/>
      </c>
      <c r="Q745" s="69" t="str">
        <f>IF('Section 10a Bilan_Diffusion'!J125="","",IF('Section 10a Bilan_Diffusion'!J125="«Choisir»","",'Section 10a Bilan_Diffusion'!J125))</f>
        <v/>
      </c>
      <c r="R745" s="9" t="str">
        <f>IF('Section 10a Bilan_Diffusion'!K125="","",'Section 10a Bilan_Diffusion'!K125)</f>
        <v/>
      </c>
      <c r="S745" s="9" t="str">
        <f>IF('Section 10a Bilan_Diffusion'!L125="","",'Section 10a Bilan_Diffusion'!L125)</f>
        <v/>
      </c>
      <c r="T745" s="9" t="str">
        <f>IF('Section 10a Bilan_Diffusion'!M125="","",'Section 10a Bilan_Diffusion'!M125)</f>
        <v/>
      </c>
      <c r="U745" s="9" t="str">
        <f>IF('Section 10a Bilan_Diffusion'!N125="","",'Section 10a Bilan_Diffusion'!N125)</f>
        <v/>
      </c>
      <c r="V745" s="9">
        <f>'Section 10a Bilan_Diffusion'!O125</f>
        <v>0</v>
      </c>
      <c r="W745" s="9">
        <f>'Section 10a Bilan_Diffusion'!P125</f>
        <v>0</v>
      </c>
      <c r="X745" s="9">
        <f>'Section 10a Bilan_Diffusion'!Q125</f>
        <v>0</v>
      </c>
      <c r="Y745" s="9">
        <f>'Section 10a Bilan_Diffusion'!R125</f>
        <v>0</v>
      </c>
      <c r="Z745" s="9">
        <f>'Section 10a Bilan_Diffusion'!S125</f>
        <v>0</v>
      </c>
      <c r="AA745" s="9">
        <f>'Section 10a Bilan_Diffusion'!T125</f>
        <v>0</v>
      </c>
      <c r="AB745" s="9">
        <f>'Section 10a Bilan_Diffusion'!U125</f>
        <v>0</v>
      </c>
    </row>
    <row r="746" spans="1:28">
      <c r="A746" s="9">
        <f>'Identification '!$F$11</f>
        <v>0</v>
      </c>
      <c r="B746" s="69" t="str">
        <f>IF(AND('Identification '!$F$11="",'Identification '!$F$15&lt;&gt;""),'Identification '!$F$15,IF('Identification '!$F$11="","",IF('Identification '!$F$13="Inscrire le nom de votre organisme dans la cellule F15",'Identification '!$F$15,'Identification '!$F$13)))</f>
        <v/>
      </c>
      <c r="C746" s="9" t="str">
        <f>REF!$BM$7</f>
        <v>2025-2026</v>
      </c>
      <c r="D746" s="9" t="s">
        <v>3007</v>
      </c>
      <c r="E746" s="69" t="str">
        <f>'Identification '!$F$17</f>
        <v/>
      </c>
      <c r="F746" s="9" t="str">
        <f>'Identification '!$G$18</f>
        <v/>
      </c>
      <c r="G746" s="232" t="str">
        <f>IF('Section 10a Bilan_Diffusion'!$D$6="","",'Section 10a Bilan_Diffusion'!$D$6)</f>
        <v/>
      </c>
      <c r="H746" s="9" t="str">
        <f>IF('Section 10a Bilan_Diffusion'!$D$8="","",'Section 10a Bilan_Diffusion'!$D$8)</f>
        <v/>
      </c>
      <c r="I746" s="9" t="str">
        <f>IF('Section 10a Bilan_Diffusion'!$K$8="","",'Section 10a Bilan_Diffusion'!$K$8)</f>
        <v/>
      </c>
      <c r="J746" s="69" t="str">
        <f>IF('Section 10a Bilan_Diffusion'!C126="","",'Section 10a Bilan_Diffusion'!C126)</f>
        <v/>
      </c>
      <c r="K746" s="1273" t="str">
        <f>IF('Section 10a Bilan_Diffusion'!D126="","",'Section 10a Bilan_Diffusion'!D126)</f>
        <v/>
      </c>
      <c r="L746" s="69" t="str">
        <f>IF('Section 10a Bilan_Diffusion'!E126="","",IF('Section 10a Bilan_Diffusion'!E126="«Choisir»","",'Section 10a Bilan_Diffusion'!E126))</f>
        <v/>
      </c>
      <c r="M746" s="69" t="str">
        <f>IF('Section 10a Bilan_Diffusion'!F126="","",IF('Section 10a Bilan_Diffusion'!F126="«Choisir»","",'Section 10a Bilan_Diffusion'!F126))</f>
        <v/>
      </c>
      <c r="N746" s="69" t="str">
        <f>IF('Section 10a Bilan_Diffusion'!G126="","",'Section 10a Bilan_Diffusion'!G126)</f>
        <v/>
      </c>
      <c r="O746" s="69" t="str">
        <f>IF('Section 10a Bilan_Diffusion'!H126="","",'Section 10a Bilan_Diffusion'!H126)</f>
        <v/>
      </c>
      <c r="P746" s="69" t="str">
        <f>IF('Section 10a Bilan_Diffusion'!I126="","",IF('Section 10a Bilan_Diffusion'!I126="«Choisir»","",'Section 10a Bilan_Diffusion'!I126))</f>
        <v/>
      </c>
      <c r="Q746" s="69" t="str">
        <f>IF('Section 10a Bilan_Diffusion'!J126="","",IF('Section 10a Bilan_Diffusion'!J126="«Choisir»","",'Section 10a Bilan_Diffusion'!J126))</f>
        <v/>
      </c>
      <c r="R746" s="9" t="str">
        <f>IF('Section 10a Bilan_Diffusion'!K126="","",'Section 10a Bilan_Diffusion'!K126)</f>
        <v/>
      </c>
      <c r="S746" s="9" t="str">
        <f>IF('Section 10a Bilan_Diffusion'!L126="","",'Section 10a Bilan_Diffusion'!L126)</f>
        <v/>
      </c>
      <c r="T746" s="9" t="str">
        <f>IF('Section 10a Bilan_Diffusion'!M126="","",'Section 10a Bilan_Diffusion'!M126)</f>
        <v/>
      </c>
      <c r="U746" s="9" t="str">
        <f>IF('Section 10a Bilan_Diffusion'!N126="","",'Section 10a Bilan_Diffusion'!N126)</f>
        <v/>
      </c>
      <c r="V746" s="9">
        <f>'Section 10a Bilan_Diffusion'!O126</f>
        <v>0</v>
      </c>
      <c r="W746" s="9">
        <f>'Section 10a Bilan_Diffusion'!P126</f>
        <v>0</v>
      </c>
      <c r="X746" s="9">
        <f>'Section 10a Bilan_Diffusion'!Q126</f>
        <v>0</v>
      </c>
      <c r="Y746" s="9">
        <f>'Section 10a Bilan_Diffusion'!R126</f>
        <v>0</v>
      </c>
      <c r="Z746" s="9">
        <f>'Section 10a Bilan_Diffusion'!S126</f>
        <v>0</v>
      </c>
      <c r="AA746" s="9">
        <f>'Section 10a Bilan_Diffusion'!T126</f>
        <v>0</v>
      </c>
      <c r="AB746" s="9">
        <f>'Section 10a Bilan_Diffusion'!U126</f>
        <v>0</v>
      </c>
    </row>
    <row r="747" spans="1:28">
      <c r="A747" s="9">
        <f>'Identification '!$F$11</f>
        <v>0</v>
      </c>
      <c r="B747" s="69" t="str">
        <f>IF(AND('Identification '!$F$11="",'Identification '!$F$15&lt;&gt;""),'Identification '!$F$15,IF('Identification '!$F$11="","",IF('Identification '!$F$13="Inscrire le nom de votre organisme dans la cellule F15",'Identification '!$F$15,'Identification '!$F$13)))</f>
        <v/>
      </c>
      <c r="C747" s="9" t="str">
        <f>REF!$BM$7</f>
        <v>2025-2026</v>
      </c>
      <c r="D747" s="9" t="s">
        <v>3007</v>
      </c>
      <c r="E747" s="69" t="str">
        <f>'Identification '!$F$17</f>
        <v/>
      </c>
      <c r="F747" s="9" t="str">
        <f>'Identification '!$G$18</f>
        <v/>
      </c>
      <c r="G747" s="232" t="str">
        <f>IF('Section 10a Bilan_Diffusion'!$D$6="","",'Section 10a Bilan_Diffusion'!$D$6)</f>
        <v/>
      </c>
      <c r="H747" s="9" t="str">
        <f>IF('Section 10a Bilan_Diffusion'!$D$8="","",'Section 10a Bilan_Diffusion'!$D$8)</f>
        <v/>
      </c>
      <c r="I747" s="9" t="str">
        <f>IF('Section 10a Bilan_Diffusion'!$K$8="","",'Section 10a Bilan_Diffusion'!$K$8)</f>
        <v/>
      </c>
      <c r="J747" s="69" t="str">
        <f>IF('Section 10a Bilan_Diffusion'!C127="","",'Section 10a Bilan_Diffusion'!C127)</f>
        <v/>
      </c>
      <c r="K747" s="1273" t="str">
        <f>IF('Section 10a Bilan_Diffusion'!D127="","",'Section 10a Bilan_Diffusion'!D127)</f>
        <v/>
      </c>
      <c r="L747" s="69" t="str">
        <f>IF('Section 10a Bilan_Diffusion'!E127="","",IF('Section 10a Bilan_Diffusion'!E127="«Choisir»","",'Section 10a Bilan_Diffusion'!E127))</f>
        <v/>
      </c>
      <c r="M747" s="69" t="str">
        <f>IF('Section 10a Bilan_Diffusion'!F127="","",IF('Section 10a Bilan_Diffusion'!F127="«Choisir»","",'Section 10a Bilan_Diffusion'!F127))</f>
        <v/>
      </c>
      <c r="N747" s="69" t="str">
        <f>IF('Section 10a Bilan_Diffusion'!G127="","",'Section 10a Bilan_Diffusion'!G127)</f>
        <v/>
      </c>
      <c r="O747" s="69" t="str">
        <f>IF('Section 10a Bilan_Diffusion'!H127="","",'Section 10a Bilan_Diffusion'!H127)</f>
        <v/>
      </c>
      <c r="P747" s="69" t="str">
        <f>IF('Section 10a Bilan_Diffusion'!I127="","",IF('Section 10a Bilan_Diffusion'!I127="«Choisir»","",'Section 10a Bilan_Diffusion'!I127))</f>
        <v/>
      </c>
      <c r="Q747" s="69" t="str">
        <f>IF('Section 10a Bilan_Diffusion'!J127="","",IF('Section 10a Bilan_Diffusion'!J127="«Choisir»","",'Section 10a Bilan_Diffusion'!J127))</f>
        <v/>
      </c>
      <c r="R747" s="9" t="str">
        <f>IF('Section 10a Bilan_Diffusion'!K127="","",'Section 10a Bilan_Diffusion'!K127)</f>
        <v/>
      </c>
      <c r="S747" s="9" t="str">
        <f>IF('Section 10a Bilan_Diffusion'!L127="","",'Section 10a Bilan_Diffusion'!L127)</f>
        <v/>
      </c>
      <c r="T747" s="9" t="str">
        <f>IF('Section 10a Bilan_Diffusion'!M127="","",'Section 10a Bilan_Diffusion'!M127)</f>
        <v/>
      </c>
      <c r="U747" s="9" t="str">
        <f>IF('Section 10a Bilan_Diffusion'!N127="","",'Section 10a Bilan_Diffusion'!N127)</f>
        <v/>
      </c>
      <c r="V747" s="9">
        <f>'Section 10a Bilan_Diffusion'!O127</f>
        <v>0</v>
      </c>
      <c r="W747" s="9">
        <f>'Section 10a Bilan_Diffusion'!P127</f>
        <v>0</v>
      </c>
      <c r="X747" s="9">
        <f>'Section 10a Bilan_Diffusion'!Q127</f>
        <v>0</v>
      </c>
      <c r="Y747" s="9">
        <f>'Section 10a Bilan_Diffusion'!R127</f>
        <v>0</v>
      </c>
      <c r="Z747" s="9">
        <f>'Section 10a Bilan_Diffusion'!S127</f>
        <v>0</v>
      </c>
      <c r="AA747" s="9">
        <f>'Section 10a Bilan_Diffusion'!T127</f>
        <v>0</v>
      </c>
      <c r="AB747" s="9">
        <f>'Section 10a Bilan_Diffusion'!U127</f>
        <v>0</v>
      </c>
    </row>
    <row r="748" spans="1:28">
      <c r="A748" s="9">
        <f>'Identification '!$F$11</f>
        <v>0</v>
      </c>
      <c r="B748" s="69" t="str">
        <f>IF(AND('Identification '!$F$11="",'Identification '!$F$15&lt;&gt;""),'Identification '!$F$15,IF('Identification '!$F$11="","",IF('Identification '!$F$13="Inscrire le nom de votre organisme dans la cellule F15",'Identification '!$F$15,'Identification '!$F$13)))</f>
        <v/>
      </c>
      <c r="C748" s="9" t="str">
        <f>REF!$BM$7</f>
        <v>2025-2026</v>
      </c>
      <c r="D748" s="9" t="s">
        <v>3007</v>
      </c>
      <c r="E748" s="69" t="str">
        <f>'Identification '!$F$17</f>
        <v/>
      </c>
      <c r="F748" s="9" t="str">
        <f>'Identification '!$G$18</f>
        <v/>
      </c>
      <c r="G748" s="232" t="str">
        <f>IF('Section 10a Bilan_Diffusion'!$D$6="","",'Section 10a Bilan_Diffusion'!$D$6)</f>
        <v/>
      </c>
      <c r="H748" s="9" t="str">
        <f>IF('Section 10a Bilan_Diffusion'!$D$8="","",'Section 10a Bilan_Diffusion'!$D$8)</f>
        <v/>
      </c>
      <c r="I748" s="9" t="str">
        <f>IF('Section 10a Bilan_Diffusion'!$K$8="","",'Section 10a Bilan_Diffusion'!$K$8)</f>
        <v/>
      </c>
      <c r="J748" s="69" t="str">
        <f>IF('Section 10a Bilan_Diffusion'!C128="","",'Section 10a Bilan_Diffusion'!C128)</f>
        <v/>
      </c>
      <c r="K748" s="1273" t="str">
        <f>IF('Section 10a Bilan_Diffusion'!D128="","",'Section 10a Bilan_Diffusion'!D128)</f>
        <v/>
      </c>
      <c r="L748" s="69" t="str">
        <f>IF('Section 10a Bilan_Diffusion'!E128="","",IF('Section 10a Bilan_Diffusion'!E128="«Choisir»","",'Section 10a Bilan_Diffusion'!E128))</f>
        <v/>
      </c>
      <c r="M748" s="69" t="str">
        <f>IF('Section 10a Bilan_Diffusion'!F128="","",IF('Section 10a Bilan_Diffusion'!F128="«Choisir»","",'Section 10a Bilan_Diffusion'!F128))</f>
        <v/>
      </c>
      <c r="N748" s="69" t="str">
        <f>IF('Section 10a Bilan_Diffusion'!G128="","",'Section 10a Bilan_Diffusion'!G128)</f>
        <v/>
      </c>
      <c r="O748" s="69" t="str">
        <f>IF('Section 10a Bilan_Diffusion'!H128="","",'Section 10a Bilan_Diffusion'!H128)</f>
        <v/>
      </c>
      <c r="P748" s="69" t="str">
        <f>IF('Section 10a Bilan_Diffusion'!I128="","",IF('Section 10a Bilan_Diffusion'!I128="«Choisir»","",'Section 10a Bilan_Diffusion'!I128))</f>
        <v/>
      </c>
      <c r="Q748" s="69" t="str">
        <f>IF('Section 10a Bilan_Diffusion'!J128="","",IF('Section 10a Bilan_Diffusion'!J128="«Choisir»","",'Section 10a Bilan_Diffusion'!J128))</f>
        <v/>
      </c>
      <c r="R748" s="9" t="str">
        <f>IF('Section 10a Bilan_Diffusion'!K128="","",'Section 10a Bilan_Diffusion'!K128)</f>
        <v/>
      </c>
      <c r="S748" s="9" t="str">
        <f>IF('Section 10a Bilan_Diffusion'!L128="","",'Section 10a Bilan_Diffusion'!L128)</f>
        <v/>
      </c>
      <c r="T748" s="9" t="str">
        <f>IF('Section 10a Bilan_Diffusion'!M128="","",'Section 10a Bilan_Diffusion'!M128)</f>
        <v/>
      </c>
      <c r="U748" s="9" t="str">
        <f>IF('Section 10a Bilan_Diffusion'!N128="","",'Section 10a Bilan_Diffusion'!N128)</f>
        <v/>
      </c>
      <c r="V748" s="9">
        <f>'Section 10a Bilan_Diffusion'!O128</f>
        <v>0</v>
      </c>
      <c r="W748" s="9">
        <f>'Section 10a Bilan_Diffusion'!P128</f>
        <v>0</v>
      </c>
      <c r="X748" s="9">
        <f>'Section 10a Bilan_Diffusion'!Q128</f>
        <v>0</v>
      </c>
      <c r="Y748" s="9">
        <f>'Section 10a Bilan_Diffusion'!R128</f>
        <v>0</v>
      </c>
      <c r="Z748" s="9">
        <f>'Section 10a Bilan_Diffusion'!S128</f>
        <v>0</v>
      </c>
      <c r="AA748" s="9">
        <f>'Section 10a Bilan_Diffusion'!T128</f>
        <v>0</v>
      </c>
      <c r="AB748" s="9">
        <f>'Section 10a Bilan_Diffusion'!U128</f>
        <v>0</v>
      </c>
    </row>
    <row r="749" spans="1:28">
      <c r="A749" s="9">
        <f>'Identification '!$F$11</f>
        <v>0</v>
      </c>
      <c r="B749" s="69" t="str">
        <f>IF(AND('Identification '!$F$11="",'Identification '!$F$15&lt;&gt;""),'Identification '!$F$15,IF('Identification '!$F$11="","",IF('Identification '!$F$13="Inscrire le nom de votre organisme dans la cellule F15",'Identification '!$F$15,'Identification '!$F$13)))</f>
        <v/>
      </c>
      <c r="C749" s="9" t="str">
        <f>REF!$BM$7</f>
        <v>2025-2026</v>
      </c>
      <c r="D749" s="9" t="s">
        <v>3007</v>
      </c>
      <c r="E749" s="69" t="str">
        <f>'Identification '!$F$17</f>
        <v/>
      </c>
      <c r="F749" s="9" t="str">
        <f>'Identification '!$G$18</f>
        <v/>
      </c>
      <c r="G749" s="232" t="str">
        <f>IF('Section 10a Bilan_Diffusion'!$D$6="","",'Section 10a Bilan_Diffusion'!$D$6)</f>
        <v/>
      </c>
      <c r="H749" s="9" t="str">
        <f>IF('Section 10a Bilan_Diffusion'!$D$8="","",'Section 10a Bilan_Diffusion'!$D$8)</f>
        <v/>
      </c>
      <c r="I749" s="9" t="str">
        <f>IF('Section 10a Bilan_Diffusion'!$K$8="","",'Section 10a Bilan_Diffusion'!$K$8)</f>
        <v/>
      </c>
      <c r="J749" s="69" t="str">
        <f>IF('Section 10a Bilan_Diffusion'!C129="","",'Section 10a Bilan_Diffusion'!C129)</f>
        <v/>
      </c>
      <c r="K749" s="1273" t="str">
        <f>IF('Section 10a Bilan_Diffusion'!D129="","",'Section 10a Bilan_Diffusion'!D129)</f>
        <v/>
      </c>
      <c r="L749" s="69" t="str">
        <f>IF('Section 10a Bilan_Diffusion'!E129="","",IF('Section 10a Bilan_Diffusion'!E129="«Choisir»","",'Section 10a Bilan_Diffusion'!E129))</f>
        <v/>
      </c>
      <c r="M749" s="69" t="str">
        <f>IF('Section 10a Bilan_Diffusion'!F129="","",IF('Section 10a Bilan_Diffusion'!F129="«Choisir»","",'Section 10a Bilan_Diffusion'!F129))</f>
        <v/>
      </c>
      <c r="N749" s="69" t="str">
        <f>IF('Section 10a Bilan_Diffusion'!G129="","",'Section 10a Bilan_Diffusion'!G129)</f>
        <v/>
      </c>
      <c r="O749" s="69" t="str">
        <f>IF('Section 10a Bilan_Diffusion'!H129="","",'Section 10a Bilan_Diffusion'!H129)</f>
        <v/>
      </c>
      <c r="P749" s="69" t="str">
        <f>IF('Section 10a Bilan_Diffusion'!I129="","",IF('Section 10a Bilan_Diffusion'!I129="«Choisir»","",'Section 10a Bilan_Diffusion'!I129))</f>
        <v/>
      </c>
      <c r="Q749" s="69" t="str">
        <f>IF('Section 10a Bilan_Diffusion'!J129="","",IF('Section 10a Bilan_Diffusion'!J129="«Choisir»","",'Section 10a Bilan_Diffusion'!J129))</f>
        <v/>
      </c>
      <c r="R749" s="9" t="str">
        <f>IF('Section 10a Bilan_Diffusion'!K129="","",'Section 10a Bilan_Diffusion'!K129)</f>
        <v/>
      </c>
      <c r="S749" s="9" t="str">
        <f>IF('Section 10a Bilan_Diffusion'!L129="","",'Section 10a Bilan_Diffusion'!L129)</f>
        <v/>
      </c>
      <c r="T749" s="9" t="str">
        <f>IF('Section 10a Bilan_Diffusion'!M129="","",'Section 10a Bilan_Diffusion'!M129)</f>
        <v/>
      </c>
      <c r="U749" s="9" t="str">
        <f>IF('Section 10a Bilan_Diffusion'!N129="","",'Section 10a Bilan_Diffusion'!N129)</f>
        <v/>
      </c>
      <c r="V749" s="9">
        <f>'Section 10a Bilan_Diffusion'!O129</f>
        <v>0</v>
      </c>
      <c r="W749" s="9">
        <f>'Section 10a Bilan_Diffusion'!P129</f>
        <v>0</v>
      </c>
      <c r="X749" s="9">
        <f>'Section 10a Bilan_Diffusion'!Q129</f>
        <v>0</v>
      </c>
      <c r="Y749" s="9">
        <f>'Section 10a Bilan_Diffusion'!R129</f>
        <v>0</v>
      </c>
      <c r="Z749" s="9">
        <f>'Section 10a Bilan_Diffusion'!S129</f>
        <v>0</v>
      </c>
      <c r="AA749" s="9">
        <f>'Section 10a Bilan_Diffusion'!T129</f>
        <v>0</v>
      </c>
      <c r="AB749" s="9">
        <f>'Section 10a Bilan_Diffusion'!U129</f>
        <v>0</v>
      </c>
    </row>
    <row r="750" spans="1:28">
      <c r="A750" s="9">
        <f>'Identification '!$F$11</f>
        <v>0</v>
      </c>
      <c r="B750" s="69" t="str">
        <f>IF(AND('Identification '!$F$11="",'Identification '!$F$15&lt;&gt;""),'Identification '!$F$15,IF('Identification '!$F$11="","",IF('Identification '!$F$13="Inscrire le nom de votre organisme dans la cellule F15",'Identification '!$F$15,'Identification '!$F$13)))</f>
        <v/>
      </c>
      <c r="C750" s="9" t="str">
        <f>REF!$BM$7</f>
        <v>2025-2026</v>
      </c>
      <c r="D750" s="9" t="s">
        <v>3007</v>
      </c>
      <c r="E750" s="69" t="str">
        <f>'Identification '!$F$17</f>
        <v/>
      </c>
      <c r="F750" s="9" t="str">
        <f>'Identification '!$G$18</f>
        <v/>
      </c>
      <c r="G750" s="232" t="str">
        <f>IF('Section 10a Bilan_Diffusion'!$D$6="","",'Section 10a Bilan_Diffusion'!$D$6)</f>
        <v/>
      </c>
      <c r="H750" s="9" t="str">
        <f>IF('Section 10a Bilan_Diffusion'!$D$8="","",'Section 10a Bilan_Diffusion'!$D$8)</f>
        <v/>
      </c>
      <c r="I750" s="9" t="str">
        <f>IF('Section 10a Bilan_Diffusion'!$K$8="","",'Section 10a Bilan_Diffusion'!$K$8)</f>
        <v/>
      </c>
      <c r="J750" s="69" t="str">
        <f>IF('Section 10a Bilan_Diffusion'!C130="","",'Section 10a Bilan_Diffusion'!C130)</f>
        <v/>
      </c>
      <c r="K750" s="1273" t="str">
        <f>IF('Section 10a Bilan_Diffusion'!D130="","",'Section 10a Bilan_Diffusion'!D130)</f>
        <v/>
      </c>
      <c r="L750" s="69" t="str">
        <f>IF('Section 10a Bilan_Diffusion'!E130="","",IF('Section 10a Bilan_Diffusion'!E130="«Choisir»","",'Section 10a Bilan_Diffusion'!E130))</f>
        <v/>
      </c>
      <c r="M750" s="69" t="str">
        <f>IF('Section 10a Bilan_Diffusion'!F130="","",IF('Section 10a Bilan_Diffusion'!F130="«Choisir»","",'Section 10a Bilan_Diffusion'!F130))</f>
        <v/>
      </c>
      <c r="N750" s="69" t="str">
        <f>IF('Section 10a Bilan_Diffusion'!G130="","",'Section 10a Bilan_Diffusion'!G130)</f>
        <v/>
      </c>
      <c r="O750" s="69" t="str">
        <f>IF('Section 10a Bilan_Diffusion'!H130="","",'Section 10a Bilan_Diffusion'!H130)</f>
        <v/>
      </c>
      <c r="P750" s="69" t="str">
        <f>IF('Section 10a Bilan_Diffusion'!I130="","",IF('Section 10a Bilan_Diffusion'!I130="«Choisir»","",'Section 10a Bilan_Diffusion'!I130))</f>
        <v/>
      </c>
      <c r="Q750" s="69" t="str">
        <f>IF('Section 10a Bilan_Diffusion'!J130="","",IF('Section 10a Bilan_Diffusion'!J130="«Choisir»","",'Section 10a Bilan_Diffusion'!J130))</f>
        <v/>
      </c>
      <c r="R750" s="9" t="str">
        <f>IF('Section 10a Bilan_Diffusion'!K130="","",'Section 10a Bilan_Diffusion'!K130)</f>
        <v/>
      </c>
      <c r="S750" s="9" t="str">
        <f>IF('Section 10a Bilan_Diffusion'!L130="","",'Section 10a Bilan_Diffusion'!L130)</f>
        <v/>
      </c>
      <c r="T750" s="9" t="str">
        <f>IF('Section 10a Bilan_Diffusion'!M130="","",'Section 10a Bilan_Diffusion'!M130)</f>
        <v/>
      </c>
      <c r="U750" s="9" t="str">
        <f>IF('Section 10a Bilan_Diffusion'!N130="","",'Section 10a Bilan_Diffusion'!N130)</f>
        <v/>
      </c>
      <c r="V750" s="9">
        <f>'Section 10a Bilan_Diffusion'!O130</f>
        <v>0</v>
      </c>
      <c r="W750" s="9">
        <f>'Section 10a Bilan_Diffusion'!P130</f>
        <v>0</v>
      </c>
      <c r="X750" s="9">
        <f>'Section 10a Bilan_Diffusion'!Q130</f>
        <v>0</v>
      </c>
      <c r="Y750" s="9">
        <f>'Section 10a Bilan_Diffusion'!R130</f>
        <v>0</v>
      </c>
      <c r="Z750" s="9">
        <f>'Section 10a Bilan_Diffusion'!S130</f>
        <v>0</v>
      </c>
      <c r="AA750" s="9">
        <f>'Section 10a Bilan_Diffusion'!T130</f>
        <v>0</v>
      </c>
      <c r="AB750" s="9">
        <f>'Section 10a Bilan_Diffusion'!U130</f>
        <v>0</v>
      </c>
    </row>
    <row r="751" spans="1:28">
      <c r="A751" s="9">
        <f>'Identification '!$F$11</f>
        <v>0</v>
      </c>
      <c r="B751" s="69" t="str">
        <f>IF(AND('Identification '!$F$11="",'Identification '!$F$15&lt;&gt;""),'Identification '!$F$15,IF('Identification '!$F$11="","",IF('Identification '!$F$13="Inscrire le nom de votre organisme dans la cellule F15",'Identification '!$F$15,'Identification '!$F$13)))</f>
        <v/>
      </c>
      <c r="C751" s="9" t="str">
        <f>REF!$BM$7</f>
        <v>2025-2026</v>
      </c>
      <c r="D751" s="9" t="s">
        <v>3007</v>
      </c>
      <c r="E751" s="69" t="str">
        <f>'Identification '!$F$17</f>
        <v/>
      </c>
      <c r="F751" s="9" t="str">
        <f>'Identification '!$G$18</f>
        <v/>
      </c>
      <c r="G751" s="232" t="str">
        <f>IF('Section 10a Bilan_Diffusion'!$D$6="","",'Section 10a Bilan_Diffusion'!$D$6)</f>
        <v/>
      </c>
      <c r="H751" s="9" t="str">
        <f>IF('Section 10a Bilan_Diffusion'!$D$8="","",'Section 10a Bilan_Diffusion'!$D$8)</f>
        <v/>
      </c>
      <c r="I751" s="9" t="str">
        <f>IF('Section 10a Bilan_Diffusion'!$K$8="","",'Section 10a Bilan_Diffusion'!$K$8)</f>
        <v/>
      </c>
      <c r="J751" s="69" t="str">
        <f>IF('Section 10a Bilan_Diffusion'!C131="","",'Section 10a Bilan_Diffusion'!C131)</f>
        <v/>
      </c>
      <c r="K751" s="1273" t="str">
        <f>IF('Section 10a Bilan_Diffusion'!D131="","",'Section 10a Bilan_Diffusion'!D131)</f>
        <v/>
      </c>
      <c r="L751" s="69" t="str">
        <f>IF('Section 10a Bilan_Diffusion'!E131="","",IF('Section 10a Bilan_Diffusion'!E131="«Choisir»","",'Section 10a Bilan_Diffusion'!E131))</f>
        <v/>
      </c>
      <c r="M751" s="69" t="str">
        <f>IF('Section 10a Bilan_Diffusion'!F131="","",IF('Section 10a Bilan_Diffusion'!F131="«Choisir»","",'Section 10a Bilan_Diffusion'!F131))</f>
        <v/>
      </c>
      <c r="N751" s="69" t="str">
        <f>IF('Section 10a Bilan_Diffusion'!G131="","",'Section 10a Bilan_Diffusion'!G131)</f>
        <v/>
      </c>
      <c r="O751" s="69" t="str">
        <f>IF('Section 10a Bilan_Diffusion'!H131="","",'Section 10a Bilan_Diffusion'!H131)</f>
        <v/>
      </c>
      <c r="P751" s="69" t="str">
        <f>IF('Section 10a Bilan_Diffusion'!I131="","",IF('Section 10a Bilan_Diffusion'!I131="«Choisir»","",'Section 10a Bilan_Diffusion'!I131))</f>
        <v/>
      </c>
      <c r="Q751" s="69" t="str">
        <f>IF('Section 10a Bilan_Diffusion'!J131="","",IF('Section 10a Bilan_Diffusion'!J131="«Choisir»","",'Section 10a Bilan_Diffusion'!J131))</f>
        <v/>
      </c>
      <c r="R751" s="9" t="str">
        <f>IF('Section 10a Bilan_Diffusion'!K131="","",'Section 10a Bilan_Diffusion'!K131)</f>
        <v/>
      </c>
      <c r="S751" s="9" t="str">
        <f>IF('Section 10a Bilan_Diffusion'!L131="","",'Section 10a Bilan_Diffusion'!L131)</f>
        <v/>
      </c>
      <c r="T751" s="9" t="str">
        <f>IF('Section 10a Bilan_Diffusion'!M131="","",'Section 10a Bilan_Diffusion'!M131)</f>
        <v/>
      </c>
      <c r="U751" s="9" t="str">
        <f>IF('Section 10a Bilan_Diffusion'!N131="","",'Section 10a Bilan_Diffusion'!N131)</f>
        <v/>
      </c>
      <c r="V751" s="9">
        <f>'Section 10a Bilan_Diffusion'!O131</f>
        <v>0</v>
      </c>
      <c r="W751" s="9">
        <f>'Section 10a Bilan_Diffusion'!P131</f>
        <v>0</v>
      </c>
      <c r="X751" s="9">
        <f>'Section 10a Bilan_Diffusion'!Q131</f>
        <v>0</v>
      </c>
      <c r="Y751" s="9">
        <f>'Section 10a Bilan_Diffusion'!R131</f>
        <v>0</v>
      </c>
      <c r="Z751" s="9">
        <f>'Section 10a Bilan_Diffusion'!S131</f>
        <v>0</v>
      </c>
      <c r="AA751" s="9">
        <f>'Section 10a Bilan_Diffusion'!T131</f>
        <v>0</v>
      </c>
      <c r="AB751" s="9">
        <f>'Section 10a Bilan_Diffusion'!U131</f>
        <v>0</v>
      </c>
    </row>
    <row r="752" spans="1:28">
      <c r="A752" s="9">
        <f>'Identification '!$F$11</f>
        <v>0</v>
      </c>
      <c r="B752" s="69" t="str">
        <f>IF(AND('Identification '!$F$11="",'Identification '!$F$15&lt;&gt;""),'Identification '!$F$15,IF('Identification '!$F$11="","",IF('Identification '!$F$13="Inscrire le nom de votre organisme dans la cellule F15",'Identification '!$F$15,'Identification '!$F$13)))</f>
        <v/>
      </c>
      <c r="C752" s="9" t="str">
        <f>REF!$BM$7</f>
        <v>2025-2026</v>
      </c>
      <c r="D752" s="9" t="s">
        <v>3007</v>
      </c>
      <c r="E752" s="69" t="str">
        <f>'Identification '!$F$17</f>
        <v/>
      </c>
      <c r="F752" s="9" t="str">
        <f>'Identification '!$G$18</f>
        <v/>
      </c>
      <c r="G752" s="232" t="str">
        <f>IF('Section 10a Bilan_Diffusion'!$D$6="","",'Section 10a Bilan_Diffusion'!$D$6)</f>
        <v/>
      </c>
      <c r="H752" s="9" t="str">
        <f>IF('Section 10a Bilan_Diffusion'!$D$8="","",'Section 10a Bilan_Diffusion'!$D$8)</f>
        <v/>
      </c>
      <c r="I752" s="9" t="str">
        <f>IF('Section 10a Bilan_Diffusion'!$K$8="","",'Section 10a Bilan_Diffusion'!$K$8)</f>
        <v/>
      </c>
      <c r="J752" s="69" t="str">
        <f>IF('Section 10a Bilan_Diffusion'!C132="","",'Section 10a Bilan_Diffusion'!C132)</f>
        <v/>
      </c>
      <c r="K752" s="1273" t="str">
        <f>IF('Section 10a Bilan_Diffusion'!D132="","",'Section 10a Bilan_Diffusion'!D132)</f>
        <v/>
      </c>
      <c r="L752" s="69" t="str">
        <f>IF('Section 10a Bilan_Diffusion'!E132="","",IF('Section 10a Bilan_Diffusion'!E132="«Choisir»","",'Section 10a Bilan_Diffusion'!E132))</f>
        <v/>
      </c>
      <c r="M752" s="69" t="str">
        <f>IF('Section 10a Bilan_Diffusion'!F132="","",IF('Section 10a Bilan_Diffusion'!F132="«Choisir»","",'Section 10a Bilan_Diffusion'!F132))</f>
        <v/>
      </c>
      <c r="N752" s="69" t="str">
        <f>IF('Section 10a Bilan_Diffusion'!G132="","",'Section 10a Bilan_Diffusion'!G132)</f>
        <v/>
      </c>
      <c r="O752" s="69" t="str">
        <f>IF('Section 10a Bilan_Diffusion'!H132="","",'Section 10a Bilan_Diffusion'!H132)</f>
        <v/>
      </c>
      <c r="P752" s="69" t="str">
        <f>IF('Section 10a Bilan_Diffusion'!I132="","",IF('Section 10a Bilan_Diffusion'!I132="«Choisir»","",'Section 10a Bilan_Diffusion'!I132))</f>
        <v/>
      </c>
      <c r="Q752" s="69" t="str">
        <f>IF('Section 10a Bilan_Diffusion'!J132="","",IF('Section 10a Bilan_Diffusion'!J132="«Choisir»","",'Section 10a Bilan_Diffusion'!J132))</f>
        <v/>
      </c>
      <c r="R752" s="9" t="str">
        <f>IF('Section 10a Bilan_Diffusion'!K132="","",'Section 10a Bilan_Diffusion'!K132)</f>
        <v/>
      </c>
      <c r="S752" s="9" t="str">
        <f>IF('Section 10a Bilan_Diffusion'!L132="","",'Section 10a Bilan_Diffusion'!L132)</f>
        <v/>
      </c>
      <c r="T752" s="9" t="str">
        <f>IF('Section 10a Bilan_Diffusion'!M132="","",'Section 10a Bilan_Diffusion'!M132)</f>
        <v/>
      </c>
      <c r="U752" s="9" t="str">
        <f>IF('Section 10a Bilan_Diffusion'!N132="","",'Section 10a Bilan_Diffusion'!N132)</f>
        <v/>
      </c>
      <c r="V752" s="9">
        <f>'Section 10a Bilan_Diffusion'!O132</f>
        <v>0</v>
      </c>
      <c r="W752" s="9">
        <f>'Section 10a Bilan_Diffusion'!P132</f>
        <v>0</v>
      </c>
      <c r="X752" s="9">
        <f>'Section 10a Bilan_Diffusion'!Q132</f>
        <v>0</v>
      </c>
      <c r="Y752" s="9">
        <f>'Section 10a Bilan_Diffusion'!R132</f>
        <v>0</v>
      </c>
      <c r="Z752" s="9">
        <f>'Section 10a Bilan_Diffusion'!S132</f>
        <v>0</v>
      </c>
      <c r="AA752" s="9">
        <f>'Section 10a Bilan_Diffusion'!T132</f>
        <v>0</v>
      </c>
      <c r="AB752" s="9">
        <f>'Section 10a Bilan_Diffusion'!U132</f>
        <v>0</v>
      </c>
    </row>
    <row r="753" spans="1:28">
      <c r="A753" s="9">
        <f>'Identification '!$F$11</f>
        <v>0</v>
      </c>
      <c r="B753" s="69" t="str">
        <f>IF(AND('Identification '!$F$11="",'Identification '!$F$15&lt;&gt;""),'Identification '!$F$15,IF('Identification '!$F$11="","",IF('Identification '!$F$13="Inscrire le nom de votre organisme dans la cellule F15",'Identification '!$F$15,'Identification '!$F$13)))</f>
        <v/>
      </c>
      <c r="C753" s="9" t="str">
        <f>REF!$BM$7</f>
        <v>2025-2026</v>
      </c>
      <c r="D753" s="9" t="s">
        <v>3007</v>
      </c>
      <c r="E753" s="69" t="str">
        <f>'Identification '!$F$17</f>
        <v/>
      </c>
      <c r="F753" s="9" t="str">
        <f>'Identification '!$G$18</f>
        <v/>
      </c>
      <c r="G753" s="232" t="str">
        <f>IF('Section 10a Bilan_Diffusion'!$D$6="","",'Section 10a Bilan_Diffusion'!$D$6)</f>
        <v/>
      </c>
      <c r="H753" s="9" t="str">
        <f>IF('Section 10a Bilan_Diffusion'!$D$8="","",'Section 10a Bilan_Diffusion'!$D$8)</f>
        <v/>
      </c>
      <c r="I753" s="9" t="str">
        <f>IF('Section 10a Bilan_Diffusion'!$K$8="","",'Section 10a Bilan_Diffusion'!$K$8)</f>
        <v/>
      </c>
      <c r="J753" s="69" t="str">
        <f>IF('Section 10a Bilan_Diffusion'!C133="","",'Section 10a Bilan_Diffusion'!C133)</f>
        <v/>
      </c>
      <c r="K753" s="1273" t="str">
        <f>IF('Section 10a Bilan_Diffusion'!D133="","",'Section 10a Bilan_Diffusion'!D133)</f>
        <v/>
      </c>
      <c r="L753" s="69" t="str">
        <f>IF('Section 10a Bilan_Diffusion'!E133="","",IF('Section 10a Bilan_Diffusion'!E133="«Choisir»","",'Section 10a Bilan_Diffusion'!E133))</f>
        <v/>
      </c>
      <c r="M753" s="69" t="str">
        <f>IF('Section 10a Bilan_Diffusion'!F133="","",IF('Section 10a Bilan_Diffusion'!F133="«Choisir»","",'Section 10a Bilan_Diffusion'!F133))</f>
        <v/>
      </c>
      <c r="N753" s="69" t="str">
        <f>IF('Section 10a Bilan_Diffusion'!G133="","",'Section 10a Bilan_Diffusion'!G133)</f>
        <v/>
      </c>
      <c r="O753" s="69" t="str">
        <f>IF('Section 10a Bilan_Diffusion'!H133="","",'Section 10a Bilan_Diffusion'!H133)</f>
        <v/>
      </c>
      <c r="P753" s="69" t="str">
        <f>IF('Section 10a Bilan_Diffusion'!I133="","",IF('Section 10a Bilan_Diffusion'!I133="«Choisir»","",'Section 10a Bilan_Diffusion'!I133))</f>
        <v/>
      </c>
      <c r="Q753" s="69" t="str">
        <f>IF('Section 10a Bilan_Diffusion'!J133="","",IF('Section 10a Bilan_Diffusion'!J133="«Choisir»","",'Section 10a Bilan_Diffusion'!J133))</f>
        <v/>
      </c>
      <c r="R753" s="9" t="str">
        <f>IF('Section 10a Bilan_Diffusion'!K133="","",'Section 10a Bilan_Diffusion'!K133)</f>
        <v/>
      </c>
      <c r="S753" s="9" t="str">
        <f>IF('Section 10a Bilan_Diffusion'!L133="","",'Section 10a Bilan_Diffusion'!L133)</f>
        <v/>
      </c>
      <c r="T753" s="9" t="str">
        <f>IF('Section 10a Bilan_Diffusion'!M133="","",'Section 10a Bilan_Diffusion'!M133)</f>
        <v/>
      </c>
      <c r="U753" s="9" t="str">
        <f>IF('Section 10a Bilan_Diffusion'!N133="","",'Section 10a Bilan_Diffusion'!N133)</f>
        <v/>
      </c>
      <c r="V753" s="9">
        <f>'Section 10a Bilan_Diffusion'!O133</f>
        <v>0</v>
      </c>
      <c r="W753" s="9">
        <f>'Section 10a Bilan_Diffusion'!P133</f>
        <v>0</v>
      </c>
      <c r="X753" s="9">
        <f>'Section 10a Bilan_Diffusion'!Q133</f>
        <v>0</v>
      </c>
      <c r="Y753" s="9">
        <f>'Section 10a Bilan_Diffusion'!R133</f>
        <v>0</v>
      </c>
      <c r="Z753" s="9">
        <f>'Section 10a Bilan_Diffusion'!S133</f>
        <v>0</v>
      </c>
      <c r="AA753" s="9">
        <f>'Section 10a Bilan_Diffusion'!T133</f>
        <v>0</v>
      </c>
      <c r="AB753" s="9">
        <f>'Section 10a Bilan_Diffusion'!U133</f>
        <v>0</v>
      </c>
    </row>
    <row r="754" spans="1:28">
      <c r="A754" s="9">
        <f>'Identification '!$F$11</f>
        <v>0</v>
      </c>
      <c r="B754" s="69" t="str">
        <f>IF(AND('Identification '!$F$11="",'Identification '!$F$15&lt;&gt;""),'Identification '!$F$15,IF('Identification '!$F$11="","",IF('Identification '!$F$13="Inscrire le nom de votre organisme dans la cellule F15",'Identification '!$F$15,'Identification '!$F$13)))</f>
        <v/>
      </c>
      <c r="C754" s="9" t="str">
        <f>REF!$BM$7</f>
        <v>2025-2026</v>
      </c>
      <c r="D754" s="9" t="s">
        <v>3007</v>
      </c>
      <c r="E754" s="69" t="str">
        <f>'Identification '!$F$17</f>
        <v/>
      </c>
      <c r="F754" s="9" t="str">
        <f>'Identification '!$G$18</f>
        <v/>
      </c>
      <c r="G754" s="232" t="str">
        <f>IF('Section 10a Bilan_Diffusion'!$D$6="","",'Section 10a Bilan_Diffusion'!$D$6)</f>
        <v/>
      </c>
      <c r="H754" s="9" t="str">
        <f>IF('Section 10a Bilan_Diffusion'!$D$8="","",'Section 10a Bilan_Diffusion'!$D$8)</f>
        <v/>
      </c>
      <c r="I754" s="9" t="str">
        <f>IF('Section 10a Bilan_Diffusion'!$K$8="","",'Section 10a Bilan_Diffusion'!$K$8)</f>
        <v/>
      </c>
      <c r="J754" s="69" t="str">
        <f>IF('Section 10a Bilan_Diffusion'!C134="","",'Section 10a Bilan_Diffusion'!C134)</f>
        <v/>
      </c>
      <c r="K754" s="1273" t="str">
        <f>IF('Section 10a Bilan_Diffusion'!D134="","",'Section 10a Bilan_Diffusion'!D134)</f>
        <v/>
      </c>
      <c r="L754" s="69" t="str">
        <f>IF('Section 10a Bilan_Diffusion'!E134="","",IF('Section 10a Bilan_Diffusion'!E134="«Choisir»","",'Section 10a Bilan_Diffusion'!E134))</f>
        <v/>
      </c>
      <c r="M754" s="69" t="str">
        <f>IF('Section 10a Bilan_Diffusion'!F134="","",IF('Section 10a Bilan_Diffusion'!F134="«Choisir»","",'Section 10a Bilan_Diffusion'!F134))</f>
        <v/>
      </c>
      <c r="N754" s="69" t="str">
        <f>IF('Section 10a Bilan_Diffusion'!G134="","",'Section 10a Bilan_Diffusion'!G134)</f>
        <v/>
      </c>
      <c r="O754" s="69" t="str">
        <f>IF('Section 10a Bilan_Diffusion'!H134="","",'Section 10a Bilan_Diffusion'!H134)</f>
        <v/>
      </c>
      <c r="P754" s="69" t="str">
        <f>IF('Section 10a Bilan_Diffusion'!I134="","",IF('Section 10a Bilan_Diffusion'!I134="«Choisir»","",'Section 10a Bilan_Diffusion'!I134))</f>
        <v/>
      </c>
      <c r="Q754" s="69" t="str">
        <f>IF('Section 10a Bilan_Diffusion'!J134="","",IF('Section 10a Bilan_Diffusion'!J134="«Choisir»","",'Section 10a Bilan_Diffusion'!J134))</f>
        <v/>
      </c>
      <c r="R754" s="9" t="str">
        <f>IF('Section 10a Bilan_Diffusion'!K134="","",'Section 10a Bilan_Diffusion'!K134)</f>
        <v/>
      </c>
      <c r="S754" s="9" t="str">
        <f>IF('Section 10a Bilan_Diffusion'!L134="","",'Section 10a Bilan_Diffusion'!L134)</f>
        <v/>
      </c>
      <c r="T754" s="9" t="str">
        <f>IF('Section 10a Bilan_Diffusion'!M134="","",'Section 10a Bilan_Diffusion'!M134)</f>
        <v/>
      </c>
      <c r="U754" s="9" t="str">
        <f>IF('Section 10a Bilan_Diffusion'!N134="","",'Section 10a Bilan_Diffusion'!N134)</f>
        <v/>
      </c>
      <c r="V754" s="9">
        <f>'Section 10a Bilan_Diffusion'!O134</f>
        <v>0</v>
      </c>
      <c r="W754" s="9">
        <f>'Section 10a Bilan_Diffusion'!P134</f>
        <v>0</v>
      </c>
      <c r="X754" s="9">
        <f>'Section 10a Bilan_Diffusion'!Q134</f>
        <v>0</v>
      </c>
      <c r="Y754" s="9">
        <f>'Section 10a Bilan_Diffusion'!R134</f>
        <v>0</v>
      </c>
      <c r="Z754" s="9">
        <f>'Section 10a Bilan_Diffusion'!S134</f>
        <v>0</v>
      </c>
      <c r="AA754" s="9">
        <f>'Section 10a Bilan_Diffusion'!T134</f>
        <v>0</v>
      </c>
      <c r="AB754" s="9">
        <f>'Section 10a Bilan_Diffusion'!U134</f>
        <v>0</v>
      </c>
    </row>
    <row r="755" spans="1:28">
      <c r="A755" s="9">
        <f>'Identification '!$F$11</f>
        <v>0</v>
      </c>
      <c r="B755" s="69" t="str">
        <f>IF(AND('Identification '!$F$11="",'Identification '!$F$15&lt;&gt;""),'Identification '!$F$15,IF('Identification '!$F$11="","",IF('Identification '!$F$13="Inscrire le nom de votre organisme dans la cellule F15",'Identification '!$F$15,'Identification '!$F$13)))</f>
        <v/>
      </c>
      <c r="C755" s="9" t="str">
        <f>REF!$BM$7</f>
        <v>2025-2026</v>
      </c>
      <c r="D755" s="9" t="s">
        <v>3007</v>
      </c>
      <c r="E755" s="69" t="str">
        <f>'Identification '!$F$17</f>
        <v/>
      </c>
      <c r="F755" s="9" t="str">
        <f>'Identification '!$G$18</f>
        <v/>
      </c>
      <c r="G755" s="232" t="str">
        <f>IF('Section 10a Bilan_Diffusion'!$D$6="","",'Section 10a Bilan_Diffusion'!$D$6)</f>
        <v/>
      </c>
      <c r="H755" s="9" t="str">
        <f>IF('Section 10a Bilan_Diffusion'!$D$8="","",'Section 10a Bilan_Diffusion'!$D$8)</f>
        <v/>
      </c>
      <c r="I755" s="9" t="str">
        <f>IF('Section 10a Bilan_Diffusion'!$K$8="","",'Section 10a Bilan_Diffusion'!$K$8)</f>
        <v/>
      </c>
      <c r="J755" s="69" t="str">
        <f>IF('Section 10a Bilan_Diffusion'!C135="","",'Section 10a Bilan_Diffusion'!C135)</f>
        <v/>
      </c>
      <c r="K755" s="1273" t="str">
        <f>IF('Section 10a Bilan_Diffusion'!D135="","",'Section 10a Bilan_Diffusion'!D135)</f>
        <v/>
      </c>
      <c r="L755" s="69" t="str">
        <f>IF('Section 10a Bilan_Diffusion'!E135="","",IF('Section 10a Bilan_Diffusion'!E135="«Choisir»","",'Section 10a Bilan_Diffusion'!E135))</f>
        <v/>
      </c>
      <c r="M755" s="69" t="str">
        <f>IF('Section 10a Bilan_Diffusion'!F135="","",IF('Section 10a Bilan_Diffusion'!F135="«Choisir»","",'Section 10a Bilan_Diffusion'!F135))</f>
        <v/>
      </c>
      <c r="N755" s="69" t="str">
        <f>IF('Section 10a Bilan_Diffusion'!G135="","",'Section 10a Bilan_Diffusion'!G135)</f>
        <v/>
      </c>
      <c r="O755" s="69" t="str">
        <f>IF('Section 10a Bilan_Diffusion'!H135="","",'Section 10a Bilan_Diffusion'!H135)</f>
        <v/>
      </c>
      <c r="P755" s="69" t="str">
        <f>IF('Section 10a Bilan_Diffusion'!I135="","",IF('Section 10a Bilan_Diffusion'!I135="«Choisir»","",'Section 10a Bilan_Diffusion'!I135))</f>
        <v/>
      </c>
      <c r="Q755" s="69" t="str">
        <f>IF('Section 10a Bilan_Diffusion'!J135="","",IF('Section 10a Bilan_Diffusion'!J135="«Choisir»","",'Section 10a Bilan_Diffusion'!J135))</f>
        <v/>
      </c>
      <c r="R755" s="9" t="str">
        <f>IF('Section 10a Bilan_Diffusion'!K135="","",'Section 10a Bilan_Diffusion'!K135)</f>
        <v/>
      </c>
      <c r="S755" s="9" t="str">
        <f>IF('Section 10a Bilan_Diffusion'!L135="","",'Section 10a Bilan_Diffusion'!L135)</f>
        <v/>
      </c>
      <c r="T755" s="9" t="str">
        <f>IF('Section 10a Bilan_Diffusion'!M135="","",'Section 10a Bilan_Diffusion'!M135)</f>
        <v/>
      </c>
      <c r="U755" s="9" t="str">
        <f>IF('Section 10a Bilan_Diffusion'!N135="","",'Section 10a Bilan_Diffusion'!N135)</f>
        <v/>
      </c>
      <c r="V755" s="9">
        <f>'Section 10a Bilan_Diffusion'!O135</f>
        <v>0</v>
      </c>
      <c r="W755" s="9">
        <f>'Section 10a Bilan_Diffusion'!P135</f>
        <v>0</v>
      </c>
      <c r="X755" s="9">
        <f>'Section 10a Bilan_Diffusion'!Q135</f>
        <v>0</v>
      </c>
      <c r="Y755" s="9">
        <f>'Section 10a Bilan_Diffusion'!R135</f>
        <v>0</v>
      </c>
      <c r="Z755" s="9">
        <f>'Section 10a Bilan_Diffusion'!S135</f>
        <v>0</v>
      </c>
      <c r="AA755" s="9">
        <f>'Section 10a Bilan_Diffusion'!T135</f>
        <v>0</v>
      </c>
      <c r="AB755" s="9">
        <f>'Section 10a Bilan_Diffusion'!U135</f>
        <v>0</v>
      </c>
    </row>
    <row r="756" spans="1:28">
      <c r="A756" s="9">
        <f>'Identification '!$F$11</f>
        <v>0</v>
      </c>
      <c r="B756" s="69" t="str">
        <f>IF(AND('Identification '!$F$11="",'Identification '!$F$15&lt;&gt;""),'Identification '!$F$15,IF('Identification '!$F$11="","",IF('Identification '!$F$13="Inscrire le nom de votre organisme dans la cellule F15",'Identification '!$F$15,'Identification '!$F$13)))</f>
        <v/>
      </c>
      <c r="C756" s="9" t="str">
        <f>REF!$BM$7</f>
        <v>2025-2026</v>
      </c>
      <c r="D756" s="9" t="s">
        <v>3007</v>
      </c>
      <c r="E756" s="69" t="str">
        <f>'Identification '!$F$17</f>
        <v/>
      </c>
      <c r="F756" s="9" t="str">
        <f>'Identification '!$G$18</f>
        <v/>
      </c>
      <c r="G756" s="232" t="str">
        <f>IF('Section 10a Bilan_Diffusion'!$D$6="","",'Section 10a Bilan_Diffusion'!$D$6)</f>
        <v/>
      </c>
      <c r="H756" s="9" t="str">
        <f>IF('Section 10a Bilan_Diffusion'!$D$8="","",'Section 10a Bilan_Diffusion'!$D$8)</f>
        <v/>
      </c>
      <c r="I756" s="9" t="str">
        <f>IF('Section 10a Bilan_Diffusion'!$K$8="","",'Section 10a Bilan_Diffusion'!$K$8)</f>
        <v/>
      </c>
      <c r="J756" s="69" t="str">
        <f>IF('Section 10a Bilan_Diffusion'!C136="","",'Section 10a Bilan_Diffusion'!C136)</f>
        <v/>
      </c>
      <c r="K756" s="1273" t="str">
        <f>IF('Section 10a Bilan_Diffusion'!D136="","",'Section 10a Bilan_Diffusion'!D136)</f>
        <v/>
      </c>
      <c r="L756" s="69" t="str">
        <f>IF('Section 10a Bilan_Diffusion'!E136="","",IF('Section 10a Bilan_Diffusion'!E136="«Choisir»","",'Section 10a Bilan_Diffusion'!E136))</f>
        <v/>
      </c>
      <c r="M756" s="69" t="str">
        <f>IF('Section 10a Bilan_Diffusion'!F136="","",IF('Section 10a Bilan_Diffusion'!F136="«Choisir»","",'Section 10a Bilan_Diffusion'!F136))</f>
        <v/>
      </c>
      <c r="N756" s="69" t="str">
        <f>IF('Section 10a Bilan_Diffusion'!G136="","",'Section 10a Bilan_Diffusion'!G136)</f>
        <v/>
      </c>
      <c r="O756" s="69" t="str">
        <f>IF('Section 10a Bilan_Diffusion'!H136="","",'Section 10a Bilan_Diffusion'!H136)</f>
        <v/>
      </c>
      <c r="P756" s="69" t="str">
        <f>IF('Section 10a Bilan_Diffusion'!I136="","",IF('Section 10a Bilan_Diffusion'!I136="«Choisir»","",'Section 10a Bilan_Diffusion'!I136))</f>
        <v/>
      </c>
      <c r="Q756" s="69" t="str">
        <f>IF('Section 10a Bilan_Diffusion'!J136="","",IF('Section 10a Bilan_Diffusion'!J136="«Choisir»","",'Section 10a Bilan_Diffusion'!J136))</f>
        <v/>
      </c>
      <c r="R756" s="9" t="str">
        <f>IF('Section 10a Bilan_Diffusion'!K136="","",'Section 10a Bilan_Diffusion'!K136)</f>
        <v/>
      </c>
      <c r="S756" s="9" t="str">
        <f>IF('Section 10a Bilan_Diffusion'!L136="","",'Section 10a Bilan_Diffusion'!L136)</f>
        <v/>
      </c>
      <c r="T756" s="9" t="str">
        <f>IF('Section 10a Bilan_Diffusion'!M136="","",'Section 10a Bilan_Diffusion'!M136)</f>
        <v/>
      </c>
      <c r="U756" s="9" t="str">
        <f>IF('Section 10a Bilan_Diffusion'!N136="","",'Section 10a Bilan_Diffusion'!N136)</f>
        <v/>
      </c>
      <c r="V756" s="9">
        <f>'Section 10a Bilan_Diffusion'!O136</f>
        <v>0</v>
      </c>
      <c r="W756" s="9">
        <f>'Section 10a Bilan_Diffusion'!P136</f>
        <v>0</v>
      </c>
      <c r="X756" s="9">
        <f>'Section 10a Bilan_Diffusion'!Q136</f>
        <v>0</v>
      </c>
      <c r="Y756" s="9">
        <f>'Section 10a Bilan_Diffusion'!R136</f>
        <v>0</v>
      </c>
      <c r="Z756" s="9">
        <f>'Section 10a Bilan_Diffusion'!S136</f>
        <v>0</v>
      </c>
      <c r="AA756" s="9">
        <f>'Section 10a Bilan_Diffusion'!T136</f>
        <v>0</v>
      </c>
      <c r="AB756" s="9">
        <f>'Section 10a Bilan_Diffusion'!U136</f>
        <v>0</v>
      </c>
    </row>
    <row r="757" spans="1:28">
      <c r="A757" s="9">
        <f>'Identification '!$F$11</f>
        <v>0</v>
      </c>
      <c r="B757" s="69" t="str">
        <f>IF(AND('Identification '!$F$11="",'Identification '!$F$15&lt;&gt;""),'Identification '!$F$15,IF('Identification '!$F$11="","",IF('Identification '!$F$13="Inscrire le nom de votre organisme dans la cellule F15",'Identification '!$F$15,'Identification '!$F$13)))</f>
        <v/>
      </c>
      <c r="C757" s="9" t="str">
        <f>REF!$BM$7</f>
        <v>2025-2026</v>
      </c>
      <c r="D757" s="9" t="s">
        <v>3007</v>
      </c>
      <c r="E757" s="69" t="str">
        <f>'Identification '!$F$17</f>
        <v/>
      </c>
      <c r="F757" s="9" t="str">
        <f>'Identification '!$G$18</f>
        <v/>
      </c>
      <c r="G757" s="232" t="str">
        <f>IF('Section 10a Bilan_Diffusion'!$D$6="","",'Section 10a Bilan_Diffusion'!$D$6)</f>
        <v/>
      </c>
      <c r="H757" s="9" t="str">
        <f>IF('Section 10a Bilan_Diffusion'!$D$8="","",'Section 10a Bilan_Diffusion'!$D$8)</f>
        <v/>
      </c>
      <c r="I757" s="9" t="str">
        <f>IF('Section 10a Bilan_Diffusion'!$K$8="","",'Section 10a Bilan_Diffusion'!$K$8)</f>
        <v/>
      </c>
      <c r="J757" s="69" t="str">
        <f>IF('Section 10a Bilan_Diffusion'!C137="","",'Section 10a Bilan_Diffusion'!C137)</f>
        <v/>
      </c>
      <c r="K757" s="1273" t="str">
        <f>IF('Section 10a Bilan_Diffusion'!D137="","",'Section 10a Bilan_Diffusion'!D137)</f>
        <v/>
      </c>
      <c r="L757" s="69" t="str">
        <f>IF('Section 10a Bilan_Diffusion'!E137="","",IF('Section 10a Bilan_Diffusion'!E137="«Choisir»","",'Section 10a Bilan_Diffusion'!E137))</f>
        <v/>
      </c>
      <c r="M757" s="69" t="str">
        <f>IF('Section 10a Bilan_Diffusion'!F137="","",IF('Section 10a Bilan_Diffusion'!F137="«Choisir»","",'Section 10a Bilan_Diffusion'!F137))</f>
        <v/>
      </c>
      <c r="N757" s="69" t="str">
        <f>IF('Section 10a Bilan_Diffusion'!G137="","",'Section 10a Bilan_Diffusion'!G137)</f>
        <v/>
      </c>
      <c r="O757" s="69" t="str">
        <f>IF('Section 10a Bilan_Diffusion'!H137="","",'Section 10a Bilan_Diffusion'!H137)</f>
        <v/>
      </c>
      <c r="P757" s="69" t="str">
        <f>IF('Section 10a Bilan_Diffusion'!I137="","",IF('Section 10a Bilan_Diffusion'!I137="«Choisir»","",'Section 10a Bilan_Diffusion'!I137))</f>
        <v/>
      </c>
      <c r="Q757" s="69" t="str">
        <f>IF('Section 10a Bilan_Diffusion'!J137="","",IF('Section 10a Bilan_Diffusion'!J137="«Choisir»","",'Section 10a Bilan_Diffusion'!J137))</f>
        <v/>
      </c>
      <c r="R757" s="9" t="str">
        <f>IF('Section 10a Bilan_Diffusion'!K137="","",'Section 10a Bilan_Diffusion'!K137)</f>
        <v/>
      </c>
      <c r="S757" s="9" t="str">
        <f>IF('Section 10a Bilan_Diffusion'!L137="","",'Section 10a Bilan_Diffusion'!L137)</f>
        <v/>
      </c>
      <c r="T757" s="9" t="str">
        <f>IF('Section 10a Bilan_Diffusion'!M137="","",'Section 10a Bilan_Diffusion'!M137)</f>
        <v/>
      </c>
      <c r="U757" s="9" t="str">
        <f>IF('Section 10a Bilan_Diffusion'!N137="","",'Section 10a Bilan_Diffusion'!N137)</f>
        <v/>
      </c>
      <c r="V757" s="9">
        <f>'Section 10a Bilan_Diffusion'!O137</f>
        <v>0</v>
      </c>
      <c r="W757" s="9">
        <f>'Section 10a Bilan_Diffusion'!P137</f>
        <v>0</v>
      </c>
      <c r="X757" s="9">
        <f>'Section 10a Bilan_Diffusion'!Q137</f>
        <v>0</v>
      </c>
      <c r="Y757" s="9">
        <f>'Section 10a Bilan_Diffusion'!R137</f>
        <v>0</v>
      </c>
      <c r="Z757" s="9">
        <f>'Section 10a Bilan_Diffusion'!S137</f>
        <v>0</v>
      </c>
      <c r="AA757" s="9">
        <f>'Section 10a Bilan_Diffusion'!T137</f>
        <v>0</v>
      </c>
      <c r="AB757" s="9">
        <f>'Section 10a Bilan_Diffusion'!U137</f>
        <v>0</v>
      </c>
    </row>
    <row r="758" spans="1:28">
      <c r="A758" s="9">
        <f>'Identification '!$F$11</f>
        <v>0</v>
      </c>
      <c r="B758" s="69" t="str">
        <f>IF(AND('Identification '!$F$11="",'Identification '!$F$15&lt;&gt;""),'Identification '!$F$15,IF('Identification '!$F$11="","",IF('Identification '!$F$13="Inscrire le nom de votre organisme dans la cellule F15",'Identification '!$F$15,'Identification '!$F$13)))</f>
        <v/>
      </c>
      <c r="C758" s="9" t="str">
        <f>REF!$BM$7</f>
        <v>2025-2026</v>
      </c>
      <c r="D758" s="9" t="s">
        <v>3007</v>
      </c>
      <c r="E758" s="69" t="str">
        <f>'Identification '!$F$17</f>
        <v/>
      </c>
      <c r="F758" s="9" t="str">
        <f>'Identification '!$G$18</f>
        <v/>
      </c>
      <c r="G758" s="232" t="str">
        <f>IF('Section 10a Bilan_Diffusion'!$D$6="","",'Section 10a Bilan_Diffusion'!$D$6)</f>
        <v/>
      </c>
      <c r="H758" s="9" t="str">
        <f>IF('Section 10a Bilan_Diffusion'!$D$8="","",'Section 10a Bilan_Diffusion'!$D$8)</f>
        <v/>
      </c>
      <c r="I758" s="9" t="str">
        <f>IF('Section 10a Bilan_Diffusion'!$K$8="","",'Section 10a Bilan_Diffusion'!$K$8)</f>
        <v/>
      </c>
      <c r="J758" s="69" t="str">
        <f>IF('Section 10a Bilan_Diffusion'!C138="","",'Section 10a Bilan_Diffusion'!C138)</f>
        <v/>
      </c>
      <c r="K758" s="1273" t="str">
        <f>IF('Section 10a Bilan_Diffusion'!D138="","",'Section 10a Bilan_Diffusion'!D138)</f>
        <v/>
      </c>
      <c r="L758" s="69" t="str">
        <f>IF('Section 10a Bilan_Diffusion'!E138="","",IF('Section 10a Bilan_Diffusion'!E138="«Choisir»","",'Section 10a Bilan_Diffusion'!E138))</f>
        <v/>
      </c>
      <c r="M758" s="69" t="str">
        <f>IF('Section 10a Bilan_Diffusion'!F138="","",IF('Section 10a Bilan_Diffusion'!F138="«Choisir»","",'Section 10a Bilan_Diffusion'!F138))</f>
        <v/>
      </c>
      <c r="N758" s="69" t="str">
        <f>IF('Section 10a Bilan_Diffusion'!G138="","",'Section 10a Bilan_Diffusion'!G138)</f>
        <v/>
      </c>
      <c r="O758" s="69" t="str">
        <f>IF('Section 10a Bilan_Diffusion'!H138="","",'Section 10a Bilan_Diffusion'!H138)</f>
        <v/>
      </c>
      <c r="P758" s="69" t="str">
        <f>IF('Section 10a Bilan_Diffusion'!I138="","",IF('Section 10a Bilan_Diffusion'!I138="«Choisir»","",'Section 10a Bilan_Diffusion'!I138))</f>
        <v/>
      </c>
      <c r="Q758" s="69" t="str">
        <f>IF('Section 10a Bilan_Diffusion'!J138="","",IF('Section 10a Bilan_Diffusion'!J138="«Choisir»","",'Section 10a Bilan_Diffusion'!J138))</f>
        <v/>
      </c>
      <c r="R758" s="9" t="str">
        <f>IF('Section 10a Bilan_Diffusion'!K138="","",'Section 10a Bilan_Diffusion'!K138)</f>
        <v/>
      </c>
      <c r="S758" s="9" t="str">
        <f>IF('Section 10a Bilan_Diffusion'!L138="","",'Section 10a Bilan_Diffusion'!L138)</f>
        <v/>
      </c>
      <c r="T758" s="9" t="str">
        <f>IF('Section 10a Bilan_Diffusion'!M138="","",'Section 10a Bilan_Diffusion'!M138)</f>
        <v/>
      </c>
      <c r="U758" s="9" t="str">
        <f>IF('Section 10a Bilan_Diffusion'!N138="","",'Section 10a Bilan_Diffusion'!N138)</f>
        <v/>
      </c>
      <c r="V758" s="9">
        <f>'Section 10a Bilan_Diffusion'!O138</f>
        <v>0</v>
      </c>
      <c r="W758" s="9">
        <f>'Section 10a Bilan_Diffusion'!P138</f>
        <v>0</v>
      </c>
      <c r="X758" s="9">
        <f>'Section 10a Bilan_Diffusion'!Q138</f>
        <v>0</v>
      </c>
      <c r="Y758" s="9">
        <f>'Section 10a Bilan_Diffusion'!R138</f>
        <v>0</v>
      </c>
      <c r="Z758" s="9">
        <f>'Section 10a Bilan_Diffusion'!S138</f>
        <v>0</v>
      </c>
      <c r="AA758" s="9">
        <f>'Section 10a Bilan_Diffusion'!T138</f>
        <v>0</v>
      </c>
      <c r="AB758" s="9">
        <f>'Section 10a Bilan_Diffusion'!U138</f>
        <v>0</v>
      </c>
    </row>
    <row r="759" spans="1:28">
      <c r="A759" s="9">
        <f>'Identification '!$F$11</f>
        <v>0</v>
      </c>
      <c r="B759" s="69" t="str">
        <f>IF(AND('Identification '!$F$11="",'Identification '!$F$15&lt;&gt;""),'Identification '!$F$15,IF('Identification '!$F$11="","",IF('Identification '!$F$13="Inscrire le nom de votre organisme dans la cellule F15",'Identification '!$F$15,'Identification '!$F$13)))</f>
        <v/>
      </c>
      <c r="C759" s="9" t="str">
        <f>REF!$BM$7</f>
        <v>2025-2026</v>
      </c>
      <c r="D759" s="9" t="s">
        <v>3007</v>
      </c>
      <c r="E759" s="69" t="str">
        <f>'Identification '!$F$17</f>
        <v/>
      </c>
      <c r="F759" s="9" t="str">
        <f>'Identification '!$G$18</f>
        <v/>
      </c>
      <c r="G759" s="232" t="str">
        <f>IF('Section 10a Bilan_Diffusion'!$D$6="","",'Section 10a Bilan_Diffusion'!$D$6)</f>
        <v/>
      </c>
      <c r="H759" s="9" t="str">
        <f>IF('Section 10a Bilan_Diffusion'!$D$8="","",'Section 10a Bilan_Diffusion'!$D$8)</f>
        <v/>
      </c>
      <c r="I759" s="9" t="str">
        <f>IF('Section 10a Bilan_Diffusion'!$K$8="","",'Section 10a Bilan_Diffusion'!$K$8)</f>
        <v/>
      </c>
      <c r="J759" s="69" t="str">
        <f>IF('Section 10a Bilan_Diffusion'!C139="","",'Section 10a Bilan_Diffusion'!C139)</f>
        <v/>
      </c>
      <c r="K759" s="1273" t="str">
        <f>IF('Section 10a Bilan_Diffusion'!D139="","",'Section 10a Bilan_Diffusion'!D139)</f>
        <v/>
      </c>
      <c r="L759" s="69" t="str">
        <f>IF('Section 10a Bilan_Diffusion'!E139="","",IF('Section 10a Bilan_Diffusion'!E139="«Choisir»","",'Section 10a Bilan_Diffusion'!E139))</f>
        <v/>
      </c>
      <c r="M759" s="69" t="str">
        <f>IF('Section 10a Bilan_Diffusion'!F139="","",IF('Section 10a Bilan_Diffusion'!F139="«Choisir»","",'Section 10a Bilan_Diffusion'!F139))</f>
        <v/>
      </c>
      <c r="N759" s="69" t="str">
        <f>IF('Section 10a Bilan_Diffusion'!G139="","",'Section 10a Bilan_Diffusion'!G139)</f>
        <v/>
      </c>
      <c r="O759" s="69" t="str">
        <f>IF('Section 10a Bilan_Diffusion'!H139="","",'Section 10a Bilan_Diffusion'!H139)</f>
        <v/>
      </c>
      <c r="P759" s="69" t="str">
        <f>IF('Section 10a Bilan_Diffusion'!I139="","",IF('Section 10a Bilan_Diffusion'!I139="«Choisir»","",'Section 10a Bilan_Diffusion'!I139))</f>
        <v/>
      </c>
      <c r="Q759" s="69" t="str">
        <f>IF('Section 10a Bilan_Diffusion'!J139="","",IF('Section 10a Bilan_Diffusion'!J139="«Choisir»","",'Section 10a Bilan_Diffusion'!J139))</f>
        <v/>
      </c>
      <c r="R759" s="9" t="str">
        <f>IF('Section 10a Bilan_Diffusion'!K139="","",'Section 10a Bilan_Diffusion'!K139)</f>
        <v/>
      </c>
      <c r="S759" s="9" t="str">
        <f>IF('Section 10a Bilan_Diffusion'!L139="","",'Section 10a Bilan_Diffusion'!L139)</f>
        <v/>
      </c>
      <c r="T759" s="9" t="str">
        <f>IF('Section 10a Bilan_Diffusion'!M139="","",'Section 10a Bilan_Diffusion'!M139)</f>
        <v/>
      </c>
      <c r="U759" s="9" t="str">
        <f>IF('Section 10a Bilan_Diffusion'!N139="","",'Section 10a Bilan_Diffusion'!N139)</f>
        <v/>
      </c>
      <c r="V759" s="9">
        <f>'Section 10a Bilan_Diffusion'!O139</f>
        <v>0</v>
      </c>
      <c r="W759" s="9">
        <f>'Section 10a Bilan_Diffusion'!P139</f>
        <v>0</v>
      </c>
      <c r="X759" s="9">
        <f>'Section 10a Bilan_Diffusion'!Q139</f>
        <v>0</v>
      </c>
      <c r="Y759" s="9">
        <f>'Section 10a Bilan_Diffusion'!R139</f>
        <v>0</v>
      </c>
      <c r="Z759" s="9">
        <f>'Section 10a Bilan_Diffusion'!S139</f>
        <v>0</v>
      </c>
      <c r="AA759" s="9">
        <f>'Section 10a Bilan_Diffusion'!T139</f>
        <v>0</v>
      </c>
      <c r="AB759" s="9">
        <f>'Section 10a Bilan_Diffusion'!U139</f>
        <v>0</v>
      </c>
    </row>
    <row r="760" spans="1:28">
      <c r="A760" s="9">
        <f>'Identification '!$F$11</f>
        <v>0</v>
      </c>
      <c r="B760" s="69" t="str">
        <f>IF(AND('Identification '!$F$11="",'Identification '!$F$15&lt;&gt;""),'Identification '!$F$15,IF('Identification '!$F$11="","",IF('Identification '!$F$13="Inscrire le nom de votre organisme dans la cellule F15",'Identification '!$F$15,'Identification '!$F$13)))</f>
        <v/>
      </c>
      <c r="C760" s="9" t="str">
        <f>REF!$BM$7</f>
        <v>2025-2026</v>
      </c>
      <c r="D760" s="9" t="s">
        <v>3007</v>
      </c>
      <c r="E760" s="69" t="str">
        <f>'Identification '!$F$17</f>
        <v/>
      </c>
      <c r="F760" s="9" t="str">
        <f>'Identification '!$G$18</f>
        <v/>
      </c>
      <c r="G760" s="232" t="str">
        <f>IF('Section 10a Bilan_Diffusion'!$D$6="","",'Section 10a Bilan_Diffusion'!$D$6)</f>
        <v/>
      </c>
      <c r="H760" s="9" t="str">
        <f>IF('Section 10a Bilan_Diffusion'!$D$8="","",'Section 10a Bilan_Diffusion'!$D$8)</f>
        <v/>
      </c>
      <c r="I760" s="9" t="str">
        <f>IF('Section 10a Bilan_Diffusion'!$K$8="","",'Section 10a Bilan_Diffusion'!$K$8)</f>
        <v/>
      </c>
      <c r="J760" s="69" t="str">
        <f>IF('Section 10a Bilan_Diffusion'!C140="","",'Section 10a Bilan_Diffusion'!C140)</f>
        <v/>
      </c>
      <c r="K760" s="1273" t="str">
        <f>IF('Section 10a Bilan_Diffusion'!D140="","",'Section 10a Bilan_Diffusion'!D140)</f>
        <v/>
      </c>
      <c r="L760" s="69" t="str">
        <f>IF('Section 10a Bilan_Diffusion'!E140="","",IF('Section 10a Bilan_Diffusion'!E140="«Choisir»","",'Section 10a Bilan_Diffusion'!E140))</f>
        <v/>
      </c>
      <c r="M760" s="69" t="str">
        <f>IF('Section 10a Bilan_Diffusion'!F140="","",IF('Section 10a Bilan_Diffusion'!F140="«Choisir»","",'Section 10a Bilan_Diffusion'!F140))</f>
        <v/>
      </c>
      <c r="N760" s="69" t="str">
        <f>IF('Section 10a Bilan_Diffusion'!G140="","",'Section 10a Bilan_Diffusion'!G140)</f>
        <v/>
      </c>
      <c r="O760" s="69" t="str">
        <f>IF('Section 10a Bilan_Diffusion'!H140="","",'Section 10a Bilan_Diffusion'!H140)</f>
        <v/>
      </c>
      <c r="P760" s="69" t="str">
        <f>IF('Section 10a Bilan_Diffusion'!I140="","",IF('Section 10a Bilan_Diffusion'!I140="«Choisir»","",'Section 10a Bilan_Diffusion'!I140))</f>
        <v/>
      </c>
      <c r="Q760" s="69" t="str">
        <f>IF('Section 10a Bilan_Diffusion'!J140="","",IF('Section 10a Bilan_Diffusion'!J140="«Choisir»","",'Section 10a Bilan_Diffusion'!J140))</f>
        <v/>
      </c>
      <c r="R760" s="9" t="str">
        <f>IF('Section 10a Bilan_Diffusion'!K140="","",'Section 10a Bilan_Diffusion'!K140)</f>
        <v/>
      </c>
      <c r="S760" s="9" t="str">
        <f>IF('Section 10a Bilan_Diffusion'!L140="","",'Section 10a Bilan_Diffusion'!L140)</f>
        <v/>
      </c>
      <c r="T760" s="9" t="str">
        <f>IF('Section 10a Bilan_Diffusion'!M140="","",'Section 10a Bilan_Diffusion'!M140)</f>
        <v/>
      </c>
      <c r="U760" s="9" t="str">
        <f>IF('Section 10a Bilan_Diffusion'!N140="","",'Section 10a Bilan_Diffusion'!N140)</f>
        <v/>
      </c>
      <c r="V760" s="9">
        <f>'Section 10a Bilan_Diffusion'!O140</f>
        <v>0</v>
      </c>
      <c r="W760" s="9">
        <f>'Section 10a Bilan_Diffusion'!P140</f>
        <v>0</v>
      </c>
      <c r="X760" s="9">
        <f>'Section 10a Bilan_Diffusion'!Q140</f>
        <v>0</v>
      </c>
      <c r="Y760" s="9">
        <f>'Section 10a Bilan_Diffusion'!R140</f>
        <v>0</v>
      </c>
      <c r="Z760" s="9">
        <f>'Section 10a Bilan_Diffusion'!S140</f>
        <v>0</v>
      </c>
      <c r="AA760" s="9">
        <f>'Section 10a Bilan_Diffusion'!T140</f>
        <v>0</v>
      </c>
      <c r="AB760" s="9">
        <f>'Section 10a Bilan_Diffusion'!U140</f>
        <v>0</v>
      </c>
    </row>
    <row r="761" spans="1:28">
      <c r="A761" s="9">
        <f>'Identification '!$F$11</f>
        <v>0</v>
      </c>
      <c r="B761" s="69" t="str">
        <f>IF(AND('Identification '!$F$11="",'Identification '!$F$15&lt;&gt;""),'Identification '!$F$15,IF('Identification '!$F$11="","",IF('Identification '!$F$13="Inscrire le nom de votre organisme dans la cellule F15",'Identification '!$F$15,'Identification '!$F$13)))</f>
        <v/>
      </c>
      <c r="C761" s="9" t="str">
        <f>REF!$BM$7</f>
        <v>2025-2026</v>
      </c>
      <c r="D761" s="9" t="s">
        <v>3007</v>
      </c>
      <c r="E761" s="69" t="str">
        <f>'Identification '!$F$17</f>
        <v/>
      </c>
      <c r="F761" s="9" t="str">
        <f>'Identification '!$G$18</f>
        <v/>
      </c>
      <c r="G761" s="232" t="str">
        <f>IF('Section 10a Bilan_Diffusion'!$D$6="","",'Section 10a Bilan_Diffusion'!$D$6)</f>
        <v/>
      </c>
      <c r="H761" s="9" t="str">
        <f>IF('Section 10a Bilan_Diffusion'!$D$8="","",'Section 10a Bilan_Diffusion'!$D$8)</f>
        <v/>
      </c>
      <c r="I761" s="9" t="str">
        <f>IF('Section 10a Bilan_Diffusion'!$K$8="","",'Section 10a Bilan_Diffusion'!$K$8)</f>
        <v/>
      </c>
      <c r="J761" s="69" t="str">
        <f>IF('Section 10a Bilan_Diffusion'!C141="","",'Section 10a Bilan_Diffusion'!C141)</f>
        <v/>
      </c>
      <c r="K761" s="1273" t="str">
        <f>IF('Section 10a Bilan_Diffusion'!D141="","",'Section 10a Bilan_Diffusion'!D141)</f>
        <v/>
      </c>
      <c r="L761" s="69" t="str">
        <f>IF('Section 10a Bilan_Diffusion'!E141="","",IF('Section 10a Bilan_Diffusion'!E141="«Choisir»","",'Section 10a Bilan_Diffusion'!E141))</f>
        <v/>
      </c>
      <c r="M761" s="69" t="str">
        <f>IF('Section 10a Bilan_Diffusion'!F141="","",IF('Section 10a Bilan_Diffusion'!F141="«Choisir»","",'Section 10a Bilan_Diffusion'!F141))</f>
        <v/>
      </c>
      <c r="N761" s="69" t="str">
        <f>IF('Section 10a Bilan_Diffusion'!G141="","",'Section 10a Bilan_Diffusion'!G141)</f>
        <v/>
      </c>
      <c r="O761" s="69" t="str">
        <f>IF('Section 10a Bilan_Diffusion'!H141="","",'Section 10a Bilan_Diffusion'!H141)</f>
        <v/>
      </c>
      <c r="P761" s="69" t="str">
        <f>IF('Section 10a Bilan_Diffusion'!I141="","",IF('Section 10a Bilan_Diffusion'!I141="«Choisir»","",'Section 10a Bilan_Diffusion'!I141))</f>
        <v/>
      </c>
      <c r="Q761" s="69" t="str">
        <f>IF('Section 10a Bilan_Diffusion'!J141="","",IF('Section 10a Bilan_Diffusion'!J141="«Choisir»","",'Section 10a Bilan_Diffusion'!J141))</f>
        <v/>
      </c>
      <c r="R761" s="9" t="str">
        <f>IF('Section 10a Bilan_Diffusion'!K141="","",'Section 10a Bilan_Diffusion'!K141)</f>
        <v/>
      </c>
      <c r="S761" s="9" t="str">
        <f>IF('Section 10a Bilan_Diffusion'!L141="","",'Section 10a Bilan_Diffusion'!L141)</f>
        <v/>
      </c>
      <c r="T761" s="9" t="str">
        <f>IF('Section 10a Bilan_Diffusion'!M141="","",'Section 10a Bilan_Diffusion'!M141)</f>
        <v/>
      </c>
      <c r="U761" s="9" t="str">
        <f>IF('Section 10a Bilan_Diffusion'!N141="","",'Section 10a Bilan_Diffusion'!N141)</f>
        <v/>
      </c>
      <c r="V761" s="9">
        <f>'Section 10a Bilan_Diffusion'!O141</f>
        <v>0</v>
      </c>
      <c r="W761" s="9">
        <f>'Section 10a Bilan_Diffusion'!P141</f>
        <v>0</v>
      </c>
      <c r="X761" s="9">
        <f>'Section 10a Bilan_Diffusion'!Q141</f>
        <v>0</v>
      </c>
      <c r="Y761" s="9">
        <f>'Section 10a Bilan_Diffusion'!R141</f>
        <v>0</v>
      </c>
      <c r="Z761" s="9">
        <f>'Section 10a Bilan_Diffusion'!S141</f>
        <v>0</v>
      </c>
      <c r="AA761" s="9">
        <f>'Section 10a Bilan_Diffusion'!T141</f>
        <v>0</v>
      </c>
      <c r="AB761" s="9">
        <f>'Section 10a Bilan_Diffusion'!U141</f>
        <v>0</v>
      </c>
    </row>
    <row r="762" spans="1:28">
      <c r="A762" s="9">
        <f>'Identification '!$F$11</f>
        <v>0</v>
      </c>
      <c r="B762" s="69" t="str">
        <f>IF(AND('Identification '!$F$11="",'Identification '!$F$15&lt;&gt;""),'Identification '!$F$15,IF('Identification '!$F$11="","",IF('Identification '!$F$13="Inscrire le nom de votre organisme dans la cellule F15",'Identification '!$F$15,'Identification '!$F$13)))</f>
        <v/>
      </c>
      <c r="C762" s="9" t="str">
        <f>REF!$BM$7</f>
        <v>2025-2026</v>
      </c>
      <c r="D762" s="9" t="s">
        <v>3007</v>
      </c>
      <c r="E762" s="69" t="str">
        <f>'Identification '!$F$17</f>
        <v/>
      </c>
      <c r="F762" s="9" t="str">
        <f>'Identification '!$G$18</f>
        <v/>
      </c>
      <c r="G762" s="232" t="str">
        <f>IF('Section 10a Bilan_Diffusion'!$D$6="","",'Section 10a Bilan_Diffusion'!$D$6)</f>
        <v/>
      </c>
      <c r="H762" s="9" t="str">
        <f>IF('Section 10a Bilan_Diffusion'!$D$8="","",'Section 10a Bilan_Diffusion'!$D$8)</f>
        <v/>
      </c>
      <c r="I762" s="9" t="str">
        <f>IF('Section 10a Bilan_Diffusion'!$K$8="","",'Section 10a Bilan_Diffusion'!$K$8)</f>
        <v/>
      </c>
      <c r="J762" s="69" t="str">
        <f>IF('Section 10a Bilan_Diffusion'!C142="","",'Section 10a Bilan_Diffusion'!C142)</f>
        <v/>
      </c>
      <c r="K762" s="1273" t="str">
        <f>IF('Section 10a Bilan_Diffusion'!D142="","",'Section 10a Bilan_Diffusion'!D142)</f>
        <v/>
      </c>
      <c r="L762" s="69" t="str">
        <f>IF('Section 10a Bilan_Diffusion'!E142="","",IF('Section 10a Bilan_Diffusion'!E142="«Choisir»","",'Section 10a Bilan_Diffusion'!E142))</f>
        <v/>
      </c>
      <c r="M762" s="69" t="str">
        <f>IF('Section 10a Bilan_Diffusion'!F142="","",IF('Section 10a Bilan_Diffusion'!F142="«Choisir»","",'Section 10a Bilan_Diffusion'!F142))</f>
        <v/>
      </c>
      <c r="N762" s="69" t="str">
        <f>IF('Section 10a Bilan_Diffusion'!G142="","",'Section 10a Bilan_Diffusion'!G142)</f>
        <v/>
      </c>
      <c r="O762" s="69" t="str">
        <f>IF('Section 10a Bilan_Diffusion'!H142="","",'Section 10a Bilan_Diffusion'!H142)</f>
        <v/>
      </c>
      <c r="P762" s="69" t="str">
        <f>IF('Section 10a Bilan_Diffusion'!I142="","",IF('Section 10a Bilan_Diffusion'!I142="«Choisir»","",'Section 10a Bilan_Diffusion'!I142))</f>
        <v/>
      </c>
      <c r="Q762" s="69" t="str">
        <f>IF('Section 10a Bilan_Diffusion'!J142="","",IF('Section 10a Bilan_Diffusion'!J142="«Choisir»","",'Section 10a Bilan_Diffusion'!J142))</f>
        <v/>
      </c>
      <c r="R762" s="9" t="str">
        <f>IF('Section 10a Bilan_Diffusion'!K142="","",'Section 10a Bilan_Diffusion'!K142)</f>
        <v/>
      </c>
      <c r="S762" s="9" t="str">
        <f>IF('Section 10a Bilan_Diffusion'!L142="","",'Section 10a Bilan_Diffusion'!L142)</f>
        <v/>
      </c>
      <c r="T762" s="9" t="str">
        <f>IF('Section 10a Bilan_Diffusion'!M142="","",'Section 10a Bilan_Diffusion'!M142)</f>
        <v/>
      </c>
      <c r="U762" s="9" t="str">
        <f>IF('Section 10a Bilan_Diffusion'!N142="","",'Section 10a Bilan_Diffusion'!N142)</f>
        <v/>
      </c>
      <c r="V762" s="9">
        <f>'Section 10a Bilan_Diffusion'!O142</f>
        <v>0</v>
      </c>
      <c r="W762" s="9">
        <f>'Section 10a Bilan_Diffusion'!P142</f>
        <v>0</v>
      </c>
      <c r="X762" s="9">
        <f>'Section 10a Bilan_Diffusion'!Q142</f>
        <v>0</v>
      </c>
      <c r="Y762" s="9">
        <f>'Section 10a Bilan_Diffusion'!R142</f>
        <v>0</v>
      </c>
      <c r="Z762" s="9">
        <f>'Section 10a Bilan_Diffusion'!S142</f>
        <v>0</v>
      </c>
      <c r="AA762" s="9">
        <f>'Section 10a Bilan_Diffusion'!T142</f>
        <v>0</v>
      </c>
      <c r="AB762" s="9">
        <f>'Section 10a Bilan_Diffusion'!U142</f>
        <v>0</v>
      </c>
    </row>
    <row r="763" spans="1:28">
      <c r="A763" s="9">
        <f>'Identification '!$F$11</f>
        <v>0</v>
      </c>
      <c r="B763" s="69" t="str">
        <f>IF(AND('Identification '!$F$11="",'Identification '!$F$15&lt;&gt;""),'Identification '!$F$15,IF('Identification '!$F$11="","",IF('Identification '!$F$13="Inscrire le nom de votre organisme dans la cellule F15",'Identification '!$F$15,'Identification '!$F$13)))</f>
        <v/>
      </c>
      <c r="C763" s="9" t="str">
        <f>REF!$BM$7</f>
        <v>2025-2026</v>
      </c>
      <c r="D763" s="9" t="s">
        <v>3007</v>
      </c>
      <c r="E763" s="69" t="str">
        <f>'Identification '!$F$17</f>
        <v/>
      </c>
      <c r="F763" s="9" t="str">
        <f>'Identification '!$G$18</f>
        <v/>
      </c>
      <c r="G763" s="232" t="str">
        <f>IF('Section 10a Bilan_Diffusion'!$D$6="","",'Section 10a Bilan_Diffusion'!$D$6)</f>
        <v/>
      </c>
      <c r="H763" s="9" t="str">
        <f>IF('Section 10a Bilan_Diffusion'!$D$8="","",'Section 10a Bilan_Diffusion'!$D$8)</f>
        <v/>
      </c>
      <c r="I763" s="9" t="str">
        <f>IF('Section 10a Bilan_Diffusion'!$K$8="","",'Section 10a Bilan_Diffusion'!$K$8)</f>
        <v/>
      </c>
      <c r="J763" s="69" t="str">
        <f>IF('Section 10a Bilan_Diffusion'!C143="","",'Section 10a Bilan_Diffusion'!C143)</f>
        <v/>
      </c>
      <c r="K763" s="1273" t="str">
        <f>IF('Section 10a Bilan_Diffusion'!D143="","",'Section 10a Bilan_Diffusion'!D143)</f>
        <v/>
      </c>
      <c r="L763" s="69" t="str">
        <f>IF('Section 10a Bilan_Diffusion'!E143="","",IF('Section 10a Bilan_Diffusion'!E143="«Choisir»","",'Section 10a Bilan_Diffusion'!E143))</f>
        <v/>
      </c>
      <c r="M763" s="69" t="str">
        <f>IF('Section 10a Bilan_Diffusion'!F143="","",IF('Section 10a Bilan_Diffusion'!F143="«Choisir»","",'Section 10a Bilan_Diffusion'!F143))</f>
        <v/>
      </c>
      <c r="N763" s="69" t="str">
        <f>IF('Section 10a Bilan_Diffusion'!G143="","",'Section 10a Bilan_Diffusion'!G143)</f>
        <v/>
      </c>
      <c r="O763" s="69" t="str">
        <f>IF('Section 10a Bilan_Diffusion'!H143="","",'Section 10a Bilan_Diffusion'!H143)</f>
        <v/>
      </c>
      <c r="P763" s="69" t="str">
        <f>IF('Section 10a Bilan_Diffusion'!I143="","",IF('Section 10a Bilan_Diffusion'!I143="«Choisir»","",'Section 10a Bilan_Diffusion'!I143))</f>
        <v/>
      </c>
      <c r="Q763" s="69" t="str">
        <f>IF('Section 10a Bilan_Diffusion'!J143="","",IF('Section 10a Bilan_Diffusion'!J143="«Choisir»","",'Section 10a Bilan_Diffusion'!J143))</f>
        <v/>
      </c>
      <c r="R763" s="9" t="str">
        <f>IF('Section 10a Bilan_Diffusion'!K143="","",'Section 10a Bilan_Diffusion'!K143)</f>
        <v/>
      </c>
      <c r="S763" s="9" t="str">
        <f>IF('Section 10a Bilan_Diffusion'!L143="","",'Section 10a Bilan_Diffusion'!L143)</f>
        <v/>
      </c>
      <c r="T763" s="9" t="str">
        <f>IF('Section 10a Bilan_Diffusion'!M143="","",'Section 10a Bilan_Diffusion'!M143)</f>
        <v/>
      </c>
      <c r="U763" s="9" t="str">
        <f>IF('Section 10a Bilan_Diffusion'!N143="","",'Section 10a Bilan_Diffusion'!N143)</f>
        <v/>
      </c>
      <c r="V763" s="9">
        <f>'Section 10a Bilan_Diffusion'!O143</f>
        <v>0</v>
      </c>
      <c r="W763" s="9">
        <f>'Section 10a Bilan_Diffusion'!P143</f>
        <v>0</v>
      </c>
      <c r="X763" s="9">
        <f>'Section 10a Bilan_Diffusion'!Q143</f>
        <v>0</v>
      </c>
      <c r="Y763" s="9">
        <f>'Section 10a Bilan_Diffusion'!R143</f>
        <v>0</v>
      </c>
      <c r="Z763" s="9">
        <f>'Section 10a Bilan_Diffusion'!S143</f>
        <v>0</v>
      </c>
      <c r="AA763" s="9">
        <f>'Section 10a Bilan_Diffusion'!T143</f>
        <v>0</v>
      </c>
      <c r="AB763" s="9">
        <f>'Section 10a Bilan_Diffusion'!U143</f>
        <v>0</v>
      </c>
    </row>
    <row r="764" spans="1:28">
      <c r="A764" s="9">
        <f>'Identification '!$F$11</f>
        <v>0</v>
      </c>
      <c r="B764" s="69" t="str">
        <f>IF(AND('Identification '!$F$11="",'Identification '!$F$15&lt;&gt;""),'Identification '!$F$15,IF('Identification '!$F$11="","",IF('Identification '!$F$13="Inscrire le nom de votre organisme dans la cellule F15",'Identification '!$F$15,'Identification '!$F$13)))</f>
        <v/>
      </c>
      <c r="C764" s="9" t="str">
        <f>REF!$BM$7</f>
        <v>2025-2026</v>
      </c>
      <c r="D764" s="9" t="s">
        <v>3007</v>
      </c>
      <c r="E764" s="69" t="str">
        <f>'Identification '!$F$17</f>
        <v/>
      </c>
      <c r="F764" s="9" t="str">
        <f>'Identification '!$G$18</f>
        <v/>
      </c>
      <c r="G764" s="232" t="str">
        <f>IF('Section 10a Bilan_Diffusion'!$D$6="","",'Section 10a Bilan_Diffusion'!$D$6)</f>
        <v/>
      </c>
      <c r="H764" s="9" t="str">
        <f>IF('Section 10a Bilan_Diffusion'!$D$8="","",'Section 10a Bilan_Diffusion'!$D$8)</f>
        <v/>
      </c>
      <c r="I764" s="9" t="str">
        <f>IF('Section 10a Bilan_Diffusion'!$K$8="","",'Section 10a Bilan_Diffusion'!$K$8)</f>
        <v/>
      </c>
      <c r="J764" s="69" t="str">
        <f>IF('Section 10a Bilan_Diffusion'!C144="","",'Section 10a Bilan_Diffusion'!C144)</f>
        <v/>
      </c>
      <c r="K764" s="1273" t="str">
        <f>IF('Section 10a Bilan_Diffusion'!D144="","",'Section 10a Bilan_Diffusion'!D144)</f>
        <v/>
      </c>
      <c r="L764" s="69" t="str">
        <f>IF('Section 10a Bilan_Diffusion'!E144="","",IF('Section 10a Bilan_Diffusion'!E144="«Choisir»","",'Section 10a Bilan_Diffusion'!E144))</f>
        <v/>
      </c>
      <c r="M764" s="69" t="str">
        <f>IF('Section 10a Bilan_Diffusion'!F144="","",IF('Section 10a Bilan_Diffusion'!F144="«Choisir»","",'Section 10a Bilan_Diffusion'!F144))</f>
        <v/>
      </c>
      <c r="N764" s="69" t="str">
        <f>IF('Section 10a Bilan_Diffusion'!G144="","",'Section 10a Bilan_Diffusion'!G144)</f>
        <v/>
      </c>
      <c r="O764" s="69" t="str">
        <f>IF('Section 10a Bilan_Diffusion'!H144="","",'Section 10a Bilan_Diffusion'!H144)</f>
        <v/>
      </c>
      <c r="P764" s="69" t="str">
        <f>IF('Section 10a Bilan_Diffusion'!I144="","",IF('Section 10a Bilan_Diffusion'!I144="«Choisir»","",'Section 10a Bilan_Diffusion'!I144))</f>
        <v/>
      </c>
      <c r="Q764" s="69" t="str">
        <f>IF('Section 10a Bilan_Diffusion'!J144="","",IF('Section 10a Bilan_Diffusion'!J144="«Choisir»","",'Section 10a Bilan_Diffusion'!J144))</f>
        <v/>
      </c>
      <c r="R764" s="9" t="str">
        <f>IF('Section 10a Bilan_Diffusion'!K144="","",'Section 10a Bilan_Diffusion'!K144)</f>
        <v/>
      </c>
      <c r="S764" s="9" t="str">
        <f>IF('Section 10a Bilan_Diffusion'!L144="","",'Section 10a Bilan_Diffusion'!L144)</f>
        <v/>
      </c>
      <c r="T764" s="9" t="str">
        <f>IF('Section 10a Bilan_Diffusion'!M144="","",'Section 10a Bilan_Diffusion'!M144)</f>
        <v/>
      </c>
      <c r="U764" s="9" t="str">
        <f>IF('Section 10a Bilan_Diffusion'!N144="","",'Section 10a Bilan_Diffusion'!N144)</f>
        <v/>
      </c>
      <c r="V764" s="9">
        <f>'Section 10a Bilan_Diffusion'!O144</f>
        <v>0</v>
      </c>
      <c r="W764" s="9">
        <f>'Section 10a Bilan_Diffusion'!P144</f>
        <v>0</v>
      </c>
      <c r="X764" s="9">
        <f>'Section 10a Bilan_Diffusion'!Q144</f>
        <v>0</v>
      </c>
      <c r="Y764" s="9">
        <f>'Section 10a Bilan_Diffusion'!R144</f>
        <v>0</v>
      </c>
      <c r="Z764" s="9">
        <f>'Section 10a Bilan_Diffusion'!S144</f>
        <v>0</v>
      </c>
      <c r="AA764" s="9">
        <f>'Section 10a Bilan_Diffusion'!T144</f>
        <v>0</v>
      </c>
      <c r="AB764" s="9">
        <f>'Section 10a Bilan_Diffusion'!U144</f>
        <v>0</v>
      </c>
    </row>
    <row r="765" spans="1:28">
      <c r="A765" s="9">
        <f>'Identification '!$F$11</f>
        <v>0</v>
      </c>
      <c r="B765" s="69" t="str">
        <f>IF(AND('Identification '!$F$11="",'Identification '!$F$15&lt;&gt;""),'Identification '!$F$15,IF('Identification '!$F$11="","",IF('Identification '!$F$13="Inscrire le nom de votre organisme dans la cellule F15",'Identification '!$F$15,'Identification '!$F$13)))</f>
        <v/>
      </c>
      <c r="C765" s="9" t="str">
        <f>REF!$BM$7</f>
        <v>2025-2026</v>
      </c>
      <c r="D765" s="9" t="s">
        <v>3007</v>
      </c>
      <c r="E765" s="69" t="str">
        <f>'Identification '!$F$17</f>
        <v/>
      </c>
      <c r="F765" s="9" t="str">
        <f>'Identification '!$G$18</f>
        <v/>
      </c>
      <c r="G765" s="232" t="str">
        <f>IF('Section 10a Bilan_Diffusion'!$D$6="","",'Section 10a Bilan_Diffusion'!$D$6)</f>
        <v/>
      </c>
      <c r="H765" s="9" t="str">
        <f>IF('Section 10a Bilan_Diffusion'!$D$8="","",'Section 10a Bilan_Diffusion'!$D$8)</f>
        <v/>
      </c>
      <c r="I765" s="9" t="str">
        <f>IF('Section 10a Bilan_Diffusion'!$K$8="","",'Section 10a Bilan_Diffusion'!$K$8)</f>
        <v/>
      </c>
      <c r="J765" s="69" t="str">
        <f>IF('Section 10a Bilan_Diffusion'!C145="","",'Section 10a Bilan_Diffusion'!C145)</f>
        <v/>
      </c>
      <c r="K765" s="1273" t="str">
        <f>IF('Section 10a Bilan_Diffusion'!D145="","",'Section 10a Bilan_Diffusion'!D145)</f>
        <v/>
      </c>
      <c r="L765" s="69" t="str">
        <f>IF('Section 10a Bilan_Diffusion'!E145="","",IF('Section 10a Bilan_Diffusion'!E145="«Choisir»","",'Section 10a Bilan_Diffusion'!E145))</f>
        <v/>
      </c>
      <c r="M765" s="69" t="str">
        <f>IF('Section 10a Bilan_Diffusion'!F145="","",IF('Section 10a Bilan_Diffusion'!F145="«Choisir»","",'Section 10a Bilan_Diffusion'!F145))</f>
        <v/>
      </c>
      <c r="N765" s="69" t="str">
        <f>IF('Section 10a Bilan_Diffusion'!G145="","",'Section 10a Bilan_Diffusion'!G145)</f>
        <v/>
      </c>
      <c r="O765" s="69" t="str">
        <f>IF('Section 10a Bilan_Diffusion'!H145="","",'Section 10a Bilan_Diffusion'!H145)</f>
        <v/>
      </c>
      <c r="P765" s="69" t="str">
        <f>IF('Section 10a Bilan_Diffusion'!I145="","",IF('Section 10a Bilan_Diffusion'!I145="«Choisir»","",'Section 10a Bilan_Diffusion'!I145))</f>
        <v/>
      </c>
      <c r="Q765" s="69" t="str">
        <f>IF('Section 10a Bilan_Diffusion'!J145="","",IF('Section 10a Bilan_Diffusion'!J145="«Choisir»","",'Section 10a Bilan_Diffusion'!J145))</f>
        <v/>
      </c>
      <c r="R765" s="9" t="str">
        <f>IF('Section 10a Bilan_Diffusion'!K145="","",'Section 10a Bilan_Diffusion'!K145)</f>
        <v/>
      </c>
      <c r="S765" s="9" t="str">
        <f>IF('Section 10a Bilan_Diffusion'!L145="","",'Section 10a Bilan_Diffusion'!L145)</f>
        <v/>
      </c>
      <c r="T765" s="9" t="str">
        <f>IF('Section 10a Bilan_Diffusion'!M145="","",'Section 10a Bilan_Diffusion'!M145)</f>
        <v/>
      </c>
      <c r="U765" s="9" t="str">
        <f>IF('Section 10a Bilan_Diffusion'!N145="","",'Section 10a Bilan_Diffusion'!N145)</f>
        <v/>
      </c>
      <c r="V765" s="9">
        <f>'Section 10a Bilan_Diffusion'!O145</f>
        <v>0</v>
      </c>
      <c r="W765" s="9">
        <f>'Section 10a Bilan_Diffusion'!P145</f>
        <v>0</v>
      </c>
      <c r="X765" s="9">
        <f>'Section 10a Bilan_Diffusion'!Q145</f>
        <v>0</v>
      </c>
      <c r="Y765" s="9">
        <f>'Section 10a Bilan_Diffusion'!R145</f>
        <v>0</v>
      </c>
      <c r="Z765" s="9">
        <f>'Section 10a Bilan_Diffusion'!S145</f>
        <v>0</v>
      </c>
      <c r="AA765" s="9">
        <f>'Section 10a Bilan_Diffusion'!T145</f>
        <v>0</v>
      </c>
      <c r="AB765" s="9">
        <f>'Section 10a Bilan_Diffusion'!U145</f>
        <v>0</v>
      </c>
    </row>
    <row r="766" spans="1:28">
      <c r="A766" s="9">
        <f>'Identification '!$F$11</f>
        <v>0</v>
      </c>
      <c r="B766" s="69" t="str">
        <f>IF(AND('Identification '!$F$11="",'Identification '!$F$15&lt;&gt;""),'Identification '!$F$15,IF('Identification '!$F$11="","",IF('Identification '!$F$13="Inscrire le nom de votre organisme dans la cellule F15",'Identification '!$F$15,'Identification '!$F$13)))</f>
        <v/>
      </c>
      <c r="C766" s="9" t="str">
        <f>REF!$BM$7</f>
        <v>2025-2026</v>
      </c>
      <c r="D766" s="9" t="s">
        <v>3007</v>
      </c>
      <c r="E766" s="69" t="str">
        <f>'Identification '!$F$17</f>
        <v/>
      </c>
      <c r="F766" s="9" t="str">
        <f>'Identification '!$G$18</f>
        <v/>
      </c>
      <c r="G766" s="232" t="str">
        <f>IF('Section 10a Bilan_Diffusion'!$D$6="","",'Section 10a Bilan_Diffusion'!$D$6)</f>
        <v/>
      </c>
      <c r="H766" s="9" t="str">
        <f>IF('Section 10a Bilan_Diffusion'!$D$8="","",'Section 10a Bilan_Diffusion'!$D$8)</f>
        <v/>
      </c>
      <c r="I766" s="9" t="str">
        <f>IF('Section 10a Bilan_Diffusion'!$K$8="","",'Section 10a Bilan_Diffusion'!$K$8)</f>
        <v/>
      </c>
      <c r="J766" s="69" t="str">
        <f>IF('Section 10a Bilan_Diffusion'!C146="","",'Section 10a Bilan_Diffusion'!C146)</f>
        <v/>
      </c>
      <c r="K766" s="1273" t="str">
        <f>IF('Section 10a Bilan_Diffusion'!D146="","",'Section 10a Bilan_Diffusion'!D146)</f>
        <v/>
      </c>
      <c r="L766" s="69" t="str">
        <f>IF('Section 10a Bilan_Diffusion'!E146="","",IF('Section 10a Bilan_Diffusion'!E146="«Choisir»","",'Section 10a Bilan_Diffusion'!E146))</f>
        <v/>
      </c>
      <c r="M766" s="69" t="str">
        <f>IF('Section 10a Bilan_Diffusion'!F146="","",IF('Section 10a Bilan_Diffusion'!F146="«Choisir»","",'Section 10a Bilan_Diffusion'!F146))</f>
        <v/>
      </c>
      <c r="N766" s="69" t="str">
        <f>IF('Section 10a Bilan_Diffusion'!G146="","",'Section 10a Bilan_Diffusion'!G146)</f>
        <v/>
      </c>
      <c r="O766" s="69" t="str">
        <f>IF('Section 10a Bilan_Diffusion'!H146="","",'Section 10a Bilan_Diffusion'!H146)</f>
        <v/>
      </c>
      <c r="P766" s="69" t="str">
        <f>IF('Section 10a Bilan_Diffusion'!I146="","",IF('Section 10a Bilan_Diffusion'!I146="«Choisir»","",'Section 10a Bilan_Diffusion'!I146))</f>
        <v/>
      </c>
      <c r="Q766" s="69" t="str">
        <f>IF('Section 10a Bilan_Diffusion'!J146="","",IF('Section 10a Bilan_Diffusion'!J146="«Choisir»","",'Section 10a Bilan_Diffusion'!J146))</f>
        <v/>
      </c>
      <c r="R766" s="9" t="str">
        <f>IF('Section 10a Bilan_Diffusion'!K146="","",'Section 10a Bilan_Diffusion'!K146)</f>
        <v/>
      </c>
      <c r="S766" s="9" t="str">
        <f>IF('Section 10a Bilan_Diffusion'!L146="","",'Section 10a Bilan_Diffusion'!L146)</f>
        <v/>
      </c>
      <c r="T766" s="9" t="str">
        <f>IF('Section 10a Bilan_Diffusion'!M146="","",'Section 10a Bilan_Diffusion'!M146)</f>
        <v/>
      </c>
      <c r="U766" s="9" t="str">
        <f>IF('Section 10a Bilan_Diffusion'!N146="","",'Section 10a Bilan_Diffusion'!N146)</f>
        <v/>
      </c>
      <c r="V766" s="9">
        <f>'Section 10a Bilan_Diffusion'!O146</f>
        <v>0</v>
      </c>
      <c r="W766" s="9">
        <f>'Section 10a Bilan_Diffusion'!P146</f>
        <v>0</v>
      </c>
      <c r="X766" s="9">
        <f>'Section 10a Bilan_Diffusion'!Q146</f>
        <v>0</v>
      </c>
      <c r="Y766" s="9">
        <f>'Section 10a Bilan_Diffusion'!R146</f>
        <v>0</v>
      </c>
      <c r="Z766" s="9">
        <f>'Section 10a Bilan_Diffusion'!S146</f>
        <v>0</v>
      </c>
      <c r="AA766" s="9">
        <f>'Section 10a Bilan_Diffusion'!T146</f>
        <v>0</v>
      </c>
      <c r="AB766" s="9">
        <f>'Section 10a Bilan_Diffusion'!U146</f>
        <v>0</v>
      </c>
    </row>
    <row r="767" spans="1:28">
      <c r="A767" s="9">
        <f>'Identification '!$F$11</f>
        <v>0</v>
      </c>
      <c r="B767" s="69" t="str">
        <f>IF(AND('Identification '!$F$11="",'Identification '!$F$15&lt;&gt;""),'Identification '!$F$15,IF('Identification '!$F$11="","",IF('Identification '!$F$13="Inscrire le nom de votre organisme dans la cellule F15",'Identification '!$F$15,'Identification '!$F$13)))</f>
        <v/>
      </c>
      <c r="C767" s="9" t="str">
        <f>REF!$BM$7</f>
        <v>2025-2026</v>
      </c>
      <c r="D767" s="9" t="s">
        <v>3007</v>
      </c>
      <c r="E767" s="69" t="str">
        <f>'Identification '!$F$17</f>
        <v/>
      </c>
      <c r="F767" s="9" t="str">
        <f>'Identification '!$G$18</f>
        <v/>
      </c>
      <c r="G767" s="232" t="str">
        <f>IF('Section 10a Bilan_Diffusion'!$D$6="","",'Section 10a Bilan_Diffusion'!$D$6)</f>
        <v/>
      </c>
      <c r="H767" s="9" t="str">
        <f>IF('Section 10a Bilan_Diffusion'!$D$8="","",'Section 10a Bilan_Diffusion'!$D$8)</f>
        <v/>
      </c>
      <c r="I767" s="9" t="str">
        <f>IF('Section 10a Bilan_Diffusion'!$K$8="","",'Section 10a Bilan_Diffusion'!$K$8)</f>
        <v/>
      </c>
      <c r="J767" s="69" t="str">
        <f>IF('Section 10a Bilan_Diffusion'!C147="","",'Section 10a Bilan_Diffusion'!C147)</f>
        <v/>
      </c>
      <c r="K767" s="1273" t="str">
        <f>IF('Section 10a Bilan_Diffusion'!D147="","",'Section 10a Bilan_Diffusion'!D147)</f>
        <v/>
      </c>
      <c r="L767" s="69" t="str">
        <f>IF('Section 10a Bilan_Diffusion'!E147="","",IF('Section 10a Bilan_Diffusion'!E147="«Choisir»","",'Section 10a Bilan_Diffusion'!E147))</f>
        <v/>
      </c>
      <c r="M767" s="69" t="str">
        <f>IF('Section 10a Bilan_Diffusion'!F147="","",IF('Section 10a Bilan_Diffusion'!F147="«Choisir»","",'Section 10a Bilan_Diffusion'!F147))</f>
        <v/>
      </c>
      <c r="N767" s="69" t="str">
        <f>IF('Section 10a Bilan_Diffusion'!G147="","",'Section 10a Bilan_Diffusion'!G147)</f>
        <v/>
      </c>
      <c r="O767" s="69" t="str">
        <f>IF('Section 10a Bilan_Diffusion'!H147="","",'Section 10a Bilan_Diffusion'!H147)</f>
        <v/>
      </c>
      <c r="P767" s="69" t="str">
        <f>IF('Section 10a Bilan_Diffusion'!I147="","",IF('Section 10a Bilan_Diffusion'!I147="«Choisir»","",'Section 10a Bilan_Diffusion'!I147))</f>
        <v/>
      </c>
      <c r="Q767" s="69" t="str">
        <f>IF('Section 10a Bilan_Diffusion'!J147="","",IF('Section 10a Bilan_Diffusion'!J147="«Choisir»","",'Section 10a Bilan_Diffusion'!J147))</f>
        <v/>
      </c>
      <c r="R767" s="9" t="str">
        <f>IF('Section 10a Bilan_Diffusion'!K147="","",'Section 10a Bilan_Diffusion'!K147)</f>
        <v/>
      </c>
      <c r="S767" s="9" t="str">
        <f>IF('Section 10a Bilan_Diffusion'!L147="","",'Section 10a Bilan_Diffusion'!L147)</f>
        <v/>
      </c>
      <c r="T767" s="9" t="str">
        <f>IF('Section 10a Bilan_Diffusion'!M147="","",'Section 10a Bilan_Diffusion'!M147)</f>
        <v/>
      </c>
      <c r="U767" s="9" t="str">
        <f>IF('Section 10a Bilan_Diffusion'!N147="","",'Section 10a Bilan_Diffusion'!N147)</f>
        <v/>
      </c>
      <c r="V767" s="9">
        <f>'Section 10a Bilan_Diffusion'!O147</f>
        <v>0</v>
      </c>
      <c r="W767" s="9">
        <f>'Section 10a Bilan_Diffusion'!P147</f>
        <v>0</v>
      </c>
      <c r="X767" s="9">
        <f>'Section 10a Bilan_Diffusion'!Q147</f>
        <v>0</v>
      </c>
      <c r="Y767" s="9">
        <f>'Section 10a Bilan_Diffusion'!R147</f>
        <v>0</v>
      </c>
      <c r="Z767" s="9">
        <f>'Section 10a Bilan_Diffusion'!S147</f>
        <v>0</v>
      </c>
      <c r="AA767" s="9">
        <f>'Section 10a Bilan_Diffusion'!T147</f>
        <v>0</v>
      </c>
      <c r="AB767" s="9">
        <f>'Section 10a Bilan_Diffusion'!U147</f>
        <v>0</v>
      </c>
    </row>
    <row r="768" spans="1:28">
      <c r="A768" s="9">
        <f>'Identification '!$F$11</f>
        <v>0</v>
      </c>
      <c r="B768" s="69" t="str">
        <f>IF(AND('Identification '!$F$11="",'Identification '!$F$15&lt;&gt;""),'Identification '!$F$15,IF('Identification '!$F$11="","",IF('Identification '!$F$13="Inscrire le nom de votre organisme dans la cellule F15",'Identification '!$F$15,'Identification '!$F$13)))</f>
        <v/>
      </c>
      <c r="C768" s="9" t="str">
        <f>REF!$BM$7</f>
        <v>2025-2026</v>
      </c>
      <c r="D768" s="9" t="s">
        <v>3007</v>
      </c>
      <c r="E768" s="69" t="str">
        <f>'Identification '!$F$17</f>
        <v/>
      </c>
      <c r="F768" s="9" t="str">
        <f>'Identification '!$G$18</f>
        <v/>
      </c>
      <c r="G768" s="232" t="str">
        <f>IF('Section 10a Bilan_Diffusion'!$D$6="","",'Section 10a Bilan_Diffusion'!$D$6)</f>
        <v/>
      </c>
      <c r="H768" s="9" t="str">
        <f>IF('Section 10a Bilan_Diffusion'!$D$8="","",'Section 10a Bilan_Diffusion'!$D$8)</f>
        <v/>
      </c>
      <c r="I768" s="9" t="str">
        <f>IF('Section 10a Bilan_Diffusion'!$K$8="","",'Section 10a Bilan_Diffusion'!$K$8)</f>
        <v/>
      </c>
      <c r="J768" s="69" t="str">
        <f>IF('Section 10a Bilan_Diffusion'!C148="","",'Section 10a Bilan_Diffusion'!C148)</f>
        <v/>
      </c>
      <c r="K768" s="1273" t="str">
        <f>IF('Section 10a Bilan_Diffusion'!D148="","",'Section 10a Bilan_Diffusion'!D148)</f>
        <v/>
      </c>
      <c r="L768" s="69" t="str">
        <f>IF('Section 10a Bilan_Diffusion'!E148="","",IF('Section 10a Bilan_Diffusion'!E148="«Choisir»","",'Section 10a Bilan_Diffusion'!E148))</f>
        <v/>
      </c>
      <c r="M768" s="69" t="str">
        <f>IF('Section 10a Bilan_Diffusion'!F148="","",IF('Section 10a Bilan_Diffusion'!F148="«Choisir»","",'Section 10a Bilan_Diffusion'!F148))</f>
        <v/>
      </c>
      <c r="N768" s="69" t="str">
        <f>IF('Section 10a Bilan_Diffusion'!G148="","",'Section 10a Bilan_Diffusion'!G148)</f>
        <v/>
      </c>
      <c r="O768" s="69" t="str">
        <f>IF('Section 10a Bilan_Diffusion'!H148="","",'Section 10a Bilan_Diffusion'!H148)</f>
        <v/>
      </c>
      <c r="P768" s="69" t="str">
        <f>IF('Section 10a Bilan_Diffusion'!I148="","",IF('Section 10a Bilan_Diffusion'!I148="«Choisir»","",'Section 10a Bilan_Diffusion'!I148))</f>
        <v/>
      </c>
      <c r="Q768" s="69" t="str">
        <f>IF('Section 10a Bilan_Diffusion'!J148="","",IF('Section 10a Bilan_Diffusion'!J148="«Choisir»","",'Section 10a Bilan_Diffusion'!J148))</f>
        <v/>
      </c>
      <c r="R768" s="9" t="str">
        <f>IF('Section 10a Bilan_Diffusion'!K148="","",'Section 10a Bilan_Diffusion'!K148)</f>
        <v/>
      </c>
      <c r="S768" s="9" t="str">
        <f>IF('Section 10a Bilan_Diffusion'!L148="","",'Section 10a Bilan_Diffusion'!L148)</f>
        <v/>
      </c>
      <c r="T768" s="9" t="str">
        <f>IF('Section 10a Bilan_Diffusion'!M148="","",'Section 10a Bilan_Diffusion'!M148)</f>
        <v/>
      </c>
      <c r="U768" s="9" t="str">
        <f>IF('Section 10a Bilan_Diffusion'!N148="","",'Section 10a Bilan_Diffusion'!N148)</f>
        <v/>
      </c>
      <c r="V768" s="9">
        <f>'Section 10a Bilan_Diffusion'!O148</f>
        <v>0</v>
      </c>
      <c r="W768" s="9">
        <f>'Section 10a Bilan_Diffusion'!P148</f>
        <v>0</v>
      </c>
      <c r="X768" s="9">
        <f>'Section 10a Bilan_Diffusion'!Q148</f>
        <v>0</v>
      </c>
      <c r="Y768" s="9">
        <f>'Section 10a Bilan_Diffusion'!R148</f>
        <v>0</v>
      </c>
      <c r="Z768" s="9">
        <f>'Section 10a Bilan_Diffusion'!S148</f>
        <v>0</v>
      </c>
      <c r="AA768" s="9">
        <f>'Section 10a Bilan_Diffusion'!T148</f>
        <v>0</v>
      </c>
      <c r="AB768" s="9">
        <f>'Section 10a Bilan_Diffusion'!U148</f>
        <v>0</v>
      </c>
    </row>
    <row r="769" spans="1:28">
      <c r="A769" s="9">
        <f>'Identification '!$F$11</f>
        <v>0</v>
      </c>
      <c r="B769" s="69" t="str">
        <f>IF(AND('Identification '!$F$11="",'Identification '!$F$15&lt;&gt;""),'Identification '!$F$15,IF('Identification '!$F$11="","",IF('Identification '!$F$13="Inscrire le nom de votre organisme dans la cellule F15",'Identification '!$F$15,'Identification '!$F$13)))</f>
        <v/>
      </c>
      <c r="C769" s="9" t="str">
        <f>REF!$BM$7</f>
        <v>2025-2026</v>
      </c>
      <c r="D769" s="9" t="s">
        <v>3007</v>
      </c>
      <c r="E769" s="69" t="str">
        <f>'Identification '!$F$17</f>
        <v/>
      </c>
      <c r="F769" s="9" t="str">
        <f>'Identification '!$G$18</f>
        <v/>
      </c>
      <c r="G769" s="232" t="str">
        <f>IF('Section 10a Bilan_Diffusion'!$D$6="","",'Section 10a Bilan_Diffusion'!$D$6)</f>
        <v/>
      </c>
      <c r="H769" s="9" t="str">
        <f>IF('Section 10a Bilan_Diffusion'!$D$8="","",'Section 10a Bilan_Diffusion'!$D$8)</f>
        <v/>
      </c>
      <c r="I769" s="9" t="str">
        <f>IF('Section 10a Bilan_Diffusion'!$K$8="","",'Section 10a Bilan_Diffusion'!$K$8)</f>
        <v/>
      </c>
      <c r="J769" s="69" t="str">
        <f>IF('Section 10a Bilan_Diffusion'!C149="","",'Section 10a Bilan_Diffusion'!C149)</f>
        <v/>
      </c>
      <c r="K769" s="1273" t="str">
        <f>IF('Section 10a Bilan_Diffusion'!D149="","",'Section 10a Bilan_Diffusion'!D149)</f>
        <v/>
      </c>
      <c r="L769" s="69" t="str">
        <f>IF('Section 10a Bilan_Diffusion'!E149="","",IF('Section 10a Bilan_Diffusion'!E149="«Choisir»","",'Section 10a Bilan_Diffusion'!E149))</f>
        <v/>
      </c>
      <c r="M769" s="69" t="str">
        <f>IF('Section 10a Bilan_Diffusion'!F149="","",IF('Section 10a Bilan_Diffusion'!F149="«Choisir»","",'Section 10a Bilan_Diffusion'!F149))</f>
        <v/>
      </c>
      <c r="N769" s="69" t="str">
        <f>IF('Section 10a Bilan_Diffusion'!G149="","",'Section 10a Bilan_Diffusion'!G149)</f>
        <v/>
      </c>
      <c r="O769" s="69" t="str">
        <f>IF('Section 10a Bilan_Diffusion'!H149="","",'Section 10a Bilan_Diffusion'!H149)</f>
        <v/>
      </c>
      <c r="P769" s="69" t="str">
        <f>IF('Section 10a Bilan_Diffusion'!I149="","",IF('Section 10a Bilan_Diffusion'!I149="«Choisir»","",'Section 10a Bilan_Diffusion'!I149))</f>
        <v/>
      </c>
      <c r="Q769" s="69" t="str">
        <f>IF('Section 10a Bilan_Diffusion'!J149="","",IF('Section 10a Bilan_Diffusion'!J149="«Choisir»","",'Section 10a Bilan_Diffusion'!J149))</f>
        <v/>
      </c>
      <c r="R769" s="9" t="str">
        <f>IF('Section 10a Bilan_Diffusion'!K149="","",'Section 10a Bilan_Diffusion'!K149)</f>
        <v/>
      </c>
      <c r="S769" s="9" t="str">
        <f>IF('Section 10a Bilan_Diffusion'!L149="","",'Section 10a Bilan_Diffusion'!L149)</f>
        <v/>
      </c>
      <c r="T769" s="9" t="str">
        <f>IF('Section 10a Bilan_Diffusion'!M149="","",'Section 10a Bilan_Diffusion'!M149)</f>
        <v/>
      </c>
      <c r="U769" s="9" t="str">
        <f>IF('Section 10a Bilan_Diffusion'!N149="","",'Section 10a Bilan_Diffusion'!N149)</f>
        <v/>
      </c>
      <c r="V769" s="9">
        <f>'Section 10a Bilan_Diffusion'!O149</f>
        <v>0</v>
      </c>
      <c r="W769" s="9">
        <f>'Section 10a Bilan_Diffusion'!P149</f>
        <v>0</v>
      </c>
      <c r="X769" s="9">
        <f>'Section 10a Bilan_Diffusion'!Q149</f>
        <v>0</v>
      </c>
      <c r="Y769" s="9">
        <f>'Section 10a Bilan_Diffusion'!R149</f>
        <v>0</v>
      </c>
      <c r="Z769" s="9">
        <f>'Section 10a Bilan_Diffusion'!S149</f>
        <v>0</v>
      </c>
      <c r="AA769" s="9">
        <f>'Section 10a Bilan_Diffusion'!T149</f>
        <v>0</v>
      </c>
      <c r="AB769" s="9">
        <f>'Section 10a Bilan_Diffusion'!U149</f>
        <v>0</v>
      </c>
    </row>
    <row r="770" spans="1:28">
      <c r="A770" s="9">
        <f>'Identification '!$F$11</f>
        <v>0</v>
      </c>
      <c r="B770" s="69" t="str">
        <f>IF(AND('Identification '!$F$11="",'Identification '!$F$15&lt;&gt;""),'Identification '!$F$15,IF('Identification '!$F$11="","",IF('Identification '!$F$13="Inscrire le nom de votre organisme dans la cellule F15",'Identification '!$F$15,'Identification '!$F$13)))</f>
        <v/>
      </c>
      <c r="C770" s="9" t="str">
        <f>REF!$BM$7</f>
        <v>2025-2026</v>
      </c>
      <c r="D770" s="9" t="s">
        <v>3007</v>
      </c>
      <c r="E770" s="69" t="str">
        <f>'Identification '!$F$17</f>
        <v/>
      </c>
      <c r="F770" s="9" t="str">
        <f>'Identification '!$G$18</f>
        <v/>
      </c>
      <c r="G770" s="232" t="str">
        <f>IF('Section 10a Bilan_Diffusion'!$D$6="","",'Section 10a Bilan_Diffusion'!$D$6)</f>
        <v/>
      </c>
      <c r="H770" s="9" t="str">
        <f>IF('Section 10a Bilan_Diffusion'!$D$8="","",'Section 10a Bilan_Diffusion'!$D$8)</f>
        <v/>
      </c>
      <c r="I770" s="9" t="str">
        <f>IF('Section 10a Bilan_Diffusion'!$K$8="","",'Section 10a Bilan_Diffusion'!$K$8)</f>
        <v/>
      </c>
      <c r="J770" s="69" t="str">
        <f>IF('Section 10a Bilan_Diffusion'!C150="","",'Section 10a Bilan_Diffusion'!C150)</f>
        <v/>
      </c>
      <c r="K770" s="1273" t="str">
        <f>IF('Section 10a Bilan_Diffusion'!D150="","",'Section 10a Bilan_Diffusion'!D150)</f>
        <v/>
      </c>
      <c r="L770" s="69" t="str">
        <f>IF('Section 10a Bilan_Diffusion'!E150="","",IF('Section 10a Bilan_Diffusion'!E150="«Choisir»","",'Section 10a Bilan_Diffusion'!E150))</f>
        <v/>
      </c>
      <c r="M770" s="69" t="str">
        <f>IF('Section 10a Bilan_Diffusion'!F150="","",IF('Section 10a Bilan_Diffusion'!F150="«Choisir»","",'Section 10a Bilan_Diffusion'!F150))</f>
        <v/>
      </c>
      <c r="N770" s="69" t="str">
        <f>IF('Section 10a Bilan_Diffusion'!G150="","",'Section 10a Bilan_Diffusion'!G150)</f>
        <v/>
      </c>
      <c r="O770" s="69" t="str">
        <f>IF('Section 10a Bilan_Diffusion'!H150="","",'Section 10a Bilan_Diffusion'!H150)</f>
        <v/>
      </c>
      <c r="P770" s="69" t="str">
        <f>IF('Section 10a Bilan_Diffusion'!I150="","",IF('Section 10a Bilan_Diffusion'!I150="«Choisir»","",'Section 10a Bilan_Diffusion'!I150))</f>
        <v/>
      </c>
      <c r="Q770" s="69" t="str">
        <f>IF('Section 10a Bilan_Diffusion'!J150="","",IF('Section 10a Bilan_Diffusion'!J150="«Choisir»","",'Section 10a Bilan_Diffusion'!J150))</f>
        <v/>
      </c>
      <c r="R770" s="9" t="str">
        <f>IF('Section 10a Bilan_Diffusion'!K150="","",'Section 10a Bilan_Diffusion'!K150)</f>
        <v/>
      </c>
      <c r="S770" s="9" t="str">
        <f>IF('Section 10a Bilan_Diffusion'!L150="","",'Section 10a Bilan_Diffusion'!L150)</f>
        <v/>
      </c>
      <c r="T770" s="9" t="str">
        <f>IF('Section 10a Bilan_Diffusion'!M150="","",'Section 10a Bilan_Diffusion'!M150)</f>
        <v/>
      </c>
      <c r="U770" s="9" t="str">
        <f>IF('Section 10a Bilan_Diffusion'!N150="","",'Section 10a Bilan_Diffusion'!N150)</f>
        <v/>
      </c>
      <c r="V770" s="9">
        <f>'Section 10a Bilan_Diffusion'!O150</f>
        <v>0</v>
      </c>
      <c r="W770" s="9">
        <f>'Section 10a Bilan_Diffusion'!P150</f>
        <v>0</v>
      </c>
      <c r="X770" s="9">
        <f>'Section 10a Bilan_Diffusion'!Q150</f>
        <v>0</v>
      </c>
      <c r="Y770" s="9">
        <f>'Section 10a Bilan_Diffusion'!R150</f>
        <v>0</v>
      </c>
      <c r="Z770" s="9">
        <f>'Section 10a Bilan_Diffusion'!S150</f>
        <v>0</v>
      </c>
      <c r="AA770" s="9">
        <f>'Section 10a Bilan_Diffusion'!T150</f>
        <v>0</v>
      </c>
      <c r="AB770" s="9">
        <f>'Section 10a Bilan_Diffusion'!U150</f>
        <v>0</v>
      </c>
    </row>
    <row r="771" spans="1:28">
      <c r="A771" s="9">
        <f>'Identification '!$F$11</f>
        <v>0</v>
      </c>
      <c r="B771" s="69" t="str">
        <f>IF(AND('Identification '!$F$11="",'Identification '!$F$15&lt;&gt;""),'Identification '!$F$15,IF('Identification '!$F$11="","",IF('Identification '!$F$13="Inscrire le nom de votre organisme dans la cellule F15",'Identification '!$F$15,'Identification '!$F$13)))</f>
        <v/>
      </c>
      <c r="C771" s="9" t="str">
        <f>REF!$BM$7</f>
        <v>2025-2026</v>
      </c>
      <c r="D771" s="9" t="s">
        <v>3007</v>
      </c>
      <c r="E771" s="69" t="str">
        <f>'Identification '!$F$17</f>
        <v/>
      </c>
      <c r="F771" s="9" t="str">
        <f>'Identification '!$G$18</f>
        <v/>
      </c>
      <c r="G771" s="232" t="str">
        <f>IF('Section 10a Bilan_Diffusion'!$D$6="","",'Section 10a Bilan_Diffusion'!$D$6)</f>
        <v/>
      </c>
      <c r="H771" s="9" t="str">
        <f>IF('Section 10a Bilan_Diffusion'!$D$8="","",'Section 10a Bilan_Diffusion'!$D$8)</f>
        <v/>
      </c>
      <c r="I771" s="9" t="str">
        <f>IF('Section 10a Bilan_Diffusion'!$K$8="","",'Section 10a Bilan_Diffusion'!$K$8)</f>
        <v/>
      </c>
      <c r="J771" s="69" t="str">
        <f>IF('Section 10a Bilan_Diffusion'!C151="","",'Section 10a Bilan_Diffusion'!C151)</f>
        <v/>
      </c>
      <c r="K771" s="1273" t="str">
        <f>IF('Section 10a Bilan_Diffusion'!D151="","",'Section 10a Bilan_Diffusion'!D151)</f>
        <v/>
      </c>
      <c r="L771" s="69" t="str">
        <f>IF('Section 10a Bilan_Diffusion'!E151="","",IF('Section 10a Bilan_Diffusion'!E151="«Choisir»","",'Section 10a Bilan_Diffusion'!E151))</f>
        <v/>
      </c>
      <c r="M771" s="69" t="str">
        <f>IF('Section 10a Bilan_Diffusion'!F151="","",IF('Section 10a Bilan_Diffusion'!F151="«Choisir»","",'Section 10a Bilan_Diffusion'!F151))</f>
        <v/>
      </c>
      <c r="N771" s="69" t="str">
        <f>IF('Section 10a Bilan_Diffusion'!G151="","",'Section 10a Bilan_Diffusion'!G151)</f>
        <v/>
      </c>
      <c r="O771" s="69" t="str">
        <f>IF('Section 10a Bilan_Diffusion'!H151="","",'Section 10a Bilan_Diffusion'!H151)</f>
        <v/>
      </c>
      <c r="P771" s="69" t="str">
        <f>IF('Section 10a Bilan_Diffusion'!I151="","",IF('Section 10a Bilan_Diffusion'!I151="«Choisir»","",'Section 10a Bilan_Diffusion'!I151))</f>
        <v/>
      </c>
      <c r="Q771" s="69" t="str">
        <f>IF('Section 10a Bilan_Diffusion'!J151="","",IF('Section 10a Bilan_Diffusion'!J151="«Choisir»","",'Section 10a Bilan_Diffusion'!J151))</f>
        <v/>
      </c>
      <c r="R771" s="9" t="str">
        <f>IF('Section 10a Bilan_Diffusion'!K151="","",'Section 10a Bilan_Diffusion'!K151)</f>
        <v/>
      </c>
      <c r="S771" s="9" t="str">
        <f>IF('Section 10a Bilan_Diffusion'!L151="","",'Section 10a Bilan_Diffusion'!L151)</f>
        <v/>
      </c>
      <c r="T771" s="9" t="str">
        <f>IF('Section 10a Bilan_Diffusion'!M151="","",'Section 10a Bilan_Diffusion'!M151)</f>
        <v/>
      </c>
      <c r="U771" s="9" t="str">
        <f>IF('Section 10a Bilan_Diffusion'!N151="","",'Section 10a Bilan_Diffusion'!N151)</f>
        <v/>
      </c>
      <c r="V771" s="9">
        <f>'Section 10a Bilan_Diffusion'!O151</f>
        <v>0</v>
      </c>
      <c r="W771" s="9">
        <f>'Section 10a Bilan_Diffusion'!P151</f>
        <v>0</v>
      </c>
      <c r="X771" s="9">
        <f>'Section 10a Bilan_Diffusion'!Q151</f>
        <v>0</v>
      </c>
      <c r="Y771" s="9">
        <f>'Section 10a Bilan_Diffusion'!R151</f>
        <v>0</v>
      </c>
      <c r="Z771" s="9">
        <f>'Section 10a Bilan_Diffusion'!S151</f>
        <v>0</v>
      </c>
      <c r="AA771" s="9">
        <f>'Section 10a Bilan_Diffusion'!T151</f>
        <v>0</v>
      </c>
      <c r="AB771" s="9">
        <f>'Section 10a Bilan_Diffusion'!U151</f>
        <v>0</v>
      </c>
    </row>
    <row r="772" spans="1:28">
      <c r="A772" s="9">
        <f>'Identification '!$F$11</f>
        <v>0</v>
      </c>
      <c r="B772" s="69" t="str">
        <f>IF(AND('Identification '!$F$11="",'Identification '!$F$15&lt;&gt;""),'Identification '!$F$15,IF('Identification '!$F$11="","",IF('Identification '!$F$13="Inscrire le nom de votre organisme dans la cellule F15",'Identification '!$F$15,'Identification '!$F$13)))</f>
        <v/>
      </c>
      <c r="C772" s="9" t="str">
        <f>REF!$BM$7</f>
        <v>2025-2026</v>
      </c>
      <c r="D772" s="9" t="s">
        <v>3007</v>
      </c>
      <c r="E772" s="69" t="str">
        <f>'Identification '!$F$17</f>
        <v/>
      </c>
      <c r="F772" s="9" t="str">
        <f>'Identification '!$G$18</f>
        <v/>
      </c>
      <c r="G772" s="232" t="str">
        <f>IF('Section 10a Bilan_Diffusion'!$D$6="","",'Section 10a Bilan_Diffusion'!$D$6)</f>
        <v/>
      </c>
      <c r="H772" s="9" t="str">
        <f>IF('Section 10a Bilan_Diffusion'!$D$8="","",'Section 10a Bilan_Diffusion'!$D$8)</f>
        <v/>
      </c>
      <c r="I772" s="9" t="str">
        <f>IF('Section 10a Bilan_Diffusion'!$K$8="","",'Section 10a Bilan_Diffusion'!$K$8)</f>
        <v/>
      </c>
      <c r="J772" s="69" t="str">
        <f>IF('Section 10a Bilan_Diffusion'!C152="","",'Section 10a Bilan_Diffusion'!C152)</f>
        <v/>
      </c>
      <c r="K772" s="1273" t="str">
        <f>IF('Section 10a Bilan_Diffusion'!D152="","",'Section 10a Bilan_Diffusion'!D152)</f>
        <v/>
      </c>
      <c r="L772" s="69" t="str">
        <f>IF('Section 10a Bilan_Diffusion'!E152="","",IF('Section 10a Bilan_Diffusion'!E152="«Choisir»","",'Section 10a Bilan_Diffusion'!E152))</f>
        <v/>
      </c>
      <c r="M772" s="69" t="str">
        <f>IF('Section 10a Bilan_Diffusion'!F152="","",IF('Section 10a Bilan_Diffusion'!F152="«Choisir»","",'Section 10a Bilan_Diffusion'!F152))</f>
        <v/>
      </c>
      <c r="N772" s="69" t="str">
        <f>IF('Section 10a Bilan_Diffusion'!G152="","",'Section 10a Bilan_Diffusion'!G152)</f>
        <v/>
      </c>
      <c r="O772" s="69" t="str">
        <f>IF('Section 10a Bilan_Diffusion'!H152="","",'Section 10a Bilan_Diffusion'!H152)</f>
        <v/>
      </c>
      <c r="P772" s="69" t="str">
        <f>IF('Section 10a Bilan_Diffusion'!I152="","",IF('Section 10a Bilan_Diffusion'!I152="«Choisir»","",'Section 10a Bilan_Diffusion'!I152))</f>
        <v/>
      </c>
      <c r="Q772" s="69" t="str">
        <f>IF('Section 10a Bilan_Diffusion'!J152="","",IF('Section 10a Bilan_Diffusion'!J152="«Choisir»","",'Section 10a Bilan_Diffusion'!J152))</f>
        <v/>
      </c>
      <c r="R772" s="9" t="str">
        <f>IF('Section 10a Bilan_Diffusion'!K152="","",'Section 10a Bilan_Diffusion'!K152)</f>
        <v/>
      </c>
      <c r="S772" s="9" t="str">
        <f>IF('Section 10a Bilan_Diffusion'!L152="","",'Section 10a Bilan_Diffusion'!L152)</f>
        <v/>
      </c>
      <c r="T772" s="9" t="str">
        <f>IF('Section 10a Bilan_Diffusion'!M152="","",'Section 10a Bilan_Diffusion'!M152)</f>
        <v/>
      </c>
      <c r="U772" s="9" t="str">
        <f>IF('Section 10a Bilan_Diffusion'!N152="","",'Section 10a Bilan_Diffusion'!N152)</f>
        <v/>
      </c>
      <c r="V772" s="9">
        <f>'Section 10a Bilan_Diffusion'!O152</f>
        <v>0</v>
      </c>
      <c r="W772" s="9">
        <f>'Section 10a Bilan_Diffusion'!P152</f>
        <v>0</v>
      </c>
      <c r="X772" s="9">
        <f>'Section 10a Bilan_Diffusion'!Q152</f>
        <v>0</v>
      </c>
      <c r="Y772" s="9">
        <f>'Section 10a Bilan_Diffusion'!R152</f>
        <v>0</v>
      </c>
      <c r="Z772" s="9">
        <f>'Section 10a Bilan_Diffusion'!S152</f>
        <v>0</v>
      </c>
      <c r="AA772" s="9">
        <f>'Section 10a Bilan_Diffusion'!T152</f>
        <v>0</v>
      </c>
      <c r="AB772" s="9">
        <f>'Section 10a Bilan_Diffusion'!U152</f>
        <v>0</v>
      </c>
    </row>
    <row r="773" spans="1:28">
      <c r="A773" s="9">
        <f>'Identification '!$F$11</f>
        <v>0</v>
      </c>
      <c r="B773" s="69" t="str">
        <f>IF(AND('Identification '!$F$11="",'Identification '!$F$15&lt;&gt;""),'Identification '!$F$15,IF('Identification '!$F$11="","",IF('Identification '!$F$13="Inscrire le nom de votre organisme dans la cellule F15",'Identification '!$F$15,'Identification '!$F$13)))</f>
        <v/>
      </c>
      <c r="C773" s="9" t="str">
        <f>REF!$BM$7</f>
        <v>2025-2026</v>
      </c>
      <c r="D773" s="9" t="s">
        <v>3007</v>
      </c>
      <c r="E773" s="69" t="str">
        <f>'Identification '!$F$17</f>
        <v/>
      </c>
      <c r="F773" s="9" t="str">
        <f>'Identification '!$G$18</f>
        <v/>
      </c>
      <c r="G773" s="232" t="str">
        <f>IF('Section 10a Bilan_Diffusion'!$D$6="","",'Section 10a Bilan_Diffusion'!$D$6)</f>
        <v/>
      </c>
      <c r="H773" s="9" t="str">
        <f>IF('Section 10a Bilan_Diffusion'!$D$8="","",'Section 10a Bilan_Diffusion'!$D$8)</f>
        <v/>
      </c>
      <c r="I773" s="9" t="str">
        <f>IF('Section 10a Bilan_Diffusion'!$K$8="","",'Section 10a Bilan_Diffusion'!$K$8)</f>
        <v/>
      </c>
      <c r="J773" s="69" t="str">
        <f>IF('Section 10a Bilan_Diffusion'!C153="","",'Section 10a Bilan_Diffusion'!C153)</f>
        <v/>
      </c>
      <c r="K773" s="1273" t="str">
        <f>IF('Section 10a Bilan_Diffusion'!D153="","",'Section 10a Bilan_Diffusion'!D153)</f>
        <v/>
      </c>
      <c r="L773" s="69" t="str">
        <f>IF('Section 10a Bilan_Diffusion'!E153="","",IF('Section 10a Bilan_Diffusion'!E153="«Choisir»","",'Section 10a Bilan_Diffusion'!E153))</f>
        <v/>
      </c>
      <c r="M773" s="69" t="str">
        <f>IF('Section 10a Bilan_Diffusion'!F153="","",IF('Section 10a Bilan_Diffusion'!F153="«Choisir»","",'Section 10a Bilan_Diffusion'!F153))</f>
        <v/>
      </c>
      <c r="N773" s="69" t="str">
        <f>IF('Section 10a Bilan_Diffusion'!G153="","",'Section 10a Bilan_Diffusion'!G153)</f>
        <v/>
      </c>
      <c r="O773" s="69" t="str">
        <f>IF('Section 10a Bilan_Diffusion'!H153="","",'Section 10a Bilan_Diffusion'!H153)</f>
        <v/>
      </c>
      <c r="P773" s="69" t="str">
        <f>IF('Section 10a Bilan_Diffusion'!I153="","",IF('Section 10a Bilan_Diffusion'!I153="«Choisir»","",'Section 10a Bilan_Diffusion'!I153))</f>
        <v/>
      </c>
      <c r="Q773" s="69" t="str">
        <f>IF('Section 10a Bilan_Diffusion'!J153="","",IF('Section 10a Bilan_Diffusion'!J153="«Choisir»","",'Section 10a Bilan_Diffusion'!J153))</f>
        <v/>
      </c>
      <c r="R773" s="9" t="str">
        <f>IF('Section 10a Bilan_Diffusion'!K153="","",'Section 10a Bilan_Diffusion'!K153)</f>
        <v/>
      </c>
      <c r="S773" s="9" t="str">
        <f>IF('Section 10a Bilan_Diffusion'!L153="","",'Section 10a Bilan_Diffusion'!L153)</f>
        <v/>
      </c>
      <c r="T773" s="9" t="str">
        <f>IF('Section 10a Bilan_Diffusion'!M153="","",'Section 10a Bilan_Diffusion'!M153)</f>
        <v/>
      </c>
      <c r="U773" s="9" t="str">
        <f>IF('Section 10a Bilan_Diffusion'!N153="","",'Section 10a Bilan_Diffusion'!N153)</f>
        <v/>
      </c>
      <c r="V773" s="9">
        <f>'Section 10a Bilan_Diffusion'!O153</f>
        <v>0</v>
      </c>
      <c r="W773" s="9">
        <f>'Section 10a Bilan_Diffusion'!P153</f>
        <v>0</v>
      </c>
      <c r="X773" s="9">
        <f>'Section 10a Bilan_Diffusion'!Q153</f>
        <v>0</v>
      </c>
      <c r="Y773" s="9">
        <f>'Section 10a Bilan_Diffusion'!R153</f>
        <v>0</v>
      </c>
      <c r="Z773" s="9">
        <f>'Section 10a Bilan_Diffusion'!S153</f>
        <v>0</v>
      </c>
      <c r="AA773" s="9">
        <f>'Section 10a Bilan_Diffusion'!T153</f>
        <v>0</v>
      </c>
      <c r="AB773" s="9">
        <f>'Section 10a Bilan_Diffusion'!U153</f>
        <v>0</v>
      </c>
    </row>
    <row r="774" spans="1:28">
      <c r="A774" s="9">
        <f>'Identification '!$F$11</f>
        <v>0</v>
      </c>
      <c r="B774" s="69" t="str">
        <f>IF(AND('Identification '!$F$11="",'Identification '!$F$15&lt;&gt;""),'Identification '!$F$15,IF('Identification '!$F$11="","",IF('Identification '!$F$13="Inscrire le nom de votre organisme dans la cellule F15",'Identification '!$F$15,'Identification '!$F$13)))</f>
        <v/>
      </c>
      <c r="C774" s="9" t="str">
        <f>REF!$BM$7</f>
        <v>2025-2026</v>
      </c>
      <c r="D774" s="9" t="s">
        <v>3007</v>
      </c>
      <c r="E774" s="69" t="str">
        <f>'Identification '!$F$17</f>
        <v/>
      </c>
      <c r="F774" s="9" t="str">
        <f>'Identification '!$G$18</f>
        <v/>
      </c>
      <c r="G774" s="232" t="str">
        <f>IF('Section 10a Bilan_Diffusion'!$D$6="","",'Section 10a Bilan_Diffusion'!$D$6)</f>
        <v/>
      </c>
      <c r="H774" s="9" t="str">
        <f>IF('Section 10a Bilan_Diffusion'!$D$8="","",'Section 10a Bilan_Diffusion'!$D$8)</f>
        <v/>
      </c>
      <c r="I774" s="9" t="str">
        <f>IF('Section 10a Bilan_Diffusion'!$K$8="","",'Section 10a Bilan_Diffusion'!$K$8)</f>
        <v/>
      </c>
      <c r="J774" s="69" t="str">
        <f>IF('Section 10a Bilan_Diffusion'!C154="","",'Section 10a Bilan_Diffusion'!C154)</f>
        <v/>
      </c>
      <c r="K774" s="1273" t="str">
        <f>IF('Section 10a Bilan_Diffusion'!D154="","",'Section 10a Bilan_Diffusion'!D154)</f>
        <v/>
      </c>
      <c r="L774" s="69" t="str">
        <f>IF('Section 10a Bilan_Diffusion'!E154="","",IF('Section 10a Bilan_Diffusion'!E154="«Choisir»","",'Section 10a Bilan_Diffusion'!E154))</f>
        <v/>
      </c>
      <c r="M774" s="69" t="str">
        <f>IF('Section 10a Bilan_Diffusion'!F154="","",IF('Section 10a Bilan_Diffusion'!F154="«Choisir»","",'Section 10a Bilan_Diffusion'!F154))</f>
        <v/>
      </c>
      <c r="N774" s="69" t="str">
        <f>IF('Section 10a Bilan_Diffusion'!G154="","",'Section 10a Bilan_Diffusion'!G154)</f>
        <v/>
      </c>
      <c r="O774" s="69" t="str">
        <f>IF('Section 10a Bilan_Diffusion'!H154="","",'Section 10a Bilan_Diffusion'!H154)</f>
        <v/>
      </c>
      <c r="P774" s="69" t="str">
        <f>IF('Section 10a Bilan_Diffusion'!I154="","",IF('Section 10a Bilan_Diffusion'!I154="«Choisir»","",'Section 10a Bilan_Diffusion'!I154))</f>
        <v/>
      </c>
      <c r="Q774" s="69" t="str">
        <f>IF('Section 10a Bilan_Diffusion'!J154="","",IF('Section 10a Bilan_Diffusion'!J154="«Choisir»","",'Section 10a Bilan_Diffusion'!J154))</f>
        <v/>
      </c>
      <c r="R774" s="9" t="str">
        <f>IF('Section 10a Bilan_Diffusion'!K154="","",'Section 10a Bilan_Diffusion'!K154)</f>
        <v/>
      </c>
      <c r="S774" s="9" t="str">
        <f>IF('Section 10a Bilan_Diffusion'!L154="","",'Section 10a Bilan_Diffusion'!L154)</f>
        <v/>
      </c>
      <c r="T774" s="9" t="str">
        <f>IF('Section 10a Bilan_Diffusion'!M154="","",'Section 10a Bilan_Diffusion'!M154)</f>
        <v/>
      </c>
      <c r="U774" s="9" t="str">
        <f>IF('Section 10a Bilan_Diffusion'!N154="","",'Section 10a Bilan_Diffusion'!N154)</f>
        <v/>
      </c>
      <c r="V774" s="9">
        <f>'Section 10a Bilan_Diffusion'!O154</f>
        <v>0</v>
      </c>
      <c r="W774" s="9">
        <f>'Section 10a Bilan_Diffusion'!P154</f>
        <v>0</v>
      </c>
      <c r="X774" s="9">
        <f>'Section 10a Bilan_Diffusion'!Q154</f>
        <v>0</v>
      </c>
      <c r="Y774" s="9">
        <f>'Section 10a Bilan_Diffusion'!R154</f>
        <v>0</v>
      </c>
      <c r="Z774" s="9">
        <f>'Section 10a Bilan_Diffusion'!S154</f>
        <v>0</v>
      </c>
      <c r="AA774" s="9">
        <f>'Section 10a Bilan_Diffusion'!T154</f>
        <v>0</v>
      </c>
      <c r="AB774" s="9">
        <f>'Section 10a Bilan_Diffusion'!U154</f>
        <v>0</v>
      </c>
    </row>
    <row r="775" spans="1:28">
      <c r="A775" s="9">
        <f>'Identification '!$F$11</f>
        <v>0</v>
      </c>
      <c r="B775" s="69" t="str">
        <f>IF(AND('Identification '!$F$11="",'Identification '!$F$15&lt;&gt;""),'Identification '!$F$15,IF('Identification '!$F$11="","",IF('Identification '!$F$13="Inscrire le nom de votre organisme dans la cellule F15",'Identification '!$F$15,'Identification '!$F$13)))</f>
        <v/>
      </c>
      <c r="C775" s="9" t="str">
        <f>REF!$BM$7</f>
        <v>2025-2026</v>
      </c>
      <c r="D775" s="9" t="s">
        <v>3007</v>
      </c>
      <c r="E775" s="69" t="str">
        <f>'Identification '!$F$17</f>
        <v/>
      </c>
      <c r="F775" s="9" t="str">
        <f>'Identification '!$G$18</f>
        <v/>
      </c>
      <c r="G775" s="232" t="str">
        <f>IF('Section 10a Bilan_Diffusion'!$D$6="","",'Section 10a Bilan_Diffusion'!$D$6)</f>
        <v/>
      </c>
      <c r="H775" s="9" t="str">
        <f>IF('Section 10a Bilan_Diffusion'!$D$8="","",'Section 10a Bilan_Diffusion'!$D$8)</f>
        <v/>
      </c>
      <c r="I775" s="9" t="str">
        <f>IF('Section 10a Bilan_Diffusion'!$K$8="","",'Section 10a Bilan_Diffusion'!$K$8)</f>
        <v/>
      </c>
      <c r="J775" s="69" t="str">
        <f>IF('Section 10a Bilan_Diffusion'!C155="","",'Section 10a Bilan_Diffusion'!C155)</f>
        <v/>
      </c>
      <c r="K775" s="1273" t="str">
        <f>IF('Section 10a Bilan_Diffusion'!D155="","",'Section 10a Bilan_Diffusion'!D155)</f>
        <v/>
      </c>
      <c r="L775" s="69" t="str">
        <f>IF('Section 10a Bilan_Diffusion'!E155="","",IF('Section 10a Bilan_Diffusion'!E155="«Choisir»","",'Section 10a Bilan_Diffusion'!E155))</f>
        <v/>
      </c>
      <c r="M775" s="69" t="str">
        <f>IF('Section 10a Bilan_Diffusion'!F155="","",IF('Section 10a Bilan_Diffusion'!F155="«Choisir»","",'Section 10a Bilan_Diffusion'!F155))</f>
        <v/>
      </c>
      <c r="N775" s="69" t="str">
        <f>IF('Section 10a Bilan_Diffusion'!G155="","",'Section 10a Bilan_Diffusion'!G155)</f>
        <v/>
      </c>
      <c r="O775" s="69" t="str">
        <f>IF('Section 10a Bilan_Diffusion'!H155="","",'Section 10a Bilan_Diffusion'!H155)</f>
        <v/>
      </c>
      <c r="P775" s="69" t="str">
        <f>IF('Section 10a Bilan_Diffusion'!I155="","",IF('Section 10a Bilan_Diffusion'!I155="«Choisir»","",'Section 10a Bilan_Diffusion'!I155))</f>
        <v/>
      </c>
      <c r="Q775" s="69" t="str">
        <f>IF('Section 10a Bilan_Diffusion'!J155="","",IF('Section 10a Bilan_Diffusion'!J155="«Choisir»","",'Section 10a Bilan_Diffusion'!J155))</f>
        <v/>
      </c>
      <c r="R775" s="9" t="str">
        <f>IF('Section 10a Bilan_Diffusion'!K155="","",'Section 10a Bilan_Diffusion'!K155)</f>
        <v/>
      </c>
      <c r="S775" s="9" t="str">
        <f>IF('Section 10a Bilan_Diffusion'!L155="","",'Section 10a Bilan_Diffusion'!L155)</f>
        <v/>
      </c>
      <c r="T775" s="9" t="str">
        <f>IF('Section 10a Bilan_Diffusion'!M155="","",'Section 10a Bilan_Diffusion'!M155)</f>
        <v/>
      </c>
      <c r="U775" s="9" t="str">
        <f>IF('Section 10a Bilan_Diffusion'!N155="","",'Section 10a Bilan_Diffusion'!N155)</f>
        <v/>
      </c>
      <c r="V775" s="9">
        <f>'Section 10a Bilan_Diffusion'!O155</f>
        <v>0</v>
      </c>
      <c r="W775" s="9">
        <f>'Section 10a Bilan_Diffusion'!P155</f>
        <v>0</v>
      </c>
      <c r="X775" s="9">
        <f>'Section 10a Bilan_Diffusion'!Q155</f>
        <v>0</v>
      </c>
      <c r="Y775" s="9">
        <f>'Section 10a Bilan_Diffusion'!R155</f>
        <v>0</v>
      </c>
      <c r="Z775" s="9">
        <f>'Section 10a Bilan_Diffusion'!S155</f>
        <v>0</v>
      </c>
      <c r="AA775" s="9">
        <f>'Section 10a Bilan_Diffusion'!T155</f>
        <v>0</v>
      </c>
      <c r="AB775" s="9">
        <f>'Section 10a Bilan_Diffusion'!U155</f>
        <v>0</v>
      </c>
    </row>
    <row r="776" spans="1:28">
      <c r="A776" s="9">
        <f>'Identification '!$F$11</f>
        <v>0</v>
      </c>
      <c r="B776" s="69" t="str">
        <f>IF(AND('Identification '!$F$11="",'Identification '!$F$15&lt;&gt;""),'Identification '!$F$15,IF('Identification '!$F$11="","",IF('Identification '!$F$13="Inscrire le nom de votre organisme dans la cellule F15",'Identification '!$F$15,'Identification '!$F$13)))</f>
        <v/>
      </c>
      <c r="C776" s="9" t="str">
        <f>REF!$BM$7</f>
        <v>2025-2026</v>
      </c>
      <c r="D776" s="9" t="s">
        <v>3007</v>
      </c>
      <c r="E776" s="69" t="str">
        <f>'Identification '!$F$17</f>
        <v/>
      </c>
      <c r="F776" s="9" t="str">
        <f>'Identification '!$G$18</f>
        <v/>
      </c>
      <c r="G776" s="232" t="str">
        <f>IF('Section 10a Bilan_Diffusion'!$D$6="","",'Section 10a Bilan_Diffusion'!$D$6)</f>
        <v/>
      </c>
      <c r="H776" s="9" t="str">
        <f>IF('Section 10a Bilan_Diffusion'!$D$8="","",'Section 10a Bilan_Diffusion'!$D$8)</f>
        <v/>
      </c>
      <c r="I776" s="9" t="str">
        <f>IF('Section 10a Bilan_Diffusion'!$K$8="","",'Section 10a Bilan_Diffusion'!$K$8)</f>
        <v/>
      </c>
      <c r="J776" s="69" t="str">
        <f>IF('Section 10a Bilan_Diffusion'!C156="","",'Section 10a Bilan_Diffusion'!C156)</f>
        <v/>
      </c>
      <c r="K776" s="1273" t="str">
        <f>IF('Section 10a Bilan_Diffusion'!D156="","",'Section 10a Bilan_Diffusion'!D156)</f>
        <v/>
      </c>
      <c r="L776" s="69" t="str">
        <f>IF('Section 10a Bilan_Diffusion'!E156="","",IF('Section 10a Bilan_Diffusion'!E156="«Choisir»","",'Section 10a Bilan_Diffusion'!E156))</f>
        <v/>
      </c>
      <c r="M776" s="69" t="str">
        <f>IF('Section 10a Bilan_Diffusion'!F156="","",IF('Section 10a Bilan_Diffusion'!F156="«Choisir»","",'Section 10a Bilan_Diffusion'!F156))</f>
        <v/>
      </c>
      <c r="N776" s="69" t="str">
        <f>IF('Section 10a Bilan_Diffusion'!G156="","",'Section 10a Bilan_Diffusion'!G156)</f>
        <v/>
      </c>
      <c r="O776" s="69" t="str">
        <f>IF('Section 10a Bilan_Diffusion'!H156="","",'Section 10a Bilan_Diffusion'!H156)</f>
        <v/>
      </c>
      <c r="P776" s="69" t="str">
        <f>IF('Section 10a Bilan_Diffusion'!I156="","",IF('Section 10a Bilan_Diffusion'!I156="«Choisir»","",'Section 10a Bilan_Diffusion'!I156))</f>
        <v/>
      </c>
      <c r="Q776" s="69" t="str">
        <f>IF('Section 10a Bilan_Diffusion'!J156="","",IF('Section 10a Bilan_Diffusion'!J156="«Choisir»","",'Section 10a Bilan_Diffusion'!J156))</f>
        <v/>
      </c>
      <c r="R776" s="9" t="str">
        <f>IF('Section 10a Bilan_Diffusion'!K156="","",'Section 10a Bilan_Diffusion'!K156)</f>
        <v/>
      </c>
      <c r="S776" s="9" t="str">
        <f>IF('Section 10a Bilan_Diffusion'!L156="","",'Section 10a Bilan_Diffusion'!L156)</f>
        <v/>
      </c>
      <c r="T776" s="9" t="str">
        <f>IF('Section 10a Bilan_Diffusion'!M156="","",'Section 10a Bilan_Diffusion'!M156)</f>
        <v/>
      </c>
      <c r="U776" s="9" t="str">
        <f>IF('Section 10a Bilan_Diffusion'!N156="","",'Section 10a Bilan_Diffusion'!N156)</f>
        <v/>
      </c>
      <c r="V776" s="9">
        <f>'Section 10a Bilan_Diffusion'!O156</f>
        <v>0</v>
      </c>
      <c r="W776" s="9">
        <f>'Section 10a Bilan_Diffusion'!P156</f>
        <v>0</v>
      </c>
      <c r="X776" s="9">
        <f>'Section 10a Bilan_Diffusion'!Q156</f>
        <v>0</v>
      </c>
      <c r="Y776" s="9">
        <f>'Section 10a Bilan_Diffusion'!R156</f>
        <v>0</v>
      </c>
      <c r="Z776" s="9">
        <f>'Section 10a Bilan_Diffusion'!S156</f>
        <v>0</v>
      </c>
      <c r="AA776" s="9">
        <f>'Section 10a Bilan_Diffusion'!T156</f>
        <v>0</v>
      </c>
      <c r="AB776" s="9">
        <f>'Section 10a Bilan_Diffusion'!U156</f>
        <v>0</v>
      </c>
    </row>
    <row r="777" spans="1:28">
      <c r="A777" s="9">
        <f>'Identification '!$F$11</f>
        <v>0</v>
      </c>
      <c r="B777" s="69" t="str">
        <f>IF(AND('Identification '!$F$11="",'Identification '!$F$15&lt;&gt;""),'Identification '!$F$15,IF('Identification '!$F$11="","",IF('Identification '!$F$13="Inscrire le nom de votre organisme dans la cellule F15",'Identification '!$F$15,'Identification '!$F$13)))</f>
        <v/>
      </c>
      <c r="C777" s="9" t="str">
        <f>REF!$BM$7</f>
        <v>2025-2026</v>
      </c>
      <c r="D777" s="9" t="s">
        <v>3007</v>
      </c>
      <c r="E777" s="69" t="str">
        <f>'Identification '!$F$17</f>
        <v/>
      </c>
      <c r="F777" s="9" t="str">
        <f>'Identification '!$G$18</f>
        <v/>
      </c>
      <c r="G777" s="232" t="str">
        <f>IF('Section 10a Bilan_Diffusion'!$D$6="","",'Section 10a Bilan_Diffusion'!$D$6)</f>
        <v/>
      </c>
      <c r="H777" s="9" t="str">
        <f>IF('Section 10a Bilan_Diffusion'!$D$8="","",'Section 10a Bilan_Diffusion'!$D$8)</f>
        <v/>
      </c>
      <c r="I777" s="9" t="str">
        <f>IF('Section 10a Bilan_Diffusion'!$K$8="","",'Section 10a Bilan_Diffusion'!$K$8)</f>
        <v/>
      </c>
      <c r="J777" s="69" t="str">
        <f>IF('Section 10a Bilan_Diffusion'!C157="","",'Section 10a Bilan_Diffusion'!C157)</f>
        <v/>
      </c>
      <c r="K777" s="1273" t="str">
        <f>IF('Section 10a Bilan_Diffusion'!D157="","",'Section 10a Bilan_Diffusion'!D157)</f>
        <v/>
      </c>
      <c r="L777" s="69" t="str">
        <f>IF('Section 10a Bilan_Diffusion'!E157="","",IF('Section 10a Bilan_Diffusion'!E157="«Choisir»","",'Section 10a Bilan_Diffusion'!E157))</f>
        <v/>
      </c>
      <c r="M777" s="69" t="str">
        <f>IF('Section 10a Bilan_Diffusion'!F157="","",IF('Section 10a Bilan_Diffusion'!F157="«Choisir»","",'Section 10a Bilan_Diffusion'!F157))</f>
        <v/>
      </c>
      <c r="N777" s="69" t="str">
        <f>IF('Section 10a Bilan_Diffusion'!G157="","",'Section 10a Bilan_Diffusion'!G157)</f>
        <v/>
      </c>
      <c r="O777" s="69" t="str">
        <f>IF('Section 10a Bilan_Diffusion'!H157="","",'Section 10a Bilan_Diffusion'!H157)</f>
        <v/>
      </c>
      <c r="P777" s="69" t="str">
        <f>IF('Section 10a Bilan_Diffusion'!I157="","",IF('Section 10a Bilan_Diffusion'!I157="«Choisir»","",'Section 10a Bilan_Diffusion'!I157))</f>
        <v/>
      </c>
      <c r="Q777" s="69" t="str">
        <f>IF('Section 10a Bilan_Diffusion'!J157="","",IF('Section 10a Bilan_Diffusion'!J157="«Choisir»","",'Section 10a Bilan_Diffusion'!J157))</f>
        <v/>
      </c>
      <c r="R777" s="9" t="str">
        <f>IF('Section 10a Bilan_Diffusion'!K157="","",'Section 10a Bilan_Diffusion'!K157)</f>
        <v/>
      </c>
      <c r="S777" s="9" t="str">
        <f>IF('Section 10a Bilan_Diffusion'!L157="","",'Section 10a Bilan_Diffusion'!L157)</f>
        <v/>
      </c>
      <c r="T777" s="9" t="str">
        <f>IF('Section 10a Bilan_Diffusion'!M157="","",'Section 10a Bilan_Diffusion'!M157)</f>
        <v/>
      </c>
      <c r="U777" s="9" t="str">
        <f>IF('Section 10a Bilan_Diffusion'!N157="","",'Section 10a Bilan_Diffusion'!N157)</f>
        <v/>
      </c>
      <c r="V777" s="9">
        <f>'Section 10a Bilan_Diffusion'!O157</f>
        <v>0</v>
      </c>
      <c r="W777" s="9">
        <f>'Section 10a Bilan_Diffusion'!P157</f>
        <v>0</v>
      </c>
      <c r="X777" s="9">
        <f>'Section 10a Bilan_Diffusion'!Q157</f>
        <v>0</v>
      </c>
      <c r="Y777" s="9">
        <f>'Section 10a Bilan_Diffusion'!R157</f>
        <v>0</v>
      </c>
      <c r="Z777" s="9">
        <f>'Section 10a Bilan_Diffusion'!S157</f>
        <v>0</v>
      </c>
      <c r="AA777" s="9">
        <f>'Section 10a Bilan_Diffusion'!T157</f>
        <v>0</v>
      </c>
      <c r="AB777" s="9">
        <f>'Section 10a Bilan_Diffusion'!U157</f>
        <v>0</v>
      </c>
    </row>
    <row r="778" spans="1:28">
      <c r="A778" s="9">
        <f>'Identification '!$F$11</f>
        <v>0</v>
      </c>
      <c r="B778" s="69" t="str">
        <f>IF(AND('Identification '!$F$11="",'Identification '!$F$15&lt;&gt;""),'Identification '!$F$15,IF('Identification '!$F$11="","",IF('Identification '!$F$13="Inscrire le nom de votre organisme dans la cellule F15",'Identification '!$F$15,'Identification '!$F$13)))</f>
        <v/>
      </c>
      <c r="C778" s="9" t="str">
        <f>REF!$BM$7</f>
        <v>2025-2026</v>
      </c>
      <c r="D778" s="9" t="s">
        <v>3007</v>
      </c>
      <c r="E778" s="69" t="str">
        <f>'Identification '!$F$17</f>
        <v/>
      </c>
      <c r="F778" s="9" t="str">
        <f>'Identification '!$G$18</f>
        <v/>
      </c>
      <c r="G778" s="232" t="str">
        <f>IF('Section 10a Bilan_Diffusion'!$D$6="","",'Section 10a Bilan_Diffusion'!$D$6)</f>
        <v/>
      </c>
      <c r="H778" s="9" t="str">
        <f>IF('Section 10a Bilan_Diffusion'!$D$8="","",'Section 10a Bilan_Diffusion'!$D$8)</f>
        <v/>
      </c>
      <c r="I778" s="9" t="str">
        <f>IF('Section 10a Bilan_Diffusion'!$K$8="","",'Section 10a Bilan_Diffusion'!$K$8)</f>
        <v/>
      </c>
      <c r="J778" s="69" t="str">
        <f>IF('Section 10a Bilan_Diffusion'!C158="","",'Section 10a Bilan_Diffusion'!C158)</f>
        <v/>
      </c>
      <c r="K778" s="1273" t="str">
        <f>IF('Section 10a Bilan_Diffusion'!D158="","",'Section 10a Bilan_Diffusion'!D158)</f>
        <v/>
      </c>
      <c r="L778" s="69" t="str">
        <f>IF('Section 10a Bilan_Diffusion'!E158="","",IF('Section 10a Bilan_Diffusion'!E158="«Choisir»","",'Section 10a Bilan_Diffusion'!E158))</f>
        <v/>
      </c>
      <c r="M778" s="69" t="str">
        <f>IF('Section 10a Bilan_Diffusion'!F158="","",IF('Section 10a Bilan_Diffusion'!F158="«Choisir»","",'Section 10a Bilan_Diffusion'!F158))</f>
        <v/>
      </c>
      <c r="N778" s="69" t="str">
        <f>IF('Section 10a Bilan_Diffusion'!G158="","",'Section 10a Bilan_Diffusion'!G158)</f>
        <v/>
      </c>
      <c r="O778" s="69" t="str">
        <f>IF('Section 10a Bilan_Diffusion'!H158="","",'Section 10a Bilan_Diffusion'!H158)</f>
        <v/>
      </c>
      <c r="P778" s="69" t="str">
        <f>IF('Section 10a Bilan_Diffusion'!I158="","",IF('Section 10a Bilan_Diffusion'!I158="«Choisir»","",'Section 10a Bilan_Diffusion'!I158))</f>
        <v/>
      </c>
      <c r="Q778" s="69" t="str">
        <f>IF('Section 10a Bilan_Diffusion'!J158="","",IF('Section 10a Bilan_Diffusion'!J158="«Choisir»","",'Section 10a Bilan_Diffusion'!J158))</f>
        <v/>
      </c>
      <c r="R778" s="9" t="str">
        <f>IF('Section 10a Bilan_Diffusion'!K158="","",'Section 10a Bilan_Diffusion'!K158)</f>
        <v/>
      </c>
      <c r="S778" s="9" t="str">
        <f>IF('Section 10a Bilan_Diffusion'!L158="","",'Section 10a Bilan_Diffusion'!L158)</f>
        <v/>
      </c>
      <c r="T778" s="9" t="str">
        <f>IF('Section 10a Bilan_Diffusion'!M158="","",'Section 10a Bilan_Diffusion'!M158)</f>
        <v/>
      </c>
      <c r="U778" s="9" t="str">
        <f>IF('Section 10a Bilan_Diffusion'!N158="","",'Section 10a Bilan_Diffusion'!N158)</f>
        <v/>
      </c>
      <c r="V778" s="9">
        <f>'Section 10a Bilan_Diffusion'!O158</f>
        <v>0</v>
      </c>
      <c r="W778" s="9">
        <f>'Section 10a Bilan_Diffusion'!P158</f>
        <v>0</v>
      </c>
      <c r="X778" s="9">
        <f>'Section 10a Bilan_Diffusion'!Q158</f>
        <v>0</v>
      </c>
      <c r="Y778" s="9">
        <f>'Section 10a Bilan_Diffusion'!R158</f>
        <v>0</v>
      </c>
      <c r="Z778" s="9">
        <f>'Section 10a Bilan_Diffusion'!S158</f>
        <v>0</v>
      </c>
      <c r="AA778" s="9">
        <f>'Section 10a Bilan_Diffusion'!T158</f>
        <v>0</v>
      </c>
      <c r="AB778" s="9">
        <f>'Section 10a Bilan_Diffusion'!U158</f>
        <v>0</v>
      </c>
    </row>
    <row r="779" spans="1:28">
      <c r="A779" s="9">
        <f>'Identification '!$F$11</f>
        <v>0</v>
      </c>
      <c r="B779" s="69" t="str">
        <f>IF(AND('Identification '!$F$11="",'Identification '!$F$15&lt;&gt;""),'Identification '!$F$15,IF('Identification '!$F$11="","",IF('Identification '!$F$13="Inscrire le nom de votre organisme dans la cellule F15",'Identification '!$F$15,'Identification '!$F$13)))</f>
        <v/>
      </c>
      <c r="C779" s="9" t="str">
        <f>REF!$BM$7</f>
        <v>2025-2026</v>
      </c>
      <c r="D779" s="9" t="s">
        <v>3007</v>
      </c>
      <c r="E779" s="69" t="str">
        <f>'Identification '!$F$17</f>
        <v/>
      </c>
      <c r="F779" s="9" t="str">
        <f>'Identification '!$G$18</f>
        <v/>
      </c>
      <c r="G779" s="232" t="str">
        <f>IF('Section 10a Bilan_Diffusion'!$D$6="","",'Section 10a Bilan_Diffusion'!$D$6)</f>
        <v/>
      </c>
      <c r="H779" s="9" t="str">
        <f>IF('Section 10a Bilan_Diffusion'!$D$8="","",'Section 10a Bilan_Diffusion'!$D$8)</f>
        <v/>
      </c>
      <c r="I779" s="9" t="str">
        <f>IF('Section 10a Bilan_Diffusion'!$K$8="","",'Section 10a Bilan_Diffusion'!$K$8)</f>
        <v/>
      </c>
      <c r="J779" s="69" t="str">
        <f>IF('Section 10a Bilan_Diffusion'!C159="","",'Section 10a Bilan_Diffusion'!C159)</f>
        <v/>
      </c>
      <c r="K779" s="1273" t="str">
        <f>IF('Section 10a Bilan_Diffusion'!D159="","",'Section 10a Bilan_Diffusion'!D159)</f>
        <v/>
      </c>
      <c r="L779" s="69" t="str">
        <f>IF('Section 10a Bilan_Diffusion'!E159="","",IF('Section 10a Bilan_Diffusion'!E159="«Choisir»","",'Section 10a Bilan_Diffusion'!E159))</f>
        <v/>
      </c>
      <c r="M779" s="69" t="str">
        <f>IF('Section 10a Bilan_Diffusion'!F159="","",IF('Section 10a Bilan_Diffusion'!F159="«Choisir»","",'Section 10a Bilan_Diffusion'!F159))</f>
        <v/>
      </c>
      <c r="N779" s="69" t="str">
        <f>IF('Section 10a Bilan_Diffusion'!G159="","",'Section 10a Bilan_Diffusion'!G159)</f>
        <v/>
      </c>
      <c r="O779" s="69" t="str">
        <f>IF('Section 10a Bilan_Diffusion'!H159="","",'Section 10a Bilan_Diffusion'!H159)</f>
        <v/>
      </c>
      <c r="P779" s="69" t="str">
        <f>IF('Section 10a Bilan_Diffusion'!I159="","",IF('Section 10a Bilan_Diffusion'!I159="«Choisir»","",'Section 10a Bilan_Diffusion'!I159))</f>
        <v/>
      </c>
      <c r="Q779" s="69" t="str">
        <f>IF('Section 10a Bilan_Diffusion'!J159="","",IF('Section 10a Bilan_Diffusion'!J159="«Choisir»","",'Section 10a Bilan_Diffusion'!J159))</f>
        <v/>
      </c>
      <c r="R779" s="9" t="str">
        <f>IF('Section 10a Bilan_Diffusion'!K159="","",'Section 10a Bilan_Diffusion'!K159)</f>
        <v/>
      </c>
      <c r="S779" s="9" t="str">
        <f>IF('Section 10a Bilan_Diffusion'!L159="","",'Section 10a Bilan_Diffusion'!L159)</f>
        <v/>
      </c>
      <c r="T779" s="9" t="str">
        <f>IF('Section 10a Bilan_Diffusion'!M159="","",'Section 10a Bilan_Diffusion'!M159)</f>
        <v/>
      </c>
      <c r="U779" s="9" t="str">
        <f>IF('Section 10a Bilan_Diffusion'!N159="","",'Section 10a Bilan_Diffusion'!N159)</f>
        <v/>
      </c>
      <c r="V779" s="9">
        <f>'Section 10a Bilan_Diffusion'!O159</f>
        <v>0</v>
      </c>
      <c r="W779" s="9">
        <f>'Section 10a Bilan_Diffusion'!P159</f>
        <v>0</v>
      </c>
      <c r="X779" s="9">
        <f>'Section 10a Bilan_Diffusion'!Q159</f>
        <v>0</v>
      </c>
      <c r="Y779" s="9">
        <f>'Section 10a Bilan_Diffusion'!R159</f>
        <v>0</v>
      </c>
      <c r="Z779" s="9">
        <f>'Section 10a Bilan_Diffusion'!S159</f>
        <v>0</v>
      </c>
      <c r="AA779" s="9">
        <f>'Section 10a Bilan_Diffusion'!T159</f>
        <v>0</v>
      </c>
      <c r="AB779" s="9">
        <f>'Section 10a Bilan_Diffusion'!U159</f>
        <v>0</v>
      </c>
    </row>
    <row r="780" spans="1:28">
      <c r="A780" s="9">
        <f>'Identification '!$F$11</f>
        <v>0</v>
      </c>
      <c r="B780" s="69" t="str">
        <f>IF(AND('Identification '!$F$11="",'Identification '!$F$15&lt;&gt;""),'Identification '!$F$15,IF('Identification '!$F$11="","",IF('Identification '!$F$13="Inscrire le nom de votre organisme dans la cellule F15",'Identification '!$F$15,'Identification '!$F$13)))</f>
        <v/>
      </c>
      <c r="C780" s="9" t="str">
        <f>REF!$BM$7</f>
        <v>2025-2026</v>
      </c>
      <c r="D780" s="9" t="s">
        <v>3007</v>
      </c>
      <c r="E780" s="69" t="str">
        <f>'Identification '!$F$17</f>
        <v/>
      </c>
      <c r="F780" s="9" t="str">
        <f>'Identification '!$G$18</f>
        <v/>
      </c>
      <c r="G780" s="232" t="str">
        <f>IF('Section 10a Bilan_Diffusion'!$D$6="","",'Section 10a Bilan_Diffusion'!$D$6)</f>
        <v/>
      </c>
      <c r="H780" s="9" t="str">
        <f>IF('Section 10a Bilan_Diffusion'!$D$8="","",'Section 10a Bilan_Diffusion'!$D$8)</f>
        <v/>
      </c>
      <c r="I780" s="9" t="str">
        <f>IF('Section 10a Bilan_Diffusion'!$K$8="","",'Section 10a Bilan_Diffusion'!$K$8)</f>
        <v/>
      </c>
      <c r="J780" s="69" t="str">
        <f>IF('Section 10a Bilan_Diffusion'!C160="","",'Section 10a Bilan_Diffusion'!C160)</f>
        <v/>
      </c>
      <c r="K780" s="1273" t="str">
        <f>IF('Section 10a Bilan_Diffusion'!D160="","",'Section 10a Bilan_Diffusion'!D160)</f>
        <v/>
      </c>
      <c r="L780" s="69" t="str">
        <f>IF('Section 10a Bilan_Diffusion'!E160="","",IF('Section 10a Bilan_Diffusion'!E160="«Choisir»","",'Section 10a Bilan_Diffusion'!E160))</f>
        <v/>
      </c>
      <c r="M780" s="69" t="str">
        <f>IF('Section 10a Bilan_Diffusion'!F160="","",IF('Section 10a Bilan_Diffusion'!F160="«Choisir»","",'Section 10a Bilan_Diffusion'!F160))</f>
        <v/>
      </c>
      <c r="N780" s="69" t="str">
        <f>IF('Section 10a Bilan_Diffusion'!G160="","",'Section 10a Bilan_Diffusion'!G160)</f>
        <v/>
      </c>
      <c r="O780" s="69" t="str">
        <f>IF('Section 10a Bilan_Diffusion'!H160="","",'Section 10a Bilan_Diffusion'!H160)</f>
        <v/>
      </c>
      <c r="P780" s="69" t="str">
        <f>IF('Section 10a Bilan_Diffusion'!I160="","",IF('Section 10a Bilan_Diffusion'!I160="«Choisir»","",'Section 10a Bilan_Diffusion'!I160))</f>
        <v/>
      </c>
      <c r="Q780" s="69" t="str">
        <f>IF('Section 10a Bilan_Diffusion'!J160="","",IF('Section 10a Bilan_Diffusion'!J160="«Choisir»","",'Section 10a Bilan_Diffusion'!J160))</f>
        <v/>
      </c>
      <c r="R780" s="9" t="str">
        <f>IF('Section 10a Bilan_Diffusion'!K160="","",'Section 10a Bilan_Diffusion'!K160)</f>
        <v/>
      </c>
      <c r="S780" s="9" t="str">
        <f>IF('Section 10a Bilan_Diffusion'!L160="","",'Section 10a Bilan_Diffusion'!L160)</f>
        <v/>
      </c>
      <c r="T780" s="9" t="str">
        <f>IF('Section 10a Bilan_Diffusion'!M160="","",'Section 10a Bilan_Diffusion'!M160)</f>
        <v/>
      </c>
      <c r="U780" s="9" t="str">
        <f>IF('Section 10a Bilan_Diffusion'!N160="","",'Section 10a Bilan_Diffusion'!N160)</f>
        <v/>
      </c>
      <c r="V780" s="9">
        <f>'Section 10a Bilan_Diffusion'!O160</f>
        <v>0</v>
      </c>
      <c r="W780" s="9">
        <f>'Section 10a Bilan_Diffusion'!P160</f>
        <v>0</v>
      </c>
      <c r="X780" s="9">
        <f>'Section 10a Bilan_Diffusion'!Q160</f>
        <v>0</v>
      </c>
      <c r="Y780" s="9">
        <f>'Section 10a Bilan_Diffusion'!R160</f>
        <v>0</v>
      </c>
      <c r="Z780" s="9">
        <f>'Section 10a Bilan_Diffusion'!S160</f>
        <v>0</v>
      </c>
      <c r="AA780" s="9">
        <f>'Section 10a Bilan_Diffusion'!T160</f>
        <v>0</v>
      </c>
      <c r="AB780" s="9">
        <f>'Section 10a Bilan_Diffusion'!U160</f>
        <v>0</v>
      </c>
    </row>
    <row r="781" spans="1:28">
      <c r="A781" s="9">
        <f>'Identification '!$F$11</f>
        <v>0</v>
      </c>
      <c r="B781" s="69" t="str">
        <f>IF(AND('Identification '!$F$11="",'Identification '!$F$15&lt;&gt;""),'Identification '!$F$15,IF('Identification '!$F$11="","",IF('Identification '!$F$13="Inscrire le nom de votre organisme dans la cellule F15",'Identification '!$F$15,'Identification '!$F$13)))</f>
        <v/>
      </c>
      <c r="C781" s="9" t="str">
        <f>REF!$BM$7</f>
        <v>2025-2026</v>
      </c>
      <c r="D781" s="9" t="s">
        <v>3007</v>
      </c>
      <c r="E781" s="69" t="str">
        <f>'Identification '!$F$17</f>
        <v/>
      </c>
      <c r="F781" s="9" t="str">
        <f>'Identification '!$G$18</f>
        <v/>
      </c>
      <c r="G781" s="232" t="str">
        <f>IF('Section 10a Bilan_Diffusion'!$D$6="","",'Section 10a Bilan_Diffusion'!$D$6)</f>
        <v/>
      </c>
      <c r="H781" s="9" t="str">
        <f>IF('Section 10a Bilan_Diffusion'!$D$8="","",'Section 10a Bilan_Diffusion'!$D$8)</f>
        <v/>
      </c>
      <c r="I781" s="9" t="str">
        <f>IF('Section 10a Bilan_Diffusion'!$K$8="","",'Section 10a Bilan_Diffusion'!$K$8)</f>
        <v/>
      </c>
      <c r="J781" s="69" t="str">
        <f>IF('Section 10a Bilan_Diffusion'!C161="","",'Section 10a Bilan_Diffusion'!C161)</f>
        <v/>
      </c>
      <c r="K781" s="1273" t="str">
        <f>IF('Section 10a Bilan_Diffusion'!D161="","",'Section 10a Bilan_Diffusion'!D161)</f>
        <v/>
      </c>
      <c r="L781" s="69" t="str">
        <f>IF('Section 10a Bilan_Diffusion'!E161="","",IF('Section 10a Bilan_Diffusion'!E161="«Choisir»","",'Section 10a Bilan_Diffusion'!E161))</f>
        <v/>
      </c>
      <c r="M781" s="69" t="str">
        <f>IF('Section 10a Bilan_Diffusion'!F161="","",IF('Section 10a Bilan_Diffusion'!F161="«Choisir»","",'Section 10a Bilan_Diffusion'!F161))</f>
        <v/>
      </c>
      <c r="N781" s="69" t="str">
        <f>IF('Section 10a Bilan_Diffusion'!G161="","",'Section 10a Bilan_Diffusion'!G161)</f>
        <v/>
      </c>
      <c r="O781" s="69" t="str">
        <f>IF('Section 10a Bilan_Diffusion'!H161="","",'Section 10a Bilan_Diffusion'!H161)</f>
        <v/>
      </c>
      <c r="P781" s="69" t="str">
        <f>IF('Section 10a Bilan_Diffusion'!I161="","",IF('Section 10a Bilan_Diffusion'!I161="«Choisir»","",'Section 10a Bilan_Diffusion'!I161))</f>
        <v/>
      </c>
      <c r="Q781" s="69" t="str">
        <f>IF('Section 10a Bilan_Diffusion'!J161="","",IF('Section 10a Bilan_Diffusion'!J161="«Choisir»","",'Section 10a Bilan_Diffusion'!J161))</f>
        <v/>
      </c>
      <c r="R781" s="9" t="str">
        <f>IF('Section 10a Bilan_Diffusion'!K161="","",'Section 10a Bilan_Diffusion'!K161)</f>
        <v/>
      </c>
      <c r="S781" s="9" t="str">
        <f>IF('Section 10a Bilan_Diffusion'!L161="","",'Section 10a Bilan_Diffusion'!L161)</f>
        <v/>
      </c>
      <c r="T781" s="9" t="str">
        <f>IF('Section 10a Bilan_Diffusion'!M161="","",'Section 10a Bilan_Diffusion'!M161)</f>
        <v/>
      </c>
      <c r="U781" s="9" t="str">
        <f>IF('Section 10a Bilan_Diffusion'!N161="","",'Section 10a Bilan_Diffusion'!N161)</f>
        <v/>
      </c>
      <c r="V781" s="9">
        <f>'Section 10a Bilan_Diffusion'!O161</f>
        <v>0</v>
      </c>
      <c r="W781" s="9">
        <f>'Section 10a Bilan_Diffusion'!P161</f>
        <v>0</v>
      </c>
      <c r="X781" s="9">
        <f>'Section 10a Bilan_Diffusion'!Q161</f>
        <v>0</v>
      </c>
      <c r="Y781" s="9">
        <f>'Section 10a Bilan_Diffusion'!R161</f>
        <v>0</v>
      </c>
      <c r="Z781" s="9">
        <f>'Section 10a Bilan_Diffusion'!S161</f>
        <v>0</v>
      </c>
      <c r="AA781" s="9">
        <f>'Section 10a Bilan_Diffusion'!T161</f>
        <v>0</v>
      </c>
      <c r="AB781" s="9">
        <f>'Section 10a Bilan_Diffusion'!U161</f>
        <v>0</v>
      </c>
    </row>
    <row r="782" spans="1:28">
      <c r="A782" s="9">
        <f>'Identification '!$F$11</f>
        <v>0</v>
      </c>
      <c r="B782" s="69" t="str">
        <f>IF(AND('Identification '!$F$11="",'Identification '!$F$15&lt;&gt;""),'Identification '!$F$15,IF('Identification '!$F$11="","",IF('Identification '!$F$13="Inscrire le nom de votre organisme dans la cellule F15",'Identification '!$F$15,'Identification '!$F$13)))</f>
        <v/>
      </c>
      <c r="C782" s="9" t="str">
        <f>REF!$BM$7</f>
        <v>2025-2026</v>
      </c>
      <c r="D782" s="9" t="s">
        <v>3007</v>
      </c>
      <c r="E782" s="69" t="str">
        <f>'Identification '!$F$17</f>
        <v/>
      </c>
      <c r="F782" s="9" t="str">
        <f>'Identification '!$G$18</f>
        <v/>
      </c>
      <c r="G782" s="232" t="str">
        <f>IF('Section 10a Bilan_Diffusion'!$D$6="","",'Section 10a Bilan_Diffusion'!$D$6)</f>
        <v/>
      </c>
      <c r="H782" s="9" t="str">
        <f>IF('Section 10a Bilan_Diffusion'!$D$8="","",'Section 10a Bilan_Diffusion'!$D$8)</f>
        <v/>
      </c>
      <c r="I782" s="9" t="str">
        <f>IF('Section 10a Bilan_Diffusion'!$K$8="","",'Section 10a Bilan_Diffusion'!$K$8)</f>
        <v/>
      </c>
      <c r="J782" s="69" t="str">
        <f>IF('Section 10a Bilan_Diffusion'!C162="","",'Section 10a Bilan_Diffusion'!C162)</f>
        <v/>
      </c>
      <c r="K782" s="1273" t="str">
        <f>IF('Section 10a Bilan_Diffusion'!D162="","",'Section 10a Bilan_Diffusion'!D162)</f>
        <v/>
      </c>
      <c r="L782" s="69" t="str">
        <f>IF('Section 10a Bilan_Diffusion'!E162="","",IF('Section 10a Bilan_Diffusion'!E162="«Choisir»","",'Section 10a Bilan_Diffusion'!E162))</f>
        <v/>
      </c>
      <c r="M782" s="69" t="str">
        <f>IF('Section 10a Bilan_Diffusion'!F162="","",IF('Section 10a Bilan_Diffusion'!F162="«Choisir»","",'Section 10a Bilan_Diffusion'!F162))</f>
        <v/>
      </c>
      <c r="N782" s="69" t="str">
        <f>IF('Section 10a Bilan_Diffusion'!G162="","",'Section 10a Bilan_Diffusion'!G162)</f>
        <v/>
      </c>
      <c r="O782" s="69" t="str">
        <f>IF('Section 10a Bilan_Diffusion'!H162="","",'Section 10a Bilan_Diffusion'!H162)</f>
        <v/>
      </c>
      <c r="P782" s="69" t="str">
        <f>IF('Section 10a Bilan_Diffusion'!I162="","",IF('Section 10a Bilan_Diffusion'!I162="«Choisir»","",'Section 10a Bilan_Diffusion'!I162))</f>
        <v/>
      </c>
      <c r="Q782" s="69" t="str">
        <f>IF('Section 10a Bilan_Diffusion'!J162="","",IF('Section 10a Bilan_Diffusion'!J162="«Choisir»","",'Section 10a Bilan_Diffusion'!J162))</f>
        <v/>
      </c>
      <c r="R782" s="9" t="str">
        <f>IF('Section 10a Bilan_Diffusion'!K162="","",'Section 10a Bilan_Diffusion'!K162)</f>
        <v/>
      </c>
      <c r="S782" s="9" t="str">
        <f>IF('Section 10a Bilan_Diffusion'!L162="","",'Section 10a Bilan_Diffusion'!L162)</f>
        <v/>
      </c>
      <c r="T782" s="9" t="str">
        <f>IF('Section 10a Bilan_Diffusion'!M162="","",'Section 10a Bilan_Diffusion'!M162)</f>
        <v/>
      </c>
      <c r="U782" s="9" t="str">
        <f>IF('Section 10a Bilan_Diffusion'!N162="","",'Section 10a Bilan_Diffusion'!N162)</f>
        <v/>
      </c>
      <c r="V782" s="9">
        <f>'Section 10a Bilan_Diffusion'!O162</f>
        <v>0</v>
      </c>
      <c r="W782" s="9">
        <f>'Section 10a Bilan_Diffusion'!P162</f>
        <v>0</v>
      </c>
      <c r="X782" s="9">
        <f>'Section 10a Bilan_Diffusion'!Q162</f>
        <v>0</v>
      </c>
      <c r="Y782" s="9">
        <f>'Section 10a Bilan_Diffusion'!R162</f>
        <v>0</v>
      </c>
      <c r="Z782" s="9">
        <f>'Section 10a Bilan_Diffusion'!S162</f>
        <v>0</v>
      </c>
      <c r="AA782" s="9">
        <f>'Section 10a Bilan_Diffusion'!T162</f>
        <v>0</v>
      </c>
      <c r="AB782" s="9">
        <f>'Section 10a Bilan_Diffusion'!U162</f>
        <v>0</v>
      </c>
    </row>
    <row r="783" spans="1:28">
      <c r="A783" s="9">
        <f>'Identification '!$F$11</f>
        <v>0</v>
      </c>
      <c r="B783" s="69" t="str">
        <f>IF(AND('Identification '!$F$11="",'Identification '!$F$15&lt;&gt;""),'Identification '!$F$15,IF('Identification '!$F$11="","",IF('Identification '!$F$13="Inscrire le nom de votre organisme dans la cellule F15",'Identification '!$F$15,'Identification '!$F$13)))</f>
        <v/>
      </c>
      <c r="C783" s="9" t="str">
        <f>REF!$BM$7</f>
        <v>2025-2026</v>
      </c>
      <c r="D783" s="9" t="s">
        <v>3007</v>
      </c>
      <c r="E783" s="69" t="str">
        <f>'Identification '!$F$17</f>
        <v/>
      </c>
      <c r="F783" s="9" t="str">
        <f>'Identification '!$G$18</f>
        <v/>
      </c>
      <c r="G783" s="232" t="str">
        <f>IF('Section 10a Bilan_Diffusion'!$D$6="","",'Section 10a Bilan_Diffusion'!$D$6)</f>
        <v/>
      </c>
      <c r="H783" s="9" t="str">
        <f>IF('Section 10a Bilan_Diffusion'!$D$8="","",'Section 10a Bilan_Diffusion'!$D$8)</f>
        <v/>
      </c>
      <c r="I783" s="9" t="str">
        <f>IF('Section 10a Bilan_Diffusion'!$K$8="","",'Section 10a Bilan_Diffusion'!$K$8)</f>
        <v/>
      </c>
      <c r="J783" s="69" t="str">
        <f>IF('Section 10a Bilan_Diffusion'!C163="","",'Section 10a Bilan_Diffusion'!C163)</f>
        <v/>
      </c>
      <c r="K783" s="1273" t="str">
        <f>IF('Section 10a Bilan_Diffusion'!D163="","",'Section 10a Bilan_Diffusion'!D163)</f>
        <v/>
      </c>
      <c r="L783" s="69" t="str">
        <f>IF('Section 10a Bilan_Diffusion'!E163="","",IF('Section 10a Bilan_Diffusion'!E163="«Choisir»","",'Section 10a Bilan_Diffusion'!E163))</f>
        <v/>
      </c>
      <c r="M783" s="69" t="str">
        <f>IF('Section 10a Bilan_Diffusion'!F163="","",IF('Section 10a Bilan_Diffusion'!F163="«Choisir»","",'Section 10a Bilan_Diffusion'!F163))</f>
        <v/>
      </c>
      <c r="N783" s="69" t="str">
        <f>IF('Section 10a Bilan_Diffusion'!G163="","",'Section 10a Bilan_Diffusion'!G163)</f>
        <v/>
      </c>
      <c r="O783" s="69" t="str">
        <f>IF('Section 10a Bilan_Diffusion'!H163="","",'Section 10a Bilan_Diffusion'!H163)</f>
        <v/>
      </c>
      <c r="P783" s="69" t="str">
        <f>IF('Section 10a Bilan_Diffusion'!I163="","",IF('Section 10a Bilan_Diffusion'!I163="«Choisir»","",'Section 10a Bilan_Diffusion'!I163))</f>
        <v/>
      </c>
      <c r="Q783" s="69" t="str">
        <f>IF('Section 10a Bilan_Diffusion'!J163="","",IF('Section 10a Bilan_Diffusion'!J163="«Choisir»","",'Section 10a Bilan_Diffusion'!J163))</f>
        <v/>
      </c>
      <c r="R783" s="9" t="str">
        <f>IF('Section 10a Bilan_Diffusion'!K163="","",'Section 10a Bilan_Diffusion'!K163)</f>
        <v/>
      </c>
      <c r="S783" s="9" t="str">
        <f>IF('Section 10a Bilan_Diffusion'!L163="","",'Section 10a Bilan_Diffusion'!L163)</f>
        <v/>
      </c>
      <c r="T783" s="9" t="str">
        <f>IF('Section 10a Bilan_Diffusion'!M163="","",'Section 10a Bilan_Diffusion'!M163)</f>
        <v/>
      </c>
      <c r="U783" s="9" t="str">
        <f>IF('Section 10a Bilan_Diffusion'!N163="","",'Section 10a Bilan_Diffusion'!N163)</f>
        <v/>
      </c>
      <c r="V783" s="9">
        <f>'Section 10a Bilan_Diffusion'!O163</f>
        <v>0</v>
      </c>
      <c r="W783" s="9">
        <f>'Section 10a Bilan_Diffusion'!P163</f>
        <v>0</v>
      </c>
      <c r="X783" s="9">
        <f>'Section 10a Bilan_Diffusion'!Q163</f>
        <v>0</v>
      </c>
      <c r="Y783" s="9">
        <f>'Section 10a Bilan_Diffusion'!R163</f>
        <v>0</v>
      </c>
      <c r="Z783" s="9">
        <f>'Section 10a Bilan_Diffusion'!S163</f>
        <v>0</v>
      </c>
      <c r="AA783" s="9">
        <f>'Section 10a Bilan_Diffusion'!T163</f>
        <v>0</v>
      </c>
      <c r="AB783" s="9">
        <f>'Section 10a Bilan_Diffusion'!U163</f>
        <v>0</v>
      </c>
    </row>
    <row r="784" spans="1:28">
      <c r="A784" s="9">
        <f>'Identification '!$F$11</f>
        <v>0</v>
      </c>
      <c r="B784" s="69" t="str">
        <f>IF(AND('Identification '!$F$11="",'Identification '!$F$15&lt;&gt;""),'Identification '!$F$15,IF('Identification '!$F$11="","",IF('Identification '!$F$13="Inscrire le nom de votre organisme dans la cellule F15",'Identification '!$F$15,'Identification '!$F$13)))</f>
        <v/>
      </c>
      <c r="C784" s="9" t="str">
        <f>REF!$BM$7</f>
        <v>2025-2026</v>
      </c>
      <c r="D784" s="9" t="s">
        <v>3007</v>
      </c>
      <c r="E784" s="69" t="str">
        <f>'Identification '!$F$17</f>
        <v/>
      </c>
      <c r="F784" s="9" t="str">
        <f>'Identification '!$G$18</f>
        <v/>
      </c>
      <c r="G784" s="232" t="str">
        <f>IF('Section 10a Bilan_Diffusion'!$D$6="","",'Section 10a Bilan_Diffusion'!$D$6)</f>
        <v/>
      </c>
      <c r="H784" s="9" t="str">
        <f>IF('Section 10a Bilan_Diffusion'!$D$8="","",'Section 10a Bilan_Diffusion'!$D$8)</f>
        <v/>
      </c>
      <c r="I784" s="9" t="str">
        <f>IF('Section 10a Bilan_Diffusion'!$K$8="","",'Section 10a Bilan_Diffusion'!$K$8)</f>
        <v/>
      </c>
      <c r="J784" s="69" t="str">
        <f>IF('Section 10a Bilan_Diffusion'!C164="","",'Section 10a Bilan_Diffusion'!C164)</f>
        <v/>
      </c>
      <c r="K784" s="1273" t="str">
        <f>IF('Section 10a Bilan_Diffusion'!D164="","",'Section 10a Bilan_Diffusion'!D164)</f>
        <v/>
      </c>
      <c r="L784" s="69" t="str">
        <f>IF('Section 10a Bilan_Diffusion'!E164="","",IF('Section 10a Bilan_Diffusion'!E164="«Choisir»","",'Section 10a Bilan_Diffusion'!E164))</f>
        <v/>
      </c>
      <c r="M784" s="69" t="str">
        <f>IF('Section 10a Bilan_Diffusion'!F164="","",IF('Section 10a Bilan_Diffusion'!F164="«Choisir»","",'Section 10a Bilan_Diffusion'!F164))</f>
        <v/>
      </c>
      <c r="N784" s="69" t="str">
        <f>IF('Section 10a Bilan_Diffusion'!G164="","",'Section 10a Bilan_Diffusion'!G164)</f>
        <v/>
      </c>
      <c r="O784" s="69" t="str">
        <f>IF('Section 10a Bilan_Diffusion'!H164="","",'Section 10a Bilan_Diffusion'!H164)</f>
        <v/>
      </c>
      <c r="P784" s="69" t="str">
        <f>IF('Section 10a Bilan_Diffusion'!I164="","",IF('Section 10a Bilan_Diffusion'!I164="«Choisir»","",'Section 10a Bilan_Diffusion'!I164))</f>
        <v/>
      </c>
      <c r="Q784" s="69" t="str">
        <f>IF('Section 10a Bilan_Diffusion'!J164="","",IF('Section 10a Bilan_Diffusion'!J164="«Choisir»","",'Section 10a Bilan_Diffusion'!J164))</f>
        <v/>
      </c>
      <c r="R784" s="9" t="str">
        <f>IF('Section 10a Bilan_Diffusion'!K164="","",'Section 10a Bilan_Diffusion'!K164)</f>
        <v/>
      </c>
      <c r="S784" s="9" t="str">
        <f>IF('Section 10a Bilan_Diffusion'!L164="","",'Section 10a Bilan_Diffusion'!L164)</f>
        <v/>
      </c>
      <c r="T784" s="9" t="str">
        <f>IF('Section 10a Bilan_Diffusion'!M164="","",'Section 10a Bilan_Diffusion'!M164)</f>
        <v/>
      </c>
      <c r="U784" s="9" t="str">
        <f>IF('Section 10a Bilan_Diffusion'!N164="","",'Section 10a Bilan_Diffusion'!N164)</f>
        <v/>
      </c>
      <c r="V784" s="9">
        <f>'Section 10a Bilan_Diffusion'!O164</f>
        <v>0</v>
      </c>
      <c r="W784" s="9">
        <f>'Section 10a Bilan_Diffusion'!P164</f>
        <v>0</v>
      </c>
      <c r="X784" s="9">
        <f>'Section 10a Bilan_Diffusion'!Q164</f>
        <v>0</v>
      </c>
      <c r="Y784" s="9">
        <f>'Section 10a Bilan_Diffusion'!R164</f>
        <v>0</v>
      </c>
      <c r="Z784" s="9">
        <f>'Section 10a Bilan_Diffusion'!S164</f>
        <v>0</v>
      </c>
      <c r="AA784" s="9">
        <f>'Section 10a Bilan_Diffusion'!T164</f>
        <v>0</v>
      </c>
      <c r="AB784" s="9">
        <f>'Section 10a Bilan_Diffusion'!U164</f>
        <v>0</v>
      </c>
    </row>
    <row r="785" spans="1:28">
      <c r="A785" s="9">
        <f>'Identification '!$F$11</f>
        <v>0</v>
      </c>
      <c r="B785" s="69" t="str">
        <f>IF(AND('Identification '!$F$11="",'Identification '!$F$15&lt;&gt;""),'Identification '!$F$15,IF('Identification '!$F$11="","",IF('Identification '!$F$13="Inscrire le nom de votre organisme dans la cellule F15",'Identification '!$F$15,'Identification '!$F$13)))</f>
        <v/>
      </c>
      <c r="C785" s="9" t="str">
        <f>REF!$BM$7</f>
        <v>2025-2026</v>
      </c>
      <c r="D785" s="9" t="s">
        <v>3007</v>
      </c>
      <c r="E785" s="69" t="str">
        <f>'Identification '!$F$17</f>
        <v/>
      </c>
      <c r="F785" s="9" t="str">
        <f>'Identification '!$G$18</f>
        <v/>
      </c>
      <c r="G785" s="232" t="str">
        <f>IF('Section 10a Bilan_Diffusion'!$D$6="","",'Section 10a Bilan_Diffusion'!$D$6)</f>
        <v/>
      </c>
      <c r="H785" s="9" t="str">
        <f>IF('Section 10a Bilan_Diffusion'!$D$8="","",'Section 10a Bilan_Diffusion'!$D$8)</f>
        <v/>
      </c>
      <c r="I785" s="9" t="str">
        <f>IF('Section 10a Bilan_Diffusion'!$K$8="","",'Section 10a Bilan_Diffusion'!$K$8)</f>
        <v/>
      </c>
      <c r="J785" s="69" t="str">
        <f>IF('Section 10a Bilan_Diffusion'!C165="","",'Section 10a Bilan_Diffusion'!C165)</f>
        <v/>
      </c>
      <c r="K785" s="1273" t="str">
        <f>IF('Section 10a Bilan_Diffusion'!D165="","",'Section 10a Bilan_Diffusion'!D165)</f>
        <v/>
      </c>
      <c r="L785" s="69" t="str">
        <f>IF('Section 10a Bilan_Diffusion'!E165="","",IF('Section 10a Bilan_Diffusion'!E165="«Choisir»","",'Section 10a Bilan_Diffusion'!E165))</f>
        <v/>
      </c>
      <c r="M785" s="69" t="str">
        <f>IF('Section 10a Bilan_Diffusion'!F165="","",IF('Section 10a Bilan_Diffusion'!F165="«Choisir»","",'Section 10a Bilan_Diffusion'!F165))</f>
        <v/>
      </c>
      <c r="N785" s="69" t="str">
        <f>IF('Section 10a Bilan_Diffusion'!G165="","",'Section 10a Bilan_Diffusion'!G165)</f>
        <v/>
      </c>
      <c r="O785" s="69" t="str">
        <f>IF('Section 10a Bilan_Diffusion'!H165="","",'Section 10a Bilan_Diffusion'!H165)</f>
        <v/>
      </c>
      <c r="P785" s="69" t="str">
        <f>IF('Section 10a Bilan_Diffusion'!I165="","",IF('Section 10a Bilan_Diffusion'!I165="«Choisir»","",'Section 10a Bilan_Diffusion'!I165))</f>
        <v/>
      </c>
      <c r="Q785" s="69" t="str">
        <f>IF('Section 10a Bilan_Diffusion'!J165="","",IF('Section 10a Bilan_Diffusion'!J165="«Choisir»","",'Section 10a Bilan_Diffusion'!J165))</f>
        <v/>
      </c>
      <c r="R785" s="9" t="str">
        <f>IF('Section 10a Bilan_Diffusion'!K165="","",'Section 10a Bilan_Diffusion'!K165)</f>
        <v/>
      </c>
      <c r="S785" s="9" t="str">
        <f>IF('Section 10a Bilan_Diffusion'!L165="","",'Section 10a Bilan_Diffusion'!L165)</f>
        <v/>
      </c>
      <c r="T785" s="9" t="str">
        <f>IF('Section 10a Bilan_Diffusion'!M165="","",'Section 10a Bilan_Diffusion'!M165)</f>
        <v/>
      </c>
      <c r="U785" s="9" t="str">
        <f>IF('Section 10a Bilan_Diffusion'!N165="","",'Section 10a Bilan_Diffusion'!N165)</f>
        <v/>
      </c>
      <c r="V785" s="9">
        <f>'Section 10a Bilan_Diffusion'!O165</f>
        <v>0</v>
      </c>
      <c r="W785" s="9">
        <f>'Section 10a Bilan_Diffusion'!P165</f>
        <v>0</v>
      </c>
      <c r="X785" s="9">
        <f>'Section 10a Bilan_Diffusion'!Q165</f>
        <v>0</v>
      </c>
      <c r="Y785" s="9">
        <f>'Section 10a Bilan_Diffusion'!R165</f>
        <v>0</v>
      </c>
      <c r="Z785" s="9">
        <f>'Section 10a Bilan_Diffusion'!S165</f>
        <v>0</v>
      </c>
      <c r="AA785" s="9">
        <f>'Section 10a Bilan_Diffusion'!T165</f>
        <v>0</v>
      </c>
      <c r="AB785" s="9">
        <f>'Section 10a Bilan_Diffusion'!U165</f>
        <v>0</v>
      </c>
    </row>
    <row r="786" spans="1:28">
      <c r="A786" s="9">
        <f>'Identification '!$F$11</f>
        <v>0</v>
      </c>
      <c r="B786" s="69" t="str">
        <f>IF(AND('Identification '!$F$11="",'Identification '!$F$15&lt;&gt;""),'Identification '!$F$15,IF('Identification '!$F$11="","",IF('Identification '!$F$13="Inscrire le nom de votre organisme dans la cellule F15",'Identification '!$F$15,'Identification '!$F$13)))</f>
        <v/>
      </c>
      <c r="C786" s="9" t="str">
        <f>REF!$BM$7</f>
        <v>2025-2026</v>
      </c>
      <c r="D786" s="9" t="s">
        <v>3007</v>
      </c>
      <c r="E786" s="69" t="str">
        <f>'Identification '!$F$17</f>
        <v/>
      </c>
      <c r="F786" s="9" t="str">
        <f>'Identification '!$G$18</f>
        <v/>
      </c>
      <c r="G786" s="232" t="str">
        <f>IF('Section 10a Bilan_Diffusion'!$D$6="","",'Section 10a Bilan_Diffusion'!$D$6)</f>
        <v/>
      </c>
      <c r="H786" s="9" t="str">
        <f>IF('Section 10a Bilan_Diffusion'!$D$8="","",'Section 10a Bilan_Diffusion'!$D$8)</f>
        <v/>
      </c>
      <c r="I786" s="9" t="str">
        <f>IF('Section 10a Bilan_Diffusion'!$K$8="","",'Section 10a Bilan_Diffusion'!$K$8)</f>
        <v/>
      </c>
      <c r="J786" s="69" t="str">
        <f>IF('Section 10a Bilan_Diffusion'!C166="","",'Section 10a Bilan_Diffusion'!C166)</f>
        <v/>
      </c>
      <c r="K786" s="1273" t="str">
        <f>IF('Section 10a Bilan_Diffusion'!D166="","",'Section 10a Bilan_Diffusion'!D166)</f>
        <v/>
      </c>
      <c r="L786" s="69" t="str">
        <f>IF('Section 10a Bilan_Diffusion'!E166="","",IF('Section 10a Bilan_Diffusion'!E166="«Choisir»","",'Section 10a Bilan_Diffusion'!E166))</f>
        <v/>
      </c>
      <c r="M786" s="69" t="str">
        <f>IF('Section 10a Bilan_Diffusion'!F166="","",IF('Section 10a Bilan_Diffusion'!F166="«Choisir»","",'Section 10a Bilan_Diffusion'!F166))</f>
        <v/>
      </c>
      <c r="N786" s="69" t="str">
        <f>IF('Section 10a Bilan_Diffusion'!G166="","",'Section 10a Bilan_Diffusion'!G166)</f>
        <v/>
      </c>
      <c r="O786" s="69" t="str">
        <f>IF('Section 10a Bilan_Diffusion'!H166="","",'Section 10a Bilan_Diffusion'!H166)</f>
        <v/>
      </c>
      <c r="P786" s="69" t="str">
        <f>IF('Section 10a Bilan_Diffusion'!I166="","",IF('Section 10a Bilan_Diffusion'!I166="«Choisir»","",'Section 10a Bilan_Diffusion'!I166))</f>
        <v/>
      </c>
      <c r="Q786" s="69" t="str">
        <f>IF('Section 10a Bilan_Diffusion'!J166="","",IF('Section 10a Bilan_Diffusion'!J166="«Choisir»","",'Section 10a Bilan_Diffusion'!J166))</f>
        <v/>
      </c>
      <c r="R786" s="9" t="str">
        <f>IF('Section 10a Bilan_Diffusion'!K166="","",'Section 10a Bilan_Diffusion'!K166)</f>
        <v/>
      </c>
      <c r="S786" s="9" t="str">
        <f>IF('Section 10a Bilan_Diffusion'!L166="","",'Section 10a Bilan_Diffusion'!L166)</f>
        <v/>
      </c>
      <c r="T786" s="9" t="str">
        <f>IF('Section 10a Bilan_Diffusion'!M166="","",'Section 10a Bilan_Diffusion'!M166)</f>
        <v/>
      </c>
      <c r="U786" s="9" t="str">
        <f>IF('Section 10a Bilan_Diffusion'!N166="","",'Section 10a Bilan_Diffusion'!N166)</f>
        <v/>
      </c>
      <c r="V786" s="9">
        <f>'Section 10a Bilan_Diffusion'!O166</f>
        <v>0</v>
      </c>
      <c r="W786" s="9">
        <f>'Section 10a Bilan_Diffusion'!P166</f>
        <v>0</v>
      </c>
      <c r="X786" s="9">
        <f>'Section 10a Bilan_Diffusion'!Q166</f>
        <v>0</v>
      </c>
      <c r="Y786" s="9">
        <f>'Section 10a Bilan_Diffusion'!R166</f>
        <v>0</v>
      </c>
      <c r="Z786" s="9">
        <f>'Section 10a Bilan_Diffusion'!S166</f>
        <v>0</v>
      </c>
      <c r="AA786" s="9">
        <f>'Section 10a Bilan_Diffusion'!T166</f>
        <v>0</v>
      </c>
      <c r="AB786" s="9">
        <f>'Section 10a Bilan_Diffusion'!U166</f>
        <v>0</v>
      </c>
    </row>
    <row r="787" spans="1:28">
      <c r="A787" s="9">
        <f>'Identification '!$F$11</f>
        <v>0</v>
      </c>
      <c r="B787" s="69" t="str">
        <f>IF(AND('Identification '!$F$11="",'Identification '!$F$15&lt;&gt;""),'Identification '!$F$15,IF('Identification '!$F$11="","",IF('Identification '!$F$13="Inscrire le nom de votre organisme dans la cellule F15",'Identification '!$F$15,'Identification '!$F$13)))</f>
        <v/>
      </c>
      <c r="C787" s="9" t="str">
        <f>REF!$BM$7</f>
        <v>2025-2026</v>
      </c>
      <c r="D787" s="9" t="s">
        <v>3007</v>
      </c>
      <c r="E787" s="69" t="str">
        <f>'Identification '!$F$17</f>
        <v/>
      </c>
      <c r="F787" s="9" t="str">
        <f>'Identification '!$G$18</f>
        <v/>
      </c>
      <c r="G787" s="232" t="str">
        <f>IF('Section 10a Bilan_Diffusion'!$D$6="","",'Section 10a Bilan_Diffusion'!$D$6)</f>
        <v/>
      </c>
      <c r="H787" s="9" t="str">
        <f>IF('Section 10a Bilan_Diffusion'!$D$8="","",'Section 10a Bilan_Diffusion'!$D$8)</f>
        <v/>
      </c>
      <c r="I787" s="9" t="str">
        <f>IF('Section 10a Bilan_Diffusion'!$K$8="","",'Section 10a Bilan_Diffusion'!$K$8)</f>
        <v/>
      </c>
      <c r="J787" s="69" t="str">
        <f>IF('Section 10a Bilan_Diffusion'!C167="","",'Section 10a Bilan_Diffusion'!C167)</f>
        <v/>
      </c>
      <c r="K787" s="1273" t="str">
        <f>IF('Section 10a Bilan_Diffusion'!D167="","",'Section 10a Bilan_Diffusion'!D167)</f>
        <v/>
      </c>
      <c r="L787" s="69" t="str">
        <f>IF('Section 10a Bilan_Diffusion'!E167="","",IF('Section 10a Bilan_Diffusion'!E167="«Choisir»","",'Section 10a Bilan_Diffusion'!E167))</f>
        <v/>
      </c>
      <c r="M787" s="69" t="str">
        <f>IF('Section 10a Bilan_Diffusion'!F167="","",IF('Section 10a Bilan_Diffusion'!F167="«Choisir»","",'Section 10a Bilan_Diffusion'!F167))</f>
        <v/>
      </c>
      <c r="N787" s="69" t="str">
        <f>IF('Section 10a Bilan_Diffusion'!G167="","",'Section 10a Bilan_Diffusion'!G167)</f>
        <v/>
      </c>
      <c r="O787" s="69" t="str">
        <f>IF('Section 10a Bilan_Diffusion'!H167="","",'Section 10a Bilan_Diffusion'!H167)</f>
        <v/>
      </c>
      <c r="P787" s="69" t="str">
        <f>IF('Section 10a Bilan_Diffusion'!I167="","",IF('Section 10a Bilan_Diffusion'!I167="«Choisir»","",'Section 10a Bilan_Diffusion'!I167))</f>
        <v/>
      </c>
      <c r="Q787" s="69" t="str">
        <f>IF('Section 10a Bilan_Diffusion'!J167="","",IF('Section 10a Bilan_Diffusion'!J167="«Choisir»","",'Section 10a Bilan_Diffusion'!J167))</f>
        <v/>
      </c>
      <c r="R787" s="9" t="str">
        <f>IF('Section 10a Bilan_Diffusion'!K167="","",'Section 10a Bilan_Diffusion'!K167)</f>
        <v/>
      </c>
      <c r="S787" s="9" t="str">
        <f>IF('Section 10a Bilan_Diffusion'!L167="","",'Section 10a Bilan_Diffusion'!L167)</f>
        <v/>
      </c>
      <c r="T787" s="9" t="str">
        <f>IF('Section 10a Bilan_Diffusion'!M167="","",'Section 10a Bilan_Diffusion'!M167)</f>
        <v/>
      </c>
      <c r="U787" s="9" t="str">
        <f>IF('Section 10a Bilan_Diffusion'!N167="","",'Section 10a Bilan_Diffusion'!N167)</f>
        <v/>
      </c>
      <c r="V787" s="9">
        <f>'Section 10a Bilan_Diffusion'!O167</f>
        <v>0</v>
      </c>
      <c r="W787" s="9">
        <f>'Section 10a Bilan_Diffusion'!P167</f>
        <v>0</v>
      </c>
      <c r="X787" s="9">
        <f>'Section 10a Bilan_Diffusion'!Q167</f>
        <v>0</v>
      </c>
      <c r="Y787" s="9">
        <f>'Section 10a Bilan_Diffusion'!R167</f>
        <v>0</v>
      </c>
      <c r="Z787" s="9">
        <f>'Section 10a Bilan_Diffusion'!S167</f>
        <v>0</v>
      </c>
      <c r="AA787" s="9">
        <f>'Section 10a Bilan_Diffusion'!T167</f>
        <v>0</v>
      </c>
      <c r="AB787" s="9">
        <f>'Section 10a Bilan_Diffusion'!U167</f>
        <v>0</v>
      </c>
    </row>
    <row r="788" spans="1:28">
      <c r="A788" s="9">
        <f>'Identification '!$F$11</f>
        <v>0</v>
      </c>
      <c r="B788" s="69" t="str">
        <f>IF(AND('Identification '!$F$11="",'Identification '!$F$15&lt;&gt;""),'Identification '!$F$15,IF('Identification '!$F$11="","",IF('Identification '!$F$13="Inscrire le nom de votre organisme dans la cellule F15",'Identification '!$F$15,'Identification '!$F$13)))</f>
        <v/>
      </c>
      <c r="C788" s="9" t="str">
        <f>REF!$BM$7</f>
        <v>2025-2026</v>
      </c>
      <c r="D788" s="9" t="s">
        <v>3007</v>
      </c>
      <c r="E788" s="69" t="str">
        <f>'Identification '!$F$17</f>
        <v/>
      </c>
      <c r="F788" s="9" t="str">
        <f>'Identification '!$G$18</f>
        <v/>
      </c>
      <c r="G788" s="232" t="str">
        <f>IF('Section 10a Bilan_Diffusion'!$D$6="","",'Section 10a Bilan_Diffusion'!$D$6)</f>
        <v/>
      </c>
      <c r="H788" s="9" t="str">
        <f>IF('Section 10a Bilan_Diffusion'!$D$8="","",'Section 10a Bilan_Diffusion'!$D$8)</f>
        <v/>
      </c>
      <c r="I788" s="9" t="str">
        <f>IF('Section 10a Bilan_Diffusion'!$K$8="","",'Section 10a Bilan_Diffusion'!$K$8)</f>
        <v/>
      </c>
      <c r="J788" s="69" t="str">
        <f>IF('Section 10a Bilan_Diffusion'!C168="","",'Section 10a Bilan_Diffusion'!C168)</f>
        <v/>
      </c>
      <c r="K788" s="1273" t="str">
        <f>IF('Section 10a Bilan_Diffusion'!D168="","",'Section 10a Bilan_Diffusion'!D168)</f>
        <v/>
      </c>
      <c r="L788" s="69" t="str">
        <f>IF('Section 10a Bilan_Diffusion'!E168="","",IF('Section 10a Bilan_Diffusion'!E168="«Choisir»","",'Section 10a Bilan_Diffusion'!E168))</f>
        <v/>
      </c>
      <c r="M788" s="69" t="str">
        <f>IF('Section 10a Bilan_Diffusion'!F168="","",IF('Section 10a Bilan_Diffusion'!F168="«Choisir»","",'Section 10a Bilan_Diffusion'!F168))</f>
        <v/>
      </c>
      <c r="N788" s="69" t="str">
        <f>IF('Section 10a Bilan_Diffusion'!G168="","",'Section 10a Bilan_Diffusion'!G168)</f>
        <v/>
      </c>
      <c r="O788" s="69" t="str">
        <f>IF('Section 10a Bilan_Diffusion'!H168="","",'Section 10a Bilan_Diffusion'!H168)</f>
        <v/>
      </c>
      <c r="P788" s="69" t="str">
        <f>IF('Section 10a Bilan_Diffusion'!I168="","",IF('Section 10a Bilan_Diffusion'!I168="«Choisir»","",'Section 10a Bilan_Diffusion'!I168))</f>
        <v/>
      </c>
      <c r="Q788" s="69" t="str">
        <f>IF('Section 10a Bilan_Diffusion'!J168="","",IF('Section 10a Bilan_Diffusion'!J168="«Choisir»","",'Section 10a Bilan_Diffusion'!J168))</f>
        <v/>
      </c>
      <c r="R788" s="9" t="str">
        <f>IF('Section 10a Bilan_Diffusion'!K168="","",'Section 10a Bilan_Diffusion'!K168)</f>
        <v/>
      </c>
      <c r="S788" s="9" t="str">
        <f>IF('Section 10a Bilan_Diffusion'!L168="","",'Section 10a Bilan_Diffusion'!L168)</f>
        <v/>
      </c>
      <c r="T788" s="9" t="str">
        <f>IF('Section 10a Bilan_Diffusion'!M168="","",'Section 10a Bilan_Diffusion'!M168)</f>
        <v/>
      </c>
      <c r="U788" s="9" t="str">
        <f>IF('Section 10a Bilan_Diffusion'!N168="","",'Section 10a Bilan_Diffusion'!N168)</f>
        <v/>
      </c>
      <c r="V788" s="9">
        <f>'Section 10a Bilan_Diffusion'!O168</f>
        <v>0</v>
      </c>
      <c r="W788" s="9">
        <f>'Section 10a Bilan_Diffusion'!P168</f>
        <v>0</v>
      </c>
      <c r="X788" s="9">
        <f>'Section 10a Bilan_Diffusion'!Q168</f>
        <v>0</v>
      </c>
      <c r="Y788" s="9">
        <f>'Section 10a Bilan_Diffusion'!R168</f>
        <v>0</v>
      </c>
      <c r="Z788" s="9">
        <f>'Section 10a Bilan_Diffusion'!S168</f>
        <v>0</v>
      </c>
      <c r="AA788" s="9">
        <f>'Section 10a Bilan_Diffusion'!T168</f>
        <v>0</v>
      </c>
      <c r="AB788" s="9">
        <f>'Section 10a Bilan_Diffusion'!U168</f>
        <v>0</v>
      </c>
    </row>
    <row r="789" spans="1:28">
      <c r="A789" s="9">
        <f>'Identification '!$F$11</f>
        <v>0</v>
      </c>
      <c r="B789" s="69" t="str">
        <f>IF(AND('Identification '!$F$11="",'Identification '!$F$15&lt;&gt;""),'Identification '!$F$15,IF('Identification '!$F$11="","",IF('Identification '!$F$13="Inscrire le nom de votre organisme dans la cellule F15",'Identification '!$F$15,'Identification '!$F$13)))</f>
        <v/>
      </c>
      <c r="C789" s="9" t="str">
        <f>REF!$BM$7</f>
        <v>2025-2026</v>
      </c>
      <c r="D789" s="9" t="s">
        <v>3007</v>
      </c>
      <c r="E789" s="69" t="str">
        <f>'Identification '!$F$17</f>
        <v/>
      </c>
      <c r="F789" s="9" t="str">
        <f>'Identification '!$G$18</f>
        <v/>
      </c>
      <c r="G789" s="232" t="str">
        <f>IF('Section 10a Bilan_Diffusion'!$D$6="","",'Section 10a Bilan_Diffusion'!$D$6)</f>
        <v/>
      </c>
      <c r="H789" s="9" t="str">
        <f>IF('Section 10a Bilan_Diffusion'!$D$8="","",'Section 10a Bilan_Diffusion'!$D$8)</f>
        <v/>
      </c>
      <c r="I789" s="9" t="str">
        <f>IF('Section 10a Bilan_Diffusion'!$K$8="","",'Section 10a Bilan_Diffusion'!$K$8)</f>
        <v/>
      </c>
      <c r="J789" s="69" t="str">
        <f>IF('Section 10a Bilan_Diffusion'!C169="","",'Section 10a Bilan_Diffusion'!C169)</f>
        <v/>
      </c>
      <c r="K789" s="1273" t="str">
        <f>IF('Section 10a Bilan_Diffusion'!D169="","",'Section 10a Bilan_Diffusion'!D169)</f>
        <v/>
      </c>
      <c r="L789" s="69" t="str">
        <f>IF('Section 10a Bilan_Diffusion'!E169="","",IF('Section 10a Bilan_Diffusion'!E169="«Choisir»","",'Section 10a Bilan_Diffusion'!E169))</f>
        <v/>
      </c>
      <c r="M789" s="69" t="str">
        <f>IF('Section 10a Bilan_Diffusion'!F169="","",IF('Section 10a Bilan_Diffusion'!F169="«Choisir»","",'Section 10a Bilan_Diffusion'!F169))</f>
        <v/>
      </c>
      <c r="N789" s="69" t="str">
        <f>IF('Section 10a Bilan_Diffusion'!G169="","",'Section 10a Bilan_Diffusion'!G169)</f>
        <v/>
      </c>
      <c r="O789" s="69" t="str">
        <f>IF('Section 10a Bilan_Diffusion'!H169="","",'Section 10a Bilan_Diffusion'!H169)</f>
        <v/>
      </c>
      <c r="P789" s="69" t="str">
        <f>IF('Section 10a Bilan_Diffusion'!I169="","",IF('Section 10a Bilan_Diffusion'!I169="«Choisir»","",'Section 10a Bilan_Diffusion'!I169))</f>
        <v/>
      </c>
      <c r="Q789" s="69" t="str">
        <f>IF('Section 10a Bilan_Diffusion'!J169="","",IF('Section 10a Bilan_Diffusion'!J169="«Choisir»","",'Section 10a Bilan_Diffusion'!J169))</f>
        <v/>
      </c>
      <c r="R789" s="9" t="str">
        <f>IF('Section 10a Bilan_Diffusion'!K169="","",'Section 10a Bilan_Diffusion'!K169)</f>
        <v/>
      </c>
      <c r="S789" s="9" t="str">
        <f>IF('Section 10a Bilan_Diffusion'!L169="","",'Section 10a Bilan_Diffusion'!L169)</f>
        <v/>
      </c>
      <c r="T789" s="9" t="str">
        <f>IF('Section 10a Bilan_Diffusion'!M169="","",'Section 10a Bilan_Diffusion'!M169)</f>
        <v/>
      </c>
      <c r="U789" s="9" t="str">
        <f>IF('Section 10a Bilan_Diffusion'!N169="","",'Section 10a Bilan_Diffusion'!N169)</f>
        <v/>
      </c>
      <c r="V789" s="9">
        <f>'Section 10a Bilan_Diffusion'!O169</f>
        <v>0</v>
      </c>
      <c r="W789" s="9">
        <f>'Section 10a Bilan_Diffusion'!P169</f>
        <v>0</v>
      </c>
      <c r="X789" s="9">
        <f>'Section 10a Bilan_Diffusion'!Q169</f>
        <v>0</v>
      </c>
      <c r="Y789" s="9">
        <f>'Section 10a Bilan_Diffusion'!R169</f>
        <v>0</v>
      </c>
      <c r="Z789" s="9">
        <f>'Section 10a Bilan_Diffusion'!S169</f>
        <v>0</v>
      </c>
      <c r="AA789" s="9">
        <f>'Section 10a Bilan_Diffusion'!T169</f>
        <v>0</v>
      </c>
      <c r="AB789" s="9">
        <f>'Section 10a Bilan_Diffusion'!U169</f>
        <v>0</v>
      </c>
    </row>
    <row r="790" spans="1:28">
      <c r="A790" s="9">
        <f>'Identification '!$F$11</f>
        <v>0</v>
      </c>
      <c r="B790" s="69" t="str">
        <f>IF(AND('Identification '!$F$11="",'Identification '!$F$15&lt;&gt;""),'Identification '!$F$15,IF('Identification '!$F$11="","",IF('Identification '!$F$13="Inscrire le nom de votre organisme dans la cellule F15",'Identification '!$F$15,'Identification '!$F$13)))</f>
        <v/>
      </c>
      <c r="C790" s="9" t="str">
        <f>REF!$BM$7</f>
        <v>2025-2026</v>
      </c>
      <c r="D790" s="9" t="s">
        <v>3007</v>
      </c>
      <c r="E790" s="69" t="str">
        <f>'Identification '!$F$17</f>
        <v/>
      </c>
      <c r="F790" s="9" t="str">
        <f>'Identification '!$G$18</f>
        <v/>
      </c>
      <c r="G790" s="232" t="str">
        <f>IF('Section 10a Bilan_Diffusion'!$D$6="","",'Section 10a Bilan_Diffusion'!$D$6)</f>
        <v/>
      </c>
      <c r="H790" s="9" t="str">
        <f>IF('Section 10a Bilan_Diffusion'!$D$8="","",'Section 10a Bilan_Diffusion'!$D$8)</f>
        <v/>
      </c>
      <c r="I790" s="9" t="str">
        <f>IF('Section 10a Bilan_Diffusion'!$K$8="","",'Section 10a Bilan_Diffusion'!$K$8)</f>
        <v/>
      </c>
      <c r="J790" s="69" t="str">
        <f>IF('Section 10a Bilan_Diffusion'!C170="","",'Section 10a Bilan_Diffusion'!C170)</f>
        <v/>
      </c>
      <c r="K790" s="1273" t="str">
        <f>IF('Section 10a Bilan_Diffusion'!D170="","",'Section 10a Bilan_Diffusion'!D170)</f>
        <v/>
      </c>
      <c r="L790" s="69" t="str">
        <f>IF('Section 10a Bilan_Diffusion'!E170="","",IF('Section 10a Bilan_Diffusion'!E170="«Choisir»","",'Section 10a Bilan_Diffusion'!E170))</f>
        <v/>
      </c>
      <c r="M790" s="69" t="str">
        <f>IF('Section 10a Bilan_Diffusion'!F170="","",IF('Section 10a Bilan_Diffusion'!F170="«Choisir»","",'Section 10a Bilan_Diffusion'!F170))</f>
        <v/>
      </c>
      <c r="N790" s="69" t="str">
        <f>IF('Section 10a Bilan_Diffusion'!G170="","",'Section 10a Bilan_Diffusion'!G170)</f>
        <v/>
      </c>
      <c r="O790" s="69" t="str">
        <f>IF('Section 10a Bilan_Diffusion'!H170="","",'Section 10a Bilan_Diffusion'!H170)</f>
        <v/>
      </c>
      <c r="P790" s="69" t="str">
        <f>IF('Section 10a Bilan_Diffusion'!I170="","",IF('Section 10a Bilan_Diffusion'!I170="«Choisir»","",'Section 10a Bilan_Diffusion'!I170))</f>
        <v/>
      </c>
      <c r="Q790" s="69" t="str">
        <f>IF('Section 10a Bilan_Diffusion'!J170="","",IF('Section 10a Bilan_Diffusion'!J170="«Choisir»","",'Section 10a Bilan_Diffusion'!J170))</f>
        <v/>
      </c>
      <c r="R790" s="9" t="str">
        <f>IF('Section 10a Bilan_Diffusion'!K170="","",'Section 10a Bilan_Diffusion'!K170)</f>
        <v/>
      </c>
      <c r="S790" s="9" t="str">
        <f>IF('Section 10a Bilan_Diffusion'!L170="","",'Section 10a Bilan_Diffusion'!L170)</f>
        <v/>
      </c>
      <c r="T790" s="9" t="str">
        <f>IF('Section 10a Bilan_Diffusion'!M170="","",'Section 10a Bilan_Diffusion'!M170)</f>
        <v/>
      </c>
      <c r="U790" s="9" t="str">
        <f>IF('Section 10a Bilan_Diffusion'!N170="","",'Section 10a Bilan_Diffusion'!N170)</f>
        <v/>
      </c>
      <c r="V790" s="9">
        <f>'Section 10a Bilan_Diffusion'!O170</f>
        <v>0</v>
      </c>
      <c r="W790" s="9">
        <f>'Section 10a Bilan_Diffusion'!P170</f>
        <v>0</v>
      </c>
      <c r="X790" s="9">
        <f>'Section 10a Bilan_Diffusion'!Q170</f>
        <v>0</v>
      </c>
      <c r="Y790" s="9">
        <f>'Section 10a Bilan_Diffusion'!R170</f>
        <v>0</v>
      </c>
      <c r="Z790" s="9">
        <f>'Section 10a Bilan_Diffusion'!S170</f>
        <v>0</v>
      </c>
      <c r="AA790" s="9">
        <f>'Section 10a Bilan_Diffusion'!T170</f>
        <v>0</v>
      </c>
      <c r="AB790" s="9">
        <f>'Section 10a Bilan_Diffusion'!U170</f>
        <v>0</v>
      </c>
    </row>
    <row r="791" spans="1:28">
      <c r="A791" s="9">
        <f>'Identification '!$F$11</f>
        <v>0</v>
      </c>
      <c r="B791" s="69" t="str">
        <f>IF(AND('Identification '!$F$11="",'Identification '!$F$15&lt;&gt;""),'Identification '!$F$15,IF('Identification '!$F$11="","",IF('Identification '!$F$13="Inscrire le nom de votre organisme dans la cellule F15",'Identification '!$F$15,'Identification '!$F$13)))</f>
        <v/>
      </c>
      <c r="C791" s="9" t="str">
        <f>REF!$BM$7</f>
        <v>2025-2026</v>
      </c>
      <c r="D791" s="9" t="s">
        <v>3007</v>
      </c>
      <c r="E791" s="69" t="str">
        <f>'Identification '!$F$17</f>
        <v/>
      </c>
      <c r="F791" s="9" t="str">
        <f>'Identification '!$G$18</f>
        <v/>
      </c>
      <c r="G791" s="232" t="str">
        <f>IF('Section 10a Bilan_Diffusion'!$D$6="","",'Section 10a Bilan_Diffusion'!$D$6)</f>
        <v/>
      </c>
      <c r="H791" s="9" t="str">
        <f>IF('Section 10a Bilan_Diffusion'!$D$8="","",'Section 10a Bilan_Diffusion'!$D$8)</f>
        <v/>
      </c>
      <c r="I791" s="9" t="str">
        <f>IF('Section 10a Bilan_Diffusion'!$K$8="","",'Section 10a Bilan_Diffusion'!$K$8)</f>
        <v/>
      </c>
      <c r="J791" s="69" t="str">
        <f>IF('Section 10a Bilan_Diffusion'!C171="","",'Section 10a Bilan_Diffusion'!C171)</f>
        <v/>
      </c>
      <c r="K791" s="1273" t="str">
        <f>IF('Section 10a Bilan_Diffusion'!D171="","",'Section 10a Bilan_Diffusion'!D171)</f>
        <v/>
      </c>
      <c r="L791" s="69" t="str">
        <f>IF('Section 10a Bilan_Diffusion'!E171="","",IF('Section 10a Bilan_Diffusion'!E171="«Choisir»","",'Section 10a Bilan_Diffusion'!E171))</f>
        <v/>
      </c>
      <c r="M791" s="69" t="str">
        <f>IF('Section 10a Bilan_Diffusion'!F171="","",IF('Section 10a Bilan_Diffusion'!F171="«Choisir»","",'Section 10a Bilan_Diffusion'!F171))</f>
        <v/>
      </c>
      <c r="N791" s="69" t="str">
        <f>IF('Section 10a Bilan_Diffusion'!G171="","",'Section 10a Bilan_Diffusion'!G171)</f>
        <v/>
      </c>
      <c r="O791" s="69" t="str">
        <f>IF('Section 10a Bilan_Diffusion'!H171="","",'Section 10a Bilan_Diffusion'!H171)</f>
        <v/>
      </c>
      <c r="P791" s="69" t="str">
        <f>IF('Section 10a Bilan_Diffusion'!I171="","",IF('Section 10a Bilan_Diffusion'!I171="«Choisir»","",'Section 10a Bilan_Diffusion'!I171))</f>
        <v/>
      </c>
      <c r="Q791" s="69" t="str">
        <f>IF('Section 10a Bilan_Diffusion'!J171="","",IF('Section 10a Bilan_Diffusion'!J171="«Choisir»","",'Section 10a Bilan_Diffusion'!J171))</f>
        <v/>
      </c>
      <c r="R791" s="9" t="str">
        <f>IF('Section 10a Bilan_Diffusion'!K171="","",'Section 10a Bilan_Diffusion'!K171)</f>
        <v/>
      </c>
      <c r="S791" s="9" t="str">
        <f>IF('Section 10a Bilan_Diffusion'!L171="","",'Section 10a Bilan_Diffusion'!L171)</f>
        <v/>
      </c>
      <c r="T791" s="9" t="str">
        <f>IF('Section 10a Bilan_Diffusion'!M171="","",'Section 10a Bilan_Diffusion'!M171)</f>
        <v/>
      </c>
      <c r="U791" s="9" t="str">
        <f>IF('Section 10a Bilan_Diffusion'!N171="","",'Section 10a Bilan_Diffusion'!N171)</f>
        <v/>
      </c>
      <c r="V791" s="9">
        <f>'Section 10a Bilan_Diffusion'!O171</f>
        <v>0</v>
      </c>
      <c r="W791" s="9">
        <f>'Section 10a Bilan_Diffusion'!P171</f>
        <v>0</v>
      </c>
      <c r="X791" s="9">
        <f>'Section 10a Bilan_Diffusion'!Q171</f>
        <v>0</v>
      </c>
      <c r="Y791" s="9">
        <f>'Section 10a Bilan_Diffusion'!R171</f>
        <v>0</v>
      </c>
      <c r="Z791" s="9">
        <f>'Section 10a Bilan_Diffusion'!S171</f>
        <v>0</v>
      </c>
      <c r="AA791" s="9">
        <f>'Section 10a Bilan_Diffusion'!T171</f>
        <v>0</v>
      </c>
      <c r="AB791" s="9">
        <f>'Section 10a Bilan_Diffusion'!U171</f>
        <v>0</v>
      </c>
    </row>
    <row r="792" spans="1:28">
      <c r="A792" s="9">
        <f>'Identification '!$F$11</f>
        <v>0</v>
      </c>
      <c r="B792" s="69" t="str">
        <f>IF(AND('Identification '!$F$11="",'Identification '!$F$15&lt;&gt;""),'Identification '!$F$15,IF('Identification '!$F$11="","",IF('Identification '!$F$13="Inscrire le nom de votre organisme dans la cellule F15",'Identification '!$F$15,'Identification '!$F$13)))</f>
        <v/>
      </c>
      <c r="C792" s="9" t="str">
        <f>REF!$BM$7</f>
        <v>2025-2026</v>
      </c>
      <c r="D792" s="9" t="s">
        <v>3007</v>
      </c>
      <c r="E792" s="69" t="str">
        <f>'Identification '!$F$17</f>
        <v/>
      </c>
      <c r="F792" s="9" t="str">
        <f>'Identification '!$G$18</f>
        <v/>
      </c>
      <c r="G792" s="232" t="str">
        <f>IF('Section 10a Bilan_Diffusion'!$D$6="","",'Section 10a Bilan_Diffusion'!$D$6)</f>
        <v/>
      </c>
      <c r="H792" s="9" t="str">
        <f>IF('Section 10a Bilan_Diffusion'!$D$8="","",'Section 10a Bilan_Diffusion'!$D$8)</f>
        <v/>
      </c>
      <c r="I792" s="9" t="str">
        <f>IF('Section 10a Bilan_Diffusion'!$K$8="","",'Section 10a Bilan_Diffusion'!$K$8)</f>
        <v/>
      </c>
      <c r="J792" s="69" t="str">
        <f>IF('Section 10a Bilan_Diffusion'!C172="","",'Section 10a Bilan_Diffusion'!C172)</f>
        <v/>
      </c>
      <c r="K792" s="1273" t="str">
        <f>IF('Section 10a Bilan_Diffusion'!D172="","",'Section 10a Bilan_Diffusion'!D172)</f>
        <v/>
      </c>
      <c r="L792" s="69" t="str">
        <f>IF('Section 10a Bilan_Diffusion'!E172="","",IF('Section 10a Bilan_Diffusion'!E172="«Choisir»","",'Section 10a Bilan_Diffusion'!E172))</f>
        <v/>
      </c>
      <c r="M792" s="69" t="str">
        <f>IF('Section 10a Bilan_Diffusion'!F172="","",IF('Section 10a Bilan_Diffusion'!F172="«Choisir»","",'Section 10a Bilan_Diffusion'!F172))</f>
        <v/>
      </c>
      <c r="N792" s="69" t="str">
        <f>IF('Section 10a Bilan_Diffusion'!G172="","",'Section 10a Bilan_Diffusion'!G172)</f>
        <v/>
      </c>
      <c r="O792" s="69" t="str">
        <f>IF('Section 10a Bilan_Diffusion'!H172="","",'Section 10a Bilan_Diffusion'!H172)</f>
        <v/>
      </c>
      <c r="P792" s="69" t="str">
        <f>IF('Section 10a Bilan_Diffusion'!I172="","",IF('Section 10a Bilan_Diffusion'!I172="«Choisir»","",'Section 10a Bilan_Diffusion'!I172))</f>
        <v/>
      </c>
      <c r="Q792" s="69" t="str">
        <f>IF('Section 10a Bilan_Diffusion'!J172="","",IF('Section 10a Bilan_Diffusion'!J172="«Choisir»","",'Section 10a Bilan_Diffusion'!J172))</f>
        <v/>
      </c>
      <c r="R792" s="9" t="str">
        <f>IF('Section 10a Bilan_Diffusion'!K172="","",'Section 10a Bilan_Diffusion'!K172)</f>
        <v/>
      </c>
      <c r="S792" s="9" t="str">
        <f>IF('Section 10a Bilan_Diffusion'!L172="","",'Section 10a Bilan_Diffusion'!L172)</f>
        <v/>
      </c>
      <c r="T792" s="9" t="str">
        <f>IF('Section 10a Bilan_Diffusion'!M172="","",'Section 10a Bilan_Diffusion'!M172)</f>
        <v/>
      </c>
      <c r="U792" s="9" t="str">
        <f>IF('Section 10a Bilan_Diffusion'!N172="","",'Section 10a Bilan_Diffusion'!N172)</f>
        <v/>
      </c>
      <c r="V792" s="9">
        <f>'Section 10a Bilan_Diffusion'!O172</f>
        <v>0</v>
      </c>
      <c r="W792" s="9">
        <f>'Section 10a Bilan_Diffusion'!P172</f>
        <v>0</v>
      </c>
      <c r="X792" s="9">
        <f>'Section 10a Bilan_Diffusion'!Q172</f>
        <v>0</v>
      </c>
      <c r="Y792" s="9">
        <f>'Section 10a Bilan_Diffusion'!R172</f>
        <v>0</v>
      </c>
      <c r="Z792" s="9">
        <f>'Section 10a Bilan_Diffusion'!S172</f>
        <v>0</v>
      </c>
      <c r="AA792" s="9">
        <f>'Section 10a Bilan_Diffusion'!T172</f>
        <v>0</v>
      </c>
      <c r="AB792" s="9">
        <f>'Section 10a Bilan_Diffusion'!U172</f>
        <v>0</v>
      </c>
    </row>
    <row r="793" spans="1:28">
      <c r="A793" s="9">
        <f>'Identification '!$F$11</f>
        <v>0</v>
      </c>
      <c r="B793" s="69" t="str">
        <f>IF(AND('Identification '!$F$11="",'Identification '!$F$15&lt;&gt;""),'Identification '!$F$15,IF('Identification '!$F$11="","",IF('Identification '!$F$13="Inscrire le nom de votre organisme dans la cellule F15",'Identification '!$F$15,'Identification '!$F$13)))</f>
        <v/>
      </c>
      <c r="C793" s="9" t="str">
        <f>REF!$BM$7</f>
        <v>2025-2026</v>
      </c>
      <c r="D793" s="9" t="s">
        <v>3007</v>
      </c>
      <c r="E793" s="69" t="str">
        <f>'Identification '!$F$17</f>
        <v/>
      </c>
      <c r="F793" s="9" t="str">
        <f>'Identification '!$G$18</f>
        <v/>
      </c>
      <c r="G793" s="232" t="str">
        <f>IF('Section 10a Bilan_Diffusion'!$D$6="","",'Section 10a Bilan_Diffusion'!$D$6)</f>
        <v/>
      </c>
      <c r="H793" s="9" t="str">
        <f>IF('Section 10a Bilan_Diffusion'!$D$8="","",'Section 10a Bilan_Diffusion'!$D$8)</f>
        <v/>
      </c>
      <c r="I793" s="9" t="str">
        <f>IF('Section 10a Bilan_Diffusion'!$K$8="","",'Section 10a Bilan_Diffusion'!$K$8)</f>
        <v/>
      </c>
      <c r="J793" s="69" t="str">
        <f>IF('Section 10a Bilan_Diffusion'!C173="","",'Section 10a Bilan_Diffusion'!C173)</f>
        <v/>
      </c>
      <c r="K793" s="1273" t="str">
        <f>IF('Section 10a Bilan_Diffusion'!D173="","",'Section 10a Bilan_Diffusion'!D173)</f>
        <v/>
      </c>
      <c r="L793" s="69" t="str">
        <f>IF('Section 10a Bilan_Diffusion'!E173="","",IF('Section 10a Bilan_Diffusion'!E173="«Choisir»","",'Section 10a Bilan_Diffusion'!E173))</f>
        <v/>
      </c>
      <c r="M793" s="69" t="str">
        <f>IF('Section 10a Bilan_Diffusion'!F173="","",IF('Section 10a Bilan_Diffusion'!F173="«Choisir»","",'Section 10a Bilan_Diffusion'!F173))</f>
        <v/>
      </c>
      <c r="N793" s="69" t="str">
        <f>IF('Section 10a Bilan_Diffusion'!G173="","",'Section 10a Bilan_Diffusion'!G173)</f>
        <v/>
      </c>
      <c r="O793" s="69" t="str">
        <f>IF('Section 10a Bilan_Diffusion'!H173="","",'Section 10a Bilan_Diffusion'!H173)</f>
        <v/>
      </c>
      <c r="P793" s="69" t="str">
        <f>IF('Section 10a Bilan_Diffusion'!I173="","",IF('Section 10a Bilan_Diffusion'!I173="«Choisir»","",'Section 10a Bilan_Diffusion'!I173))</f>
        <v/>
      </c>
      <c r="Q793" s="69" t="str">
        <f>IF('Section 10a Bilan_Diffusion'!J173="","",IF('Section 10a Bilan_Diffusion'!J173="«Choisir»","",'Section 10a Bilan_Diffusion'!J173))</f>
        <v/>
      </c>
      <c r="R793" s="9" t="str">
        <f>IF('Section 10a Bilan_Diffusion'!K173="","",'Section 10a Bilan_Diffusion'!K173)</f>
        <v/>
      </c>
      <c r="S793" s="9" t="str">
        <f>IF('Section 10a Bilan_Diffusion'!L173="","",'Section 10a Bilan_Diffusion'!L173)</f>
        <v/>
      </c>
      <c r="T793" s="9" t="str">
        <f>IF('Section 10a Bilan_Diffusion'!M173="","",'Section 10a Bilan_Diffusion'!M173)</f>
        <v/>
      </c>
      <c r="U793" s="9" t="str">
        <f>IF('Section 10a Bilan_Diffusion'!N173="","",'Section 10a Bilan_Diffusion'!N173)</f>
        <v/>
      </c>
      <c r="V793" s="9">
        <f>'Section 10a Bilan_Diffusion'!O173</f>
        <v>0</v>
      </c>
      <c r="W793" s="9">
        <f>'Section 10a Bilan_Diffusion'!P173</f>
        <v>0</v>
      </c>
      <c r="X793" s="9">
        <f>'Section 10a Bilan_Diffusion'!Q173</f>
        <v>0</v>
      </c>
      <c r="Y793" s="9">
        <f>'Section 10a Bilan_Diffusion'!R173</f>
        <v>0</v>
      </c>
      <c r="Z793" s="9">
        <f>'Section 10a Bilan_Diffusion'!S173</f>
        <v>0</v>
      </c>
      <c r="AA793" s="9">
        <f>'Section 10a Bilan_Diffusion'!T173</f>
        <v>0</v>
      </c>
      <c r="AB793" s="9">
        <f>'Section 10a Bilan_Diffusion'!U173</f>
        <v>0</v>
      </c>
    </row>
    <row r="794" spans="1:28">
      <c r="A794" s="9">
        <f>'Identification '!$F$11</f>
        <v>0</v>
      </c>
      <c r="B794" s="69" t="str">
        <f>IF(AND('Identification '!$F$11="",'Identification '!$F$15&lt;&gt;""),'Identification '!$F$15,IF('Identification '!$F$11="","",IF('Identification '!$F$13="Inscrire le nom de votre organisme dans la cellule F15",'Identification '!$F$15,'Identification '!$F$13)))</f>
        <v/>
      </c>
      <c r="C794" s="9" t="str">
        <f>REF!$BM$7</f>
        <v>2025-2026</v>
      </c>
      <c r="D794" s="9" t="s">
        <v>3007</v>
      </c>
      <c r="E794" s="69" t="str">
        <f>'Identification '!$F$17</f>
        <v/>
      </c>
      <c r="F794" s="9" t="str">
        <f>'Identification '!$G$18</f>
        <v/>
      </c>
      <c r="G794" s="232" t="str">
        <f>IF('Section 10a Bilan_Diffusion'!$D$6="","",'Section 10a Bilan_Diffusion'!$D$6)</f>
        <v/>
      </c>
      <c r="H794" s="9" t="str">
        <f>IF('Section 10a Bilan_Diffusion'!$D$8="","",'Section 10a Bilan_Diffusion'!$D$8)</f>
        <v/>
      </c>
      <c r="I794" s="9" t="str">
        <f>IF('Section 10a Bilan_Diffusion'!$K$8="","",'Section 10a Bilan_Diffusion'!$K$8)</f>
        <v/>
      </c>
      <c r="J794" s="69" t="str">
        <f>IF('Section 10a Bilan_Diffusion'!C174="","",'Section 10a Bilan_Diffusion'!C174)</f>
        <v/>
      </c>
      <c r="K794" s="1273" t="str">
        <f>IF('Section 10a Bilan_Diffusion'!D174="","",'Section 10a Bilan_Diffusion'!D174)</f>
        <v/>
      </c>
      <c r="L794" s="69" t="str">
        <f>IF('Section 10a Bilan_Diffusion'!E174="","",IF('Section 10a Bilan_Diffusion'!E174="«Choisir»","",'Section 10a Bilan_Diffusion'!E174))</f>
        <v/>
      </c>
      <c r="M794" s="69" t="str">
        <f>IF('Section 10a Bilan_Diffusion'!F174="","",IF('Section 10a Bilan_Diffusion'!F174="«Choisir»","",'Section 10a Bilan_Diffusion'!F174))</f>
        <v/>
      </c>
      <c r="N794" s="69" t="str">
        <f>IF('Section 10a Bilan_Diffusion'!G174="","",'Section 10a Bilan_Diffusion'!G174)</f>
        <v/>
      </c>
      <c r="O794" s="69" t="str">
        <f>IF('Section 10a Bilan_Diffusion'!H174="","",'Section 10a Bilan_Diffusion'!H174)</f>
        <v/>
      </c>
      <c r="P794" s="69" t="str">
        <f>IF('Section 10a Bilan_Diffusion'!I174="","",IF('Section 10a Bilan_Diffusion'!I174="«Choisir»","",'Section 10a Bilan_Diffusion'!I174))</f>
        <v/>
      </c>
      <c r="Q794" s="69" t="str">
        <f>IF('Section 10a Bilan_Diffusion'!J174="","",IF('Section 10a Bilan_Diffusion'!J174="«Choisir»","",'Section 10a Bilan_Diffusion'!J174))</f>
        <v/>
      </c>
      <c r="R794" s="9" t="str">
        <f>IF('Section 10a Bilan_Diffusion'!K174="","",'Section 10a Bilan_Diffusion'!K174)</f>
        <v/>
      </c>
      <c r="S794" s="9" t="str">
        <f>IF('Section 10a Bilan_Diffusion'!L174="","",'Section 10a Bilan_Diffusion'!L174)</f>
        <v/>
      </c>
      <c r="T794" s="9" t="str">
        <f>IF('Section 10a Bilan_Diffusion'!M174="","",'Section 10a Bilan_Diffusion'!M174)</f>
        <v/>
      </c>
      <c r="U794" s="9" t="str">
        <f>IF('Section 10a Bilan_Diffusion'!N174="","",'Section 10a Bilan_Diffusion'!N174)</f>
        <v/>
      </c>
      <c r="V794" s="9">
        <f>'Section 10a Bilan_Diffusion'!O174</f>
        <v>0</v>
      </c>
      <c r="W794" s="9">
        <f>'Section 10a Bilan_Diffusion'!P174</f>
        <v>0</v>
      </c>
      <c r="X794" s="9">
        <f>'Section 10a Bilan_Diffusion'!Q174</f>
        <v>0</v>
      </c>
      <c r="Y794" s="9">
        <f>'Section 10a Bilan_Diffusion'!R174</f>
        <v>0</v>
      </c>
      <c r="Z794" s="9">
        <f>'Section 10a Bilan_Diffusion'!S174</f>
        <v>0</v>
      </c>
      <c r="AA794" s="9">
        <f>'Section 10a Bilan_Diffusion'!T174</f>
        <v>0</v>
      </c>
      <c r="AB794" s="9">
        <f>'Section 10a Bilan_Diffusion'!U174</f>
        <v>0</v>
      </c>
    </row>
    <row r="795" spans="1:28">
      <c r="A795" s="9">
        <f>'Identification '!$F$11</f>
        <v>0</v>
      </c>
      <c r="B795" s="69" t="str">
        <f>IF(AND('Identification '!$F$11="",'Identification '!$F$15&lt;&gt;""),'Identification '!$F$15,IF('Identification '!$F$11="","",IF('Identification '!$F$13="Inscrire le nom de votre organisme dans la cellule F15",'Identification '!$F$15,'Identification '!$F$13)))</f>
        <v/>
      </c>
      <c r="C795" s="9" t="str">
        <f>REF!$BM$7</f>
        <v>2025-2026</v>
      </c>
      <c r="D795" s="9" t="s">
        <v>3007</v>
      </c>
      <c r="E795" s="69" t="str">
        <f>'Identification '!$F$17</f>
        <v/>
      </c>
      <c r="F795" s="9" t="str">
        <f>'Identification '!$G$18</f>
        <v/>
      </c>
      <c r="G795" s="232" t="str">
        <f>IF('Section 10a Bilan_Diffusion'!$D$6="","",'Section 10a Bilan_Diffusion'!$D$6)</f>
        <v/>
      </c>
      <c r="H795" s="9" t="str">
        <f>IF('Section 10a Bilan_Diffusion'!$D$8="","",'Section 10a Bilan_Diffusion'!$D$8)</f>
        <v/>
      </c>
      <c r="I795" s="9" t="str">
        <f>IF('Section 10a Bilan_Diffusion'!$K$8="","",'Section 10a Bilan_Diffusion'!$K$8)</f>
        <v/>
      </c>
      <c r="J795" s="69" t="str">
        <f>IF('Section 10a Bilan_Diffusion'!C175="","",'Section 10a Bilan_Diffusion'!C175)</f>
        <v/>
      </c>
      <c r="K795" s="1273" t="str">
        <f>IF('Section 10a Bilan_Diffusion'!D175="","",'Section 10a Bilan_Diffusion'!D175)</f>
        <v/>
      </c>
      <c r="L795" s="69" t="str">
        <f>IF('Section 10a Bilan_Diffusion'!E175="","",IF('Section 10a Bilan_Diffusion'!E175="«Choisir»","",'Section 10a Bilan_Diffusion'!E175))</f>
        <v/>
      </c>
      <c r="M795" s="69" t="str">
        <f>IF('Section 10a Bilan_Diffusion'!F175="","",IF('Section 10a Bilan_Diffusion'!F175="«Choisir»","",'Section 10a Bilan_Diffusion'!F175))</f>
        <v/>
      </c>
      <c r="N795" s="69" t="str">
        <f>IF('Section 10a Bilan_Diffusion'!G175="","",'Section 10a Bilan_Diffusion'!G175)</f>
        <v/>
      </c>
      <c r="O795" s="69" t="str">
        <f>IF('Section 10a Bilan_Diffusion'!H175="","",'Section 10a Bilan_Diffusion'!H175)</f>
        <v/>
      </c>
      <c r="P795" s="69" t="str">
        <f>IF('Section 10a Bilan_Diffusion'!I175="","",IF('Section 10a Bilan_Diffusion'!I175="«Choisir»","",'Section 10a Bilan_Diffusion'!I175))</f>
        <v/>
      </c>
      <c r="Q795" s="69" t="str">
        <f>IF('Section 10a Bilan_Diffusion'!J175="","",IF('Section 10a Bilan_Diffusion'!J175="«Choisir»","",'Section 10a Bilan_Diffusion'!J175))</f>
        <v/>
      </c>
      <c r="R795" s="9" t="str">
        <f>IF('Section 10a Bilan_Diffusion'!K175="","",'Section 10a Bilan_Diffusion'!K175)</f>
        <v/>
      </c>
      <c r="S795" s="9" t="str">
        <f>IF('Section 10a Bilan_Diffusion'!L175="","",'Section 10a Bilan_Diffusion'!L175)</f>
        <v/>
      </c>
      <c r="T795" s="9" t="str">
        <f>IF('Section 10a Bilan_Diffusion'!M175="","",'Section 10a Bilan_Diffusion'!M175)</f>
        <v/>
      </c>
      <c r="U795" s="9" t="str">
        <f>IF('Section 10a Bilan_Diffusion'!N175="","",'Section 10a Bilan_Diffusion'!N175)</f>
        <v/>
      </c>
      <c r="V795" s="9">
        <f>'Section 10a Bilan_Diffusion'!O175</f>
        <v>0</v>
      </c>
      <c r="W795" s="9">
        <f>'Section 10a Bilan_Diffusion'!P175</f>
        <v>0</v>
      </c>
      <c r="X795" s="9">
        <f>'Section 10a Bilan_Diffusion'!Q175</f>
        <v>0</v>
      </c>
      <c r="Y795" s="9">
        <f>'Section 10a Bilan_Diffusion'!R175</f>
        <v>0</v>
      </c>
      <c r="Z795" s="9">
        <f>'Section 10a Bilan_Diffusion'!S175</f>
        <v>0</v>
      </c>
      <c r="AA795" s="9">
        <f>'Section 10a Bilan_Diffusion'!T175</f>
        <v>0</v>
      </c>
      <c r="AB795" s="9">
        <f>'Section 10a Bilan_Diffusion'!U175</f>
        <v>0</v>
      </c>
    </row>
    <row r="796" spans="1:28">
      <c r="A796" s="9">
        <f>'Identification '!$F$11</f>
        <v>0</v>
      </c>
      <c r="B796" s="69" t="str">
        <f>IF(AND('Identification '!$F$11="",'Identification '!$F$15&lt;&gt;""),'Identification '!$F$15,IF('Identification '!$F$11="","",IF('Identification '!$F$13="Inscrire le nom de votre organisme dans la cellule F15",'Identification '!$F$15,'Identification '!$F$13)))</f>
        <v/>
      </c>
      <c r="C796" s="9" t="str">
        <f>REF!$BM$7</f>
        <v>2025-2026</v>
      </c>
      <c r="D796" s="9" t="s">
        <v>3007</v>
      </c>
      <c r="E796" s="69" t="str">
        <f>'Identification '!$F$17</f>
        <v/>
      </c>
      <c r="F796" s="9" t="str">
        <f>'Identification '!$G$18</f>
        <v/>
      </c>
      <c r="G796" s="232" t="str">
        <f>IF('Section 10a Bilan_Diffusion'!$D$6="","",'Section 10a Bilan_Diffusion'!$D$6)</f>
        <v/>
      </c>
      <c r="H796" s="9" t="str">
        <f>IF('Section 10a Bilan_Diffusion'!$D$8="","",'Section 10a Bilan_Diffusion'!$D$8)</f>
        <v/>
      </c>
      <c r="I796" s="9" t="str">
        <f>IF('Section 10a Bilan_Diffusion'!$K$8="","",'Section 10a Bilan_Diffusion'!$K$8)</f>
        <v/>
      </c>
      <c r="J796" s="69" t="str">
        <f>IF('Section 10a Bilan_Diffusion'!C176="","",'Section 10a Bilan_Diffusion'!C176)</f>
        <v/>
      </c>
      <c r="K796" s="1273" t="str">
        <f>IF('Section 10a Bilan_Diffusion'!D176="","",'Section 10a Bilan_Diffusion'!D176)</f>
        <v/>
      </c>
      <c r="L796" s="69" t="str">
        <f>IF('Section 10a Bilan_Diffusion'!E176="","",IF('Section 10a Bilan_Diffusion'!E176="«Choisir»","",'Section 10a Bilan_Diffusion'!E176))</f>
        <v/>
      </c>
      <c r="M796" s="69" t="str">
        <f>IF('Section 10a Bilan_Diffusion'!F176="","",IF('Section 10a Bilan_Diffusion'!F176="«Choisir»","",'Section 10a Bilan_Diffusion'!F176))</f>
        <v/>
      </c>
      <c r="N796" s="69" t="str">
        <f>IF('Section 10a Bilan_Diffusion'!G176="","",'Section 10a Bilan_Diffusion'!G176)</f>
        <v/>
      </c>
      <c r="O796" s="69" t="str">
        <f>IF('Section 10a Bilan_Diffusion'!H176="","",'Section 10a Bilan_Diffusion'!H176)</f>
        <v/>
      </c>
      <c r="P796" s="69" t="str">
        <f>IF('Section 10a Bilan_Diffusion'!I176="","",IF('Section 10a Bilan_Diffusion'!I176="«Choisir»","",'Section 10a Bilan_Diffusion'!I176))</f>
        <v/>
      </c>
      <c r="Q796" s="69" t="str">
        <f>IF('Section 10a Bilan_Diffusion'!J176="","",IF('Section 10a Bilan_Diffusion'!J176="«Choisir»","",'Section 10a Bilan_Diffusion'!J176))</f>
        <v/>
      </c>
      <c r="R796" s="9" t="str">
        <f>IF('Section 10a Bilan_Diffusion'!K176="","",'Section 10a Bilan_Diffusion'!K176)</f>
        <v/>
      </c>
      <c r="S796" s="9" t="str">
        <f>IF('Section 10a Bilan_Diffusion'!L176="","",'Section 10a Bilan_Diffusion'!L176)</f>
        <v/>
      </c>
      <c r="T796" s="9" t="str">
        <f>IF('Section 10a Bilan_Diffusion'!M176="","",'Section 10a Bilan_Diffusion'!M176)</f>
        <v/>
      </c>
      <c r="U796" s="9" t="str">
        <f>IF('Section 10a Bilan_Diffusion'!N176="","",'Section 10a Bilan_Diffusion'!N176)</f>
        <v/>
      </c>
      <c r="V796" s="9">
        <f>'Section 10a Bilan_Diffusion'!O176</f>
        <v>0</v>
      </c>
      <c r="W796" s="9">
        <f>'Section 10a Bilan_Diffusion'!P176</f>
        <v>0</v>
      </c>
      <c r="X796" s="9">
        <f>'Section 10a Bilan_Diffusion'!Q176</f>
        <v>0</v>
      </c>
      <c r="Y796" s="9">
        <f>'Section 10a Bilan_Diffusion'!R176</f>
        <v>0</v>
      </c>
      <c r="Z796" s="9">
        <f>'Section 10a Bilan_Diffusion'!S176</f>
        <v>0</v>
      </c>
      <c r="AA796" s="9">
        <f>'Section 10a Bilan_Diffusion'!T176</f>
        <v>0</v>
      </c>
      <c r="AB796" s="9">
        <f>'Section 10a Bilan_Diffusion'!U176</f>
        <v>0</v>
      </c>
    </row>
    <row r="797" spans="1:28">
      <c r="A797" s="9">
        <f>'Identification '!$F$11</f>
        <v>0</v>
      </c>
      <c r="B797" s="69" t="str">
        <f>IF(AND('Identification '!$F$11="",'Identification '!$F$15&lt;&gt;""),'Identification '!$F$15,IF('Identification '!$F$11="","",IF('Identification '!$F$13="Inscrire le nom de votre organisme dans la cellule F15",'Identification '!$F$15,'Identification '!$F$13)))</f>
        <v/>
      </c>
      <c r="C797" s="9" t="str">
        <f>REF!$BM$7</f>
        <v>2025-2026</v>
      </c>
      <c r="D797" s="9" t="s">
        <v>3007</v>
      </c>
      <c r="E797" s="69" t="str">
        <f>'Identification '!$F$17</f>
        <v/>
      </c>
      <c r="F797" s="9" t="str">
        <f>'Identification '!$G$18</f>
        <v/>
      </c>
      <c r="G797" s="232" t="str">
        <f>IF('Section 10a Bilan_Diffusion'!$D$6="","",'Section 10a Bilan_Diffusion'!$D$6)</f>
        <v/>
      </c>
      <c r="H797" s="9" t="str">
        <f>IF('Section 10a Bilan_Diffusion'!$D$8="","",'Section 10a Bilan_Diffusion'!$D$8)</f>
        <v/>
      </c>
      <c r="I797" s="9" t="str">
        <f>IF('Section 10a Bilan_Diffusion'!$K$8="","",'Section 10a Bilan_Diffusion'!$K$8)</f>
        <v/>
      </c>
      <c r="J797" s="69" t="str">
        <f>IF('Section 10a Bilan_Diffusion'!C177="","",'Section 10a Bilan_Diffusion'!C177)</f>
        <v/>
      </c>
      <c r="K797" s="1273" t="str">
        <f>IF('Section 10a Bilan_Diffusion'!D177="","",'Section 10a Bilan_Diffusion'!D177)</f>
        <v/>
      </c>
      <c r="L797" s="69" t="str">
        <f>IF('Section 10a Bilan_Diffusion'!E177="","",IF('Section 10a Bilan_Diffusion'!E177="«Choisir»","",'Section 10a Bilan_Diffusion'!E177))</f>
        <v/>
      </c>
      <c r="M797" s="69" t="str">
        <f>IF('Section 10a Bilan_Diffusion'!F177="","",IF('Section 10a Bilan_Diffusion'!F177="«Choisir»","",'Section 10a Bilan_Diffusion'!F177))</f>
        <v/>
      </c>
      <c r="N797" s="69" t="str">
        <f>IF('Section 10a Bilan_Diffusion'!G177="","",'Section 10a Bilan_Diffusion'!G177)</f>
        <v/>
      </c>
      <c r="O797" s="69" t="str">
        <f>IF('Section 10a Bilan_Diffusion'!H177="","",'Section 10a Bilan_Diffusion'!H177)</f>
        <v/>
      </c>
      <c r="P797" s="69" t="str">
        <f>IF('Section 10a Bilan_Diffusion'!I177="","",IF('Section 10a Bilan_Diffusion'!I177="«Choisir»","",'Section 10a Bilan_Diffusion'!I177))</f>
        <v/>
      </c>
      <c r="Q797" s="69" t="str">
        <f>IF('Section 10a Bilan_Diffusion'!J177="","",IF('Section 10a Bilan_Diffusion'!J177="«Choisir»","",'Section 10a Bilan_Diffusion'!J177))</f>
        <v/>
      </c>
      <c r="R797" s="9" t="str">
        <f>IF('Section 10a Bilan_Diffusion'!K177="","",'Section 10a Bilan_Diffusion'!K177)</f>
        <v/>
      </c>
      <c r="S797" s="9" t="str">
        <f>IF('Section 10a Bilan_Diffusion'!L177="","",'Section 10a Bilan_Diffusion'!L177)</f>
        <v/>
      </c>
      <c r="T797" s="9" t="str">
        <f>IF('Section 10a Bilan_Diffusion'!M177="","",'Section 10a Bilan_Diffusion'!M177)</f>
        <v/>
      </c>
      <c r="U797" s="9" t="str">
        <f>IF('Section 10a Bilan_Diffusion'!N177="","",'Section 10a Bilan_Diffusion'!N177)</f>
        <v/>
      </c>
      <c r="V797" s="9">
        <f>'Section 10a Bilan_Diffusion'!O177</f>
        <v>0</v>
      </c>
      <c r="W797" s="9">
        <f>'Section 10a Bilan_Diffusion'!P177</f>
        <v>0</v>
      </c>
      <c r="X797" s="9">
        <f>'Section 10a Bilan_Diffusion'!Q177</f>
        <v>0</v>
      </c>
      <c r="Y797" s="9">
        <f>'Section 10a Bilan_Diffusion'!R177</f>
        <v>0</v>
      </c>
      <c r="Z797" s="9">
        <f>'Section 10a Bilan_Diffusion'!S177</f>
        <v>0</v>
      </c>
      <c r="AA797" s="9">
        <f>'Section 10a Bilan_Diffusion'!T177</f>
        <v>0</v>
      </c>
      <c r="AB797" s="9">
        <f>'Section 10a Bilan_Diffusion'!U177</f>
        <v>0</v>
      </c>
    </row>
    <row r="798" spans="1:28">
      <c r="A798" s="9">
        <f>'Identification '!$F$11</f>
        <v>0</v>
      </c>
      <c r="B798" s="69" t="str">
        <f>IF(AND('Identification '!$F$11="",'Identification '!$F$15&lt;&gt;""),'Identification '!$F$15,IF('Identification '!$F$11="","",IF('Identification '!$F$13="Inscrire le nom de votre organisme dans la cellule F15",'Identification '!$F$15,'Identification '!$F$13)))</f>
        <v/>
      </c>
      <c r="C798" s="9" t="str">
        <f>REF!$BM$7</f>
        <v>2025-2026</v>
      </c>
      <c r="D798" s="9" t="s">
        <v>3007</v>
      </c>
      <c r="E798" s="69" t="str">
        <f>'Identification '!$F$17</f>
        <v/>
      </c>
      <c r="F798" s="9" t="str">
        <f>'Identification '!$G$18</f>
        <v/>
      </c>
      <c r="G798" s="232" t="str">
        <f>IF('Section 10a Bilan_Diffusion'!$D$6="","",'Section 10a Bilan_Diffusion'!$D$6)</f>
        <v/>
      </c>
      <c r="H798" s="9" t="str">
        <f>IF('Section 10a Bilan_Diffusion'!$D$8="","",'Section 10a Bilan_Diffusion'!$D$8)</f>
        <v/>
      </c>
      <c r="I798" s="9" t="str">
        <f>IF('Section 10a Bilan_Diffusion'!$K$8="","",'Section 10a Bilan_Diffusion'!$K$8)</f>
        <v/>
      </c>
      <c r="J798" s="69" t="str">
        <f>IF('Section 10a Bilan_Diffusion'!C178="","",'Section 10a Bilan_Diffusion'!C178)</f>
        <v/>
      </c>
      <c r="K798" s="1273" t="str">
        <f>IF('Section 10a Bilan_Diffusion'!D178="","",'Section 10a Bilan_Diffusion'!D178)</f>
        <v/>
      </c>
      <c r="L798" s="69" t="str">
        <f>IF('Section 10a Bilan_Diffusion'!E178="","",IF('Section 10a Bilan_Diffusion'!E178="«Choisir»","",'Section 10a Bilan_Diffusion'!E178))</f>
        <v/>
      </c>
      <c r="M798" s="69" t="str">
        <f>IF('Section 10a Bilan_Diffusion'!F178="","",IF('Section 10a Bilan_Diffusion'!F178="«Choisir»","",'Section 10a Bilan_Diffusion'!F178))</f>
        <v/>
      </c>
      <c r="N798" s="69" t="str">
        <f>IF('Section 10a Bilan_Diffusion'!G178="","",'Section 10a Bilan_Diffusion'!G178)</f>
        <v/>
      </c>
      <c r="O798" s="69" t="str">
        <f>IF('Section 10a Bilan_Diffusion'!H178="","",'Section 10a Bilan_Diffusion'!H178)</f>
        <v/>
      </c>
      <c r="P798" s="69" t="str">
        <f>IF('Section 10a Bilan_Diffusion'!I178="","",IF('Section 10a Bilan_Diffusion'!I178="«Choisir»","",'Section 10a Bilan_Diffusion'!I178))</f>
        <v/>
      </c>
      <c r="Q798" s="69" t="str">
        <f>IF('Section 10a Bilan_Diffusion'!J178="","",IF('Section 10a Bilan_Diffusion'!J178="«Choisir»","",'Section 10a Bilan_Diffusion'!J178))</f>
        <v/>
      </c>
      <c r="R798" s="9" t="str">
        <f>IF('Section 10a Bilan_Diffusion'!K178="","",'Section 10a Bilan_Diffusion'!K178)</f>
        <v/>
      </c>
      <c r="S798" s="9" t="str">
        <f>IF('Section 10a Bilan_Diffusion'!L178="","",'Section 10a Bilan_Diffusion'!L178)</f>
        <v/>
      </c>
      <c r="T798" s="9" t="str">
        <f>IF('Section 10a Bilan_Diffusion'!M178="","",'Section 10a Bilan_Diffusion'!M178)</f>
        <v/>
      </c>
      <c r="U798" s="9" t="str">
        <f>IF('Section 10a Bilan_Diffusion'!N178="","",'Section 10a Bilan_Diffusion'!N178)</f>
        <v/>
      </c>
      <c r="V798" s="9">
        <f>'Section 10a Bilan_Diffusion'!O178</f>
        <v>0</v>
      </c>
      <c r="W798" s="9">
        <f>'Section 10a Bilan_Diffusion'!P178</f>
        <v>0</v>
      </c>
      <c r="X798" s="9">
        <f>'Section 10a Bilan_Diffusion'!Q178</f>
        <v>0</v>
      </c>
      <c r="Y798" s="9">
        <f>'Section 10a Bilan_Diffusion'!R178</f>
        <v>0</v>
      </c>
      <c r="Z798" s="9">
        <f>'Section 10a Bilan_Diffusion'!S178</f>
        <v>0</v>
      </c>
      <c r="AA798" s="9">
        <f>'Section 10a Bilan_Diffusion'!T178</f>
        <v>0</v>
      </c>
      <c r="AB798" s="9">
        <f>'Section 10a Bilan_Diffusion'!U178</f>
        <v>0</v>
      </c>
    </row>
    <row r="799" spans="1:28">
      <c r="A799" s="9">
        <f>'Identification '!$F$11</f>
        <v>0</v>
      </c>
      <c r="B799" s="69" t="str">
        <f>IF(AND('Identification '!$F$11="",'Identification '!$F$15&lt;&gt;""),'Identification '!$F$15,IF('Identification '!$F$11="","",IF('Identification '!$F$13="Inscrire le nom de votre organisme dans la cellule F15",'Identification '!$F$15,'Identification '!$F$13)))</f>
        <v/>
      </c>
      <c r="C799" s="9" t="str">
        <f>REF!$BM$7</f>
        <v>2025-2026</v>
      </c>
      <c r="D799" s="9" t="s">
        <v>3007</v>
      </c>
      <c r="E799" s="69" t="str">
        <f>'Identification '!$F$17</f>
        <v/>
      </c>
      <c r="F799" s="9" t="str">
        <f>'Identification '!$G$18</f>
        <v/>
      </c>
      <c r="G799" s="232" t="str">
        <f>IF('Section 10a Bilan_Diffusion'!$D$6="","",'Section 10a Bilan_Diffusion'!$D$6)</f>
        <v/>
      </c>
      <c r="H799" s="9" t="str">
        <f>IF('Section 10a Bilan_Diffusion'!$D$8="","",'Section 10a Bilan_Diffusion'!$D$8)</f>
        <v/>
      </c>
      <c r="I799" s="9" t="str">
        <f>IF('Section 10a Bilan_Diffusion'!$K$8="","",'Section 10a Bilan_Diffusion'!$K$8)</f>
        <v/>
      </c>
      <c r="J799" s="69" t="str">
        <f>IF('Section 10a Bilan_Diffusion'!C179="","",'Section 10a Bilan_Diffusion'!C179)</f>
        <v/>
      </c>
      <c r="K799" s="1273" t="str">
        <f>IF('Section 10a Bilan_Diffusion'!D179="","",'Section 10a Bilan_Diffusion'!D179)</f>
        <v/>
      </c>
      <c r="L799" s="69" t="str">
        <f>IF('Section 10a Bilan_Diffusion'!E179="","",IF('Section 10a Bilan_Diffusion'!E179="«Choisir»","",'Section 10a Bilan_Diffusion'!E179))</f>
        <v/>
      </c>
      <c r="M799" s="69" t="str">
        <f>IF('Section 10a Bilan_Diffusion'!F179="","",IF('Section 10a Bilan_Diffusion'!F179="«Choisir»","",'Section 10a Bilan_Diffusion'!F179))</f>
        <v/>
      </c>
      <c r="N799" s="69" t="str">
        <f>IF('Section 10a Bilan_Diffusion'!G179="","",'Section 10a Bilan_Diffusion'!G179)</f>
        <v/>
      </c>
      <c r="O799" s="69" t="str">
        <f>IF('Section 10a Bilan_Diffusion'!H179="","",'Section 10a Bilan_Diffusion'!H179)</f>
        <v/>
      </c>
      <c r="P799" s="69" t="str">
        <f>IF('Section 10a Bilan_Diffusion'!I179="","",IF('Section 10a Bilan_Diffusion'!I179="«Choisir»","",'Section 10a Bilan_Diffusion'!I179))</f>
        <v/>
      </c>
      <c r="Q799" s="69" t="str">
        <f>IF('Section 10a Bilan_Diffusion'!J179="","",IF('Section 10a Bilan_Diffusion'!J179="«Choisir»","",'Section 10a Bilan_Diffusion'!J179))</f>
        <v/>
      </c>
      <c r="R799" s="9" t="str">
        <f>IF('Section 10a Bilan_Diffusion'!K179="","",'Section 10a Bilan_Diffusion'!K179)</f>
        <v/>
      </c>
      <c r="S799" s="9" t="str">
        <f>IF('Section 10a Bilan_Diffusion'!L179="","",'Section 10a Bilan_Diffusion'!L179)</f>
        <v/>
      </c>
      <c r="T799" s="9" t="str">
        <f>IF('Section 10a Bilan_Diffusion'!M179="","",'Section 10a Bilan_Diffusion'!M179)</f>
        <v/>
      </c>
      <c r="U799" s="9" t="str">
        <f>IF('Section 10a Bilan_Diffusion'!N179="","",'Section 10a Bilan_Diffusion'!N179)</f>
        <v/>
      </c>
      <c r="V799" s="9">
        <f>'Section 10a Bilan_Diffusion'!O179</f>
        <v>0</v>
      </c>
      <c r="W799" s="9">
        <f>'Section 10a Bilan_Diffusion'!P179</f>
        <v>0</v>
      </c>
      <c r="X799" s="9">
        <f>'Section 10a Bilan_Diffusion'!Q179</f>
        <v>0</v>
      </c>
      <c r="Y799" s="9">
        <f>'Section 10a Bilan_Diffusion'!R179</f>
        <v>0</v>
      </c>
      <c r="Z799" s="9">
        <f>'Section 10a Bilan_Diffusion'!S179</f>
        <v>0</v>
      </c>
      <c r="AA799" s="9">
        <f>'Section 10a Bilan_Diffusion'!T179</f>
        <v>0</v>
      </c>
      <c r="AB799" s="9">
        <f>'Section 10a Bilan_Diffusion'!U179</f>
        <v>0</v>
      </c>
    </row>
    <row r="800" spans="1:28">
      <c r="A800" s="9">
        <f>'Identification '!$F$11</f>
        <v>0</v>
      </c>
      <c r="B800" s="69" t="str">
        <f>IF(AND('Identification '!$F$11="",'Identification '!$F$15&lt;&gt;""),'Identification '!$F$15,IF('Identification '!$F$11="","",IF('Identification '!$F$13="Inscrire le nom de votre organisme dans la cellule F15",'Identification '!$F$15,'Identification '!$F$13)))</f>
        <v/>
      </c>
      <c r="C800" s="9" t="str">
        <f>REF!$BM$7</f>
        <v>2025-2026</v>
      </c>
      <c r="D800" s="9" t="s">
        <v>3007</v>
      </c>
      <c r="E800" s="69" t="str">
        <f>'Identification '!$F$17</f>
        <v/>
      </c>
      <c r="F800" s="9" t="str">
        <f>'Identification '!$G$18</f>
        <v/>
      </c>
      <c r="G800" s="232" t="str">
        <f>IF('Section 10a Bilan_Diffusion'!$D$6="","",'Section 10a Bilan_Diffusion'!$D$6)</f>
        <v/>
      </c>
      <c r="H800" s="9" t="str">
        <f>IF('Section 10a Bilan_Diffusion'!$D$8="","",'Section 10a Bilan_Diffusion'!$D$8)</f>
        <v/>
      </c>
      <c r="I800" s="9" t="str">
        <f>IF('Section 10a Bilan_Diffusion'!$K$8="","",'Section 10a Bilan_Diffusion'!$K$8)</f>
        <v/>
      </c>
      <c r="J800" s="69" t="str">
        <f>IF('Section 10a Bilan_Diffusion'!C180="","",'Section 10a Bilan_Diffusion'!C180)</f>
        <v/>
      </c>
      <c r="K800" s="1273" t="str">
        <f>IF('Section 10a Bilan_Diffusion'!D180="","",'Section 10a Bilan_Diffusion'!D180)</f>
        <v/>
      </c>
      <c r="L800" s="69" t="str">
        <f>IF('Section 10a Bilan_Diffusion'!E180="","",IF('Section 10a Bilan_Diffusion'!E180="«Choisir»","",'Section 10a Bilan_Diffusion'!E180))</f>
        <v/>
      </c>
      <c r="M800" s="69" t="str">
        <f>IF('Section 10a Bilan_Diffusion'!F180="","",IF('Section 10a Bilan_Diffusion'!F180="«Choisir»","",'Section 10a Bilan_Diffusion'!F180))</f>
        <v/>
      </c>
      <c r="N800" s="69" t="str">
        <f>IF('Section 10a Bilan_Diffusion'!G180="","",'Section 10a Bilan_Diffusion'!G180)</f>
        <v/>
      </c>
      <c r="O800" s="69" t="str">
        <f>IF('Section 10a Bilan_Diffusion'!H180="","",'Section 10a Bilan_Diffusion'!H180)</f>
        <v/>
      </c>
      <c r="P800" s="69" t="str">
        <f>IF('Section 10a Bilan_Diffusion'!I180="","",IF('Section 10a Bilan_Diffusion'!I180="«Choisir»","",'Section 10a Bilan_Diffusion'!I180))</f>
        <v/>
      </c>
      <c r="Q800" s="69" t="str">
        <f>IF('Section 10a Bilan_Diffusion'!J180="","",IF('Section 10a Bilan_Diffusion'!J180="«Choisir»","",'Section 10a Bilan_Diffusion'!J180))</f>
        <v/>
      </c>
      <c r="R800" s="9" t="str">
        <f>IF('Section 10a Bilan_Diffusion'!K180="","",'Section 10a Bilan_Diffusion'!K180)</f>
        <v/>
      </c>
      <c r="S800" s="9" t="str">
        <f>IF('Section 10a Bilan_Diffusion'!L180="","",'Section 10a Bilan_Diffusion'!L180)</f>
        <v/>
      </c>
      <c r="T800" s="9" t="str">
        <f>IF('Section 10a Bilan_Diffusion'!M180="","",'Section 10a Bilan_Diffusion'!M180)</f>
        <v/>
      </c>
      <c r="U800" s="9" t="str">
        <f>IF('Section 10a Bilan_Diffusion'!N180="","",'Section 10a Bilan_Diffusion'!N180)</f>
        <v/>
      </c>
      <c r="V800" s="9">
        <f>'Section 10a Bilan_Diffusion'!O180</f>
        <v>0</v>
      </c>
      <c r="W800" s="9">
        <f>'Section 10a Bilan_Diffusion'!P180</f>
        <v>0</v>
      </c>
      <c r="X800" s="9">
        <f>'Section 10a Bilan_Diffusion'!Q180</f>
        <v>0</v>
      </c>
      <c r="Y800" s="9">
        <f>'Section 10a Bilan_Diffusion'!R180</f>
        <v>0</v>
      </c>
      <c r="Z800" s="9">
        <f>'Section 10a Bilan_Diffusion'!S180</f>
        <v>0</v>
      </c>
      <c r="AA800" s="9">
        <f>'Section 10a Bilan_Diffusion'!T180</f>
        <v>0</v>
      </c>
      <c r="AB800" s="9">
        <f>'Section 10a Bilan_Diffusion'!U180</f>
        <v>0</v>
      </c>
    </row>
    <row r="801" spans="1:28">
      <c r="A801" s="9">
        <f>'Identification '!$F$11</f>
        <v>0</v>
      </c>
      <c r="B801" s="69" t="str">
        <f>IF(AND('Identification '!$F$11="",'Identification '!$F$15&lt;&gt;""),'Identification '!$F$15,IF('Identification '!$F$11="","",IF('Identification '!$F$13="Inscrire le nom de votre organisme dans la cellule F15",'Identification '!$F$15,'Identification '!$F$13)))</f>
        <v/>
      </c>
      <c r="C801" s="9" t="str">
        <f>REF!$BM$7</f>
        <v>2025-2026</v>
      </c>
      <c r="D801" s="9" t="s">
        <v>3007</v>
      </c>
      <c r="E801" s="69" t="str">
        <f>'Identification '!$F$17</f>
        <v/>
      </c>
      <c r="F801" s="9" t="str">
        <f>'Identification '!$G$18</f>
        <v/>
      </c>
      <c r="G801" s="232" t="str">
        <f>IF('Section 10a Bilan_Diffusion'!$D$6="","",'Section 10a Bilan_Diffusion'!$D$6)</f>
        <v/>
      </c>
      <c r="H801" s="9" t="str">
        <f>IF('Section 10a Bilan_Diffusion'!$D$8="","",'Section 10a Bilan_Diffusion'!$D$8)</f>
        <v/>
      </c>
      <c r="I801" s="9" t="str">
        <f>IF('Section 10a Bilan_Diffusion'!$K$8="","",'Section 10a Bilan_Diffusion'!$K$8)</f>
        <v/>
      </c>
      <c r="J801" s="69" t="str">
        <f>IF('Section 10a Bilan_Diffusion'!C181="","",'Section 10a Bilan_Diffusion'!C181)</f>
        <v/>
      </c>
      <c r="K801" s="1273" t="str">
        <f>IF('Section 10a Bilan_Diffusion'!D181="","",'Section 10a Bilan_Diffusion'!D181)</f>
        <v/>
      </c>
      <c r="L801" s="69" t="str">
        <f>IF('Section 10a Bilan_Diffusion'!E181="","",IF('Section 10a Bilan_Diffusion'!E181="«Choisir»","",'Section 10a Bilan_Diffusion'!E181))</f>
        <v/>
      </c>
      <c r="M801" s="69" t="str">
        <f>IF('Section 10a Bilan_Diffusion'!F181="","",IF('Section 10a Bilan_Diffusion'!F181="«Choisir»","",'Section 10a Bilan_Diffusion'!F181))</f>
        <v/>
      </c>
      <c r="N801" s="69" t="str">
        <f>IF('Section 10a Bilan_Diffusion'!G181="","",'Section 10a Bilan_Diffusion'!G181)</f>
        <v/>
      </c>
      <c r="O801" s="69" t="str">
        <f>IF('Section 10a Bilan_Diffusion'!H181="","",'Section 10a Bilan_Diffusion'!H181)</f>
        <v/>
      </c>
      <c r="P801" s="69" t="str">
        <f>IF('Section 10a Bilan_Diffusion'!I181="","",IF('Section 10a Bilan_Diffusion'!I181="«Choisir»","",'Section 10a Bilan_Diffusion'!I181))</f>
        <v/>
      </c>
      <c r="Q801" s="69" t="str">
        <f>IF('Section 10a Bilan_Diffusion'!J181="","",IF('Section 10a Bilan_Diffusion'!J181="«Choisir»","",'Section 10a Bilan_Diffusion'!J181))</f>
        <v/>
      </c>
      <c r="R801" s="9" t="str">
        <f>IF('Section 10a Bilan_Diffusion'!K181="","",'Section 10a Bilan_Diffusion'!K181)</f>
        <v/>
      </c>
      <c r="S801" s="9" t="str">
        <f>IF('Section 10a Bilan_Diffusion'!L181="","",'Section 10a Bilan_Diffusion'!L181)</f>
        <v/>
      </c>
      <c r="T801" s="9" t="str">
        <f>IF('Section 10a Bilan_Diffusion'!M181="","",'Section 10a Bilan_Diffusion'!M181)</f>
        <v/>
      </c>
      <c r="U801" s="9" t="str">
        <f>IF('Section 10a Bilan_Diffusion'!N181="","",'Section 10a Bilan_Diffusion'!N181)</f>
        <v/>
      </c>
      <c r="V801" s="9">
        <f>'Section 10a Bilan_Diffusion'!O181</f>
        <v>0</v>
      </c>
      <c r="W801" s="9">
        <f>'Section 10a Bilan_Diffusion'!P181</f>
        <v>0</v>
      </c>
      <c r="X801" s="9">
        <f>'Section 10a Bilan_Diffusion'!Q181</f>
        <v>0</v>
      </c>
      <c r="Y801" s="9">
        <f>'Section 10a Bilan_Diffusion'!R181</f>
        <v>0</v>
      </c>
      <c r="Z801" s="9">
        <f>'Section 10a Bilan_Diffusion'!S181</f>
        <v>0</v>
      </c>
      <c r="AA801" s="9">
        <f>'Section 10a Bilan_Diffusion'!T181</f>
        <v>0</v>
      </c>
      <c r="AB801" s="9">
        <f>'Section 10a Bilan_Diffusion'!U181</f>
        <v>0</v>
      </c>
    </row>
    <row r="802" spans="1:28">
      <c r="A802" s="9">
        <f>'Identification '!$F$11</f>
        <v>0</v>
      </c>
      <c r="B802" s="69" t="str">
        <f>IF(AND('Identification '!$F$11="",'Identification '!$F$15&lt;&gt;""),'Identification '!$F$15,IF('Identification '!$F$11="","",IF('Identification '!$F$13="Inscrire le nom de votre organisme dans la cellule F15",'Identification '!$F$15,'Identification '!$F$13)))</f>
        <v/>
      </c>
      <c r="C802" s="9" t="str">
        <f>REF!$BM$7</f>
        <v>2025-2026</v>
      </c>
      <c r="D802" s="9" t="s">
        <v>3007</v>
      </c>
      <c r="E802" s="69" t="str">
        <f>'Identification '!$F$17</f>
        <v/>
      </c>
      <c r="F802" s="9" t="str">
        <f>'Identification '!$G$18</f>
        <v/>
      </c>
      <c r="G802" s="232" t="str">
        <f>IF('Section 10a Bilan_Diffusion'!$D$6="","",'Section 10a Bilan_Diffusion'!$D$6)</f>
        <v/>
      </c>
      <c r="H802" s="9" t="str">
        <f>IF('Section 10a Bilan_Diffusion'!$D$8="","",'Section 10a Bilan_Diffusion'!$D$8)</f>
        <v/>
      </c>
      <c r="I802" s="9" t="str">
        <f>IF('Section 10a Bilan_Diffusion'!$K$8="","",'Section 10a Bilan_Diffusion'!$K$8)</f>
        <v/>
      </c>
      <c r="J802" s="69" t="str">
        <f>IF('Section 10a Bilan_Diffusion'!C182="","",'Section 10a Bilan_Diffusion'!C182)</f>
        <v/>
      </c>
      <c r="K802" s="1273" t="str">
        <f>IF('Section 10a Bilan_Diffusion'!D182="","",'Section 10a Bilan_Diffusion'!D182)</f>
        <v/>
      </c>
      <c r="L802" s="69" t="str">
        <f>IF('Section 10a Bilan_Diffusion'!E182="","",IF('Section 10a Bilan_Diffusion'!E182="«Choisir»","",'Section 10a Bilan_Diffusion'!E182))</f>
        <v/>
      </c>
      <c r="M802" s="69" t="str">
        <f>IF('Section 10a Bilan_Diffusion'!F182="","",IF('Section 10a Bilan_Diffusion'!F182="«Choisir»","",'Section 10a Bilan_Diffusion'!F182))</f>
        <v/>
      </c>
      <c r="N802" s="69" t="str">
        <f>IF('Section 10a Bilan_Diffusion'!G182="","",'Section 10a Bilan_Diffusion'!G182)</f>
        <v/>
      </c>
      <c r="O802" s="69" t="str">
        <f>IF('Section 10a Bilan_Diffusion'!H182="","",'Section 10a Bilan_Diffusion'!H182)</f>
        <v/>
      </c>
      <c r="P802" s="69" t="str">
        <f>IF('Section 10a Bilan_Diffusion'!I182="","",IF('Section 10a Bilan_Diffusion'!I182="«Choisir»","",'Section 10a Bilan_Diffusion'!I182))</f>
        <v/>
      </c>
      <c r="Q802" s="69" t="str">
        <f>IF('Section 10a Bilan_Diffusion'!J182="","",IF('Section 10a Bilan_Diffusion'!J182="«Choisir»","",'Section 10a Bilan_Diffusion'!J182))</f>
        <v/>
      </c>
      <c r="R802" s="9" t="str">
        <f>IF('Section 10a Bilan_Diffusion'!K182="","",'Section 10a Bilan_Diffusion'!K182)</f>
        <v/>
      </c>
      <c r="S802" s="9" t="str">
        <f>IF('Section 10a Bilan_Diffusion'!L182="","",'Section 10a Bilan_Diffusion'!L182)</f>
        <v/>
      </c>
      <c r="T802" s="9" t="str">
        <f>IF('Section 10a Bilan_Diffusion'!M182="","",'Section 10a Bilan_Diffusion'!M182)</f>
        <v/>
      </c>
      <c r="U802" s="9" t="str">
        <f>IF('Section 10a Bilan_Diffusion'!N182="","",'Section 10a Bilan_Diffusion'!N182)</f>
        <v/>
      </c>
      <c r="V802" s="9">
        <f>'Section 10a Bilan_Diffusion'!O182</f>
        <v>0</v>
      </c>
      <c r="W802" s="9">
        <f>'Section 10a Bilan_Diffusion'!P182</f>
        <v>0</v>
      </c>
      <c r="X802" s="9">
        <f>'Section 10a Bilan_Diffusion'!Q182</f>
        <v>0</v>
      </c>
      <c r="Y802" s="9">
        <f>'Section 10a Bilan_Diffusion'!R182</f>
        <v>0</v>
      </c>
      <c r="Z802" s="9">
        <f>'Section 10a Bilan_Diffusion'!S182</f>
        <v>0</v>
      </c>
      <c r="AA802" s="9">
        <f>'Section 10a Bilan_Diffusion'!T182</f>
        <v>0</v>
      </c>
      <c r="AB802" s="9">
        <f>'Section 10a Bilan_Diffusion'!U182</f>
        <v>0</v>
      </c>
    </row>
    <row r="803" spans="1:28">
      <c r="A803" s="9">
        <f>'Identification '!$F$11</f>
        <v>0</v>
      </c>
      <c r="B803" s="69" t="str">
        <f>IF(AND('Identification '!$F$11="",'Identification '!$F$15&lt;&gt;""),'Identification '!$F$15,IF('Identification '!$F$11="","",IF('Identification '!$F$13="Inscrire le nom de votre organisme dans la cellule F15",'Identification '!$F$15,'Identification '!$F$13)))</f>
        <v/>
      </c>
      <c r="C803" s="9" t="str">
        <f>REF!$BM$7</f>
        <v>2025-2026</v>
      </c>
      <c r="D803" s="9" t="s">
        <v>3007</v>
      </c>
      <c r="E803" s="69" t="str">
        <f>'Identification '!$F$17</f>
        <v/>
      </c>
      <c r="F803" s="9" t="str">
        <f>'Identification '!$G$18</f>
        <v/>
      </c>
      <c r="G803" s="232" t="str">
        <f>IF('Section 10a Bilan_Diffusion'!$D$6="","",'Section 10a Bilan_Diffusion'!$D$6)</f>
        <v/>
      </c>
      <c r="H803" s="9" t="str">
        <f>IF('Section 10a Bilan_Diffusion'!$D$8="","",'Section 10a Bilan_Diffusion'!$D$8)</f>
        <v/>
      </c>
      <c r="I803" s="9" t="str">
        <f>IF('Section 10a Bilan_Diffusion'!$K$8="","",'Section 10a Bilan_Diffusion'!$K$8)</f>
        <v/>
      </c>
      <c r="J803" s="69" t="str">
        <f>IF('Section 10a Bilan_Diffusion'!C183="","",'Section 10a Bilan_Diffusion'!C183)</f>
        <v/>
      </c>
      <c r="K803" s="1273" t="str">
        <f>IF('Section 10a Bilan_Diffusion'!D183="","",'Section 10a Bilan_Diffusion'!D183)</f>
        <v/>
      </c>
      <c r="L803" s="69" t="str">
        <f>IF('Section 10a Bilan_Diffusion'!E183="","",IF('Section 10a Bilan_Diffusion'!E183="«Choisir»","",'Section 10a Bilan_Diffusion'!E183))</f>
        <v/>
      </c>
      <c r="M803" s="69" t="str">
        <f>IF('Section 10a Bilan_Diffusion'!F183="","",IF('Section 10a Bilan_Diffusion'!F183="«Choisir»","",'Section 10a Bilan_Diffusion'!F183))</f>
        <v/>
      </c>
      <c r="N803" s="69" t="str">
        <f>IF('Section 10a Bilan_Diffusion'!G183="","",'Section 10a Bilan_Diffusion'!G183)</f>
        <v/>
      </c>
      <c r="O803" s="69" t="str">
        <f>IF('Section 10a Bilan_Diffusion'!H183="","",'Section 10a Bilan_Diffusion'!H183)</f>
        <v/>
      </c>
      <c r="P803" s="69" t="str">
        <f>IF('Section 10a Bilan_Diffusion'!I183="","",IF('Section 10a Bilan_Diffusion'!I183="«Choisir»","",'Section 10a Bilan_Diffusion'!I183))</f>
        <v/>
      </c>
      <c r="Q803" s="69" t="str">
        <f>IF('Section 10a Bilan_Diffusion'!J183="","",IF('Section 10a Bilan_Diffusion'!J183="«Choisir»","",'Section 10a Bilan_Diffusion'!J183))</f>
        <v/>
      </c>
      <c r="R803" s="9" t="str">
        <f>IF('Section 10a Bilan_Diffusion'!K183="","",'Section 10a Bilan_Diffusion'!K183)</f>
        <v/>
      </c>
      <c r="S803" s="9" t="str">
        <f>IF('Section 10a Bilan_Diffusion'!L183="","",'Section 10a Bilan_Diffusion'!L183)</f>
        <v/>
      </c>
      <c r="T803" s="9" t="str">
        <f>IF('Section 10a Bilan_Diffusion'!M183="","",'Section 10a Bilan_Diffusion'!M183)</f>
        <v/>
      </c>
      <c r="U803" s="9" t="str">
        <f>IF('Section 10a Bilan_Diffusion'!N183="","",'Section 10a Bilan_Diffusion'!N183)</f>
        <v/>
      </c>
      <c r="V803" s="9">
        <f>'Section 10a Bilan_Diffusion'!O183</f>
        <v>0</v>
      </c>
      <c r="W803" s="9">
        <f>'Section 10a Bilan_Diffusion'!P183</f>
        <v>0</v>
      </c>
      <c r="X803" s="9">
        <f>'Section 10a Bilan_Diffusion'!Q183</f>
        <v>0</v>
      </c>
      <c r="Y803" s="9">
        <f>'Section 10a Bilan_Diffusion'!R183</f>
        <v>0</v>
      </c>
      <c r="Z803" s="9">
        <f>'Section 10a Bilan_Diffusion'!S183</f>
        <v>0</v>
      </c>
      <c r="AA803" s="9">
        <f>'Section 10a Bilan_Diffusion'!T183</f>
        <v>0</v>
      </c>
      <c r="AB803" s="9">
        <f>'Section 10a Bilan_Diffusion'!U183</f>
        <v>0</v>
      </c>
    </row>
    <row r="804" spans="1:28">
      <c r="A804" s="9">
        <f>'Identification '!$F$11</f>
        <v>0</v>
      </c>
      <c r="B804" s="69" t="str">
        <f>IF(AND('Identification '!$F$11="",'Identification '!$F$15&lt;&gt;""),'Identification '!$F$15,IF('Identification '!$F$11="","",IF('Identification '!$F$13="Inscrire le nom de votre organisme dans la cellule F15",'Identification '!$F$15,'Identification '!$F$13)))</f>
        <v/>
      </c>
      <c r="C804" s="9" t="str">
        <f>REF!$BM$7</f>
        <v>2025-2026</v>
      </c>
      <c r="D804" s="9" t="s">
        <v>3007</v>
      </c>
      <c r="E804" s="69" t="str">
        <f>'Identification '!$F$17</f>
        <v/>
      </c>
      <c r="F804" s="9" t="str">
        <f>'Identification '!$G$18</f>
        <v/>
      </c>
      <c r="G804" s="232" t="str">
        <f>IF('Section 10a Bilan_Diffusion'!$D$6="","",'Section 10a Bilan_Diffusion'!$D$6)</f>
        <v/>
      </c>
      <c r="H804" s="9" t="str">
        <f>IF('Section 10a Bilan_Diffusion'!$D$8="","",'Section 10a Bilan_Diffusion'!$D$8)</f>
        <v/>
      </c>
      <c r="I804" s="9" t="str">
        <f>IF('Section 10a Bilan_Diffusion'!$K$8="","",'Section 10a Bilan_Diffusion'!$K$8)</f>
        <v/>
      </c>
      <c r="J804" s="69" t="str">
        <f>IF('Section 10a Bilan_Diffusion'!C184="","",'Section 10a Bilan_Diffusion'!C184)</f>
        <v/>
      </c>
      <c r="K804" s="1273" t="str">
        <f>IF('Section 10a Bilan_Diffusion'!D184="","",'Section 10a Bilan_Diffusion'!D184)</f>
        <v/>
      </c>
      <c r="L804" s="69" t="str">
        <f>IF('Section 10a Bilan_Diffusion'!E184="","",IF('Section 10a Bilan_Diffusion'!E184="«Choisir»","",'Section 10a Bilan_Diffusion'!E184))</f>
        <v/>
      </c>
      <c r="M804" s="69" t="str">
        <f>IF('Section 10a Bilan_Diffusion'!F184="","",IF('Section 10a Bilan_Diffusion'!F184="«Choisir»","",'Section 10a Bilan_Diffusion'!F184))</f>
        <v/>
      </c>
      <c r="N804" s="69" t="str">
        <f>IF('Section 10a Bilan_Diffusion'!G184="","",'Section 10a Bilan_Diffusion'!G184)</f>
        <v/>
      </c>
      <c r="O804" s="69" t="str">
        <f>IF('Section 10a Bilan_Diffusion'!H184="","",'Section 10a Bilan_Diffusion'!H184)</f>
        <v/>
      </c>
      <c r="P804" s="69" t="str">
        <f>IF('Section 10a Bilan_Diffusion'!I184="","",IF('Section 10a Bilan_Diffusion'!I184="«Choisir»","",'Section 10a Bilan_Diffusion'!I184))</f>
        <v/>
      </c>
      <c r="Q804" s="69" t="str">
        <f>IF('Section 10a Bilan_Diffusion'!J184="","",IF('Section 10a Bilan_Diffusion'!J184="«Choisir»","",'Section 10a Bilan_Diffusion'!J184))</f>
        <v/>
      </c>
      <c r="R804" s="9" t="str">
        <f>IF('Section 10a Bilan_Diffusion'!K184="","",'Section 10a Bilan_Diffusion'!K184)</f>
        <v/>
      </c>
      <c r="S804" s="9" t="str">
        <f>IF('Section 10a Bilan_Diffusion'!L184="","",'Section 10a Bilan_Diffusion'!L184)</f>
        <v/>
      </c>
      <c r="T804" s="9" t="str">
        <f>IF('Section 10a Bilan_Diffusion'!M184="","",'Section 10a Bilan_Diffusion'!M184)</f>
        <v/>
      </c>
      <c r="U804" s="9" t="str">
        <f>IF('Section 10a Bilan_Diffusion'!N184="","",'Section 10a Bilan_Diffusion'!N184)</f>
        <v/>
      </c>
      <c r="V804" s="9">
        <f>'Section 10a Bilan_Diffusion'!O184</f>
        <v>0</v>
      </c>
      <c r="W804" s="9">
        <f>'Section 10a Bilan_Diffusion'!P184</f>
        <v>0</v>
      </c>
      <c r="X804" s="9">
        <f>'Section 10a Bilan_Diffusion'!Q184</f>
        <v>0</v>
      </c>
      <c r="Y804" s="9">
        <f>'Section 10a Bilan_Diffusion'!R184</f>
        <v>0</v>
      </c>
      <c r="Z804" s="9">
        <f>'Section 10a Bilan_Diffusion'!S184</f>
        <v>0</v>
      </c>
      <c r="AA804" s="9">
        <f>'Section 10a Bilan_Diffusion'!T184</f>
        <v>0</v>
      </c>
      <c r="AB804" s="9">
        <f>'Section 10a Bilan_Diffusion'!U184</f>
        <v>0</v>
      </c>
    </row>
    <row r="805" spans="1:28">
      <c r="A805" s="9">
        <f>'Identification '!$F$11</f>
        <v>0</v>
      </c>
      <c r="B805" s="69" t="str">
        <f>IF(AND('Identification '!$F$11="",'Identification '!$F$15&lt;&gt;""),'Identification '!$F$15,IF('Identification '!$F$11="","",IF('Identification '!$F$13="Inscrire le nom de votre organisme dans la cellule F15",'Identification '!$F$15,'Identification '!$F$13)))</f>
        <v/>
      </c>
      <c r="C805" s="9" t="str">
        <f>REF!$BM$7</f>
        <v>2025-2026</v>
      </c>
      <c r="D805" s="9" t="s">
        <v>3007</v>
      </c>
      <c r="E805" s="69" t="str">
        <f>'Identification '!$F$17</f>
        <v/>
      </c>
      <c r="F805" s="9" t="str">
        <f>'Identification '!$G$18</f>
        <v/>
      </c>
      <c r="G805" s="232" t="str">
        <f>IF('Section 10a Bilan_Diffusion'!$D$6="","",'Section 10a Bilan_Diffusion'!$D$6)</f>
        <v/>
      </c>
      <c r="H805" s="9" t="str">
        <f>IF('Section 10a Bilan_Diffusion'!$D$8="","",'Section 10a Bilan_Diffusion'!$D$8)</f>
        <v/>
      </c>
      <c r="I805" s="9" t="str">
        <f>IF('Section 10a Bilan_Diffusion'!$K$8="","",'Section 10a Bilan_Diffusion'!$K$8)</f>
        <v/>
      </c>
      <c r="J805" s="69" t="str">
        <f>IF('Section 10a Bilan_Diffusion'!C185="","",'Section 10a Bilan_Diffusion'!C185)</f>
        <v/>
      </c>
      <c r="K805" s="1273" t="str">
        <f>IF('Section 10a Bilan_Diffusion'!D185="","",'Section 10a Bilan_Diffusion'!D185)</f>
        <v/>
      </c>
      <c r="L805" s="69" t="str">
        <f>IF('Section 10a Bilan_Diffusion'!E185="","",IF('Section 10a Bilan_Diffusion'!E185="«Choisir»","",'Section 10a Bilan_Diffusion'!E185))</f>
        <v/>
      </c>
      <c r="M805" s="69" t="str">
        <f>IF('Section 10a Bilan_Diffusion'!F185="","",IF('Section 10a Bilan_Diffusion'!F185="«Choisir»","",'Section 10a Bilan_Diffusion'!F185))</f>
        <v/>
      </c>
      <c r="N805" s="69" t="str">
        <f>IF('Section 10a Bilan_Diffusion'!G185="","",'Section 10a Bilan_Diffusion'!G185)</f>
        <v/>
      </c>
      <c r="O805" s="69" t="str">
        <f>IF('Section 10a Bilan_Diffusion'!H185="","",'Section 10a Bilan_Diffusion'!H185)</f>
        <v/>
      </c>
      <c r="P805" s="69" t="str">
        <f>IF('Section 10a Bilan_Diffusion'!I185="","",IF('Section 10a Bilan_Diffusion'!I185="«Choisir»","",'Section 10a Bilan_Diffusion'!I185))</f>
        <v/>
      </c>
      <c r="Q805" s="69" t="str">
        <f>IF('Section 10a Bilan_Diffusion'!J185="","",IF('Section 10a Bilan_Diffusion'!J185="«Choisir»","",'Section 10a Bilan_Diffusion'!J185))</f>
        <v/>
      </c>
      <c r="R805" s="9" t="str">
        <f>IF('Section 10a Bilan_Diffusion'!K185="","",'Section 10a Bilan_Diffusion'!K185)</f>
        <v/>
      </c>
      <c r="S805" s="9" t="str">
        <f>IF('Section 10a Bilan_Diffusion'!L185="","",'Section 10a Bilan_Diffusion'!L185)</f>
        <v/>
      </c>
      <c r="T805" s="9" t="str">
        <f>IF('Section 10a Bilan_Diffusion'!M185="","",'Section 10a Bilan_Diffusion'!M185)</f>
        <v/>
      </c>
      <c r="U805" s="9" t="str">
        <f>IF('Section 10a Bilan_Diffusion'!N185="","",'Section 10a Bilan_Diffusion'!N185)</f>
        <v/>
      </c>
      <c r="V805" s="9">
        <f>'Section 10a Bilan_Diffusion'!O185</f>
        <v>0</v>
      </c>
      <c r="W805" s="9">
        <f>'Section 10a Bilan_Diffusion'!P185</f>
        <v>0</v>
      </c>
      <c r="X805" s="9">
        <f>'Section 10a Bilan_Diffusion'!Q185</f>
        <v>0</v>
      </c>
      <c r="Y805" s="9">
        <f>'Section 10a Bilan_Diffusion'!R185</f>
        <v>0</v>
      </c>
      <c r="Z805" s="9">
        <f>'Section 10a Bilan_Diffusion'!S185</f>
        <v>0</v>
      </c>
      <c r="AA805" s="9">
        <f>'Section 10a Bilan_Diffusion'!T185</f>
        <v>0</v>
      </c>
      <c r="AB805" s="9">
        <f>'Section 10a Bilan_Diffusion'!U185</f>
        <v>0</v>
      </c>
    </row>
    <row r="806" spans="1:28">
      <c r="A806" s="9">
        <f>'Identification '!$F$11</f>
        <v>0</v>
      </c>
      <c r="B806" s="69" t="str">
        <f>IF(AND('Identification '!$F$11="",'Identification '!$F$15&lt;&gt;""),'Identification '!$F$15,IF('Identification '!$F$11="","",IF('Identification '!$F$13="Inscrire le nom de votre organisme dans la cellule F15",'Identification '!$F$15,'Identification '!$F$13)))</f>
        <v/>
      </c>
      <c r="C806" s="9" t="str">
        <f>REF!$BM$7</f>
        <v>2025-2026</v>
      </c>
      <c r="D806" s="9" t="s">
        <v>3007</v>
      </c>
      <c r="E806" s="69" t="str">
        <f>'Identification '!$F$17</f>
        <v/>
      </c>
      <c r="F806" s="9" t="str">
        <f>'Identification '!$G$18</f>
        <v/>
      </c>
      <c r="G806" s="232" t="str">
        <f>IF('Section 10a Bilan_Diffusion'!$D$6="","",'Section 10a Bilan_Diffusion'!$D$6)</f>
        <v/>
      </c>
      <c r="H806" s="9" t="str">
        <f>IF('Section 10a Bilan_Diffusion'!$D$8="","",'Section 10a Bilan_Diffusion'!$D$8)</f>
        <v/>
      </c>
      <c r="I806" s="9" t="str">
        <f>IF('Section 10a Bilan_Diffusion'!$K$8="","",'Section 10a Bilan_Diffusion'!$K$8)</f>
        <v/>
      </c>
      <c r="J806" s="69" t="str">
        <f>IF('Section 10a Bilan_Diffusion'!C186="","",'Section 10a Bilan_Diffusion'!C186)</f>
        <v/>
      </c>
      <c r="K806" s="1273" t="str">
        <f>IF('Section 10a Bilan_Diffusion'!D186="","",'Section 10a Bilan_Diffusion'!D186)</f>
        <v/>
      </c>
      <c r="L806" s="69" t="str">
        <f>IF('Section 10a Bilan_Diffusion'!E186="","",IF('Section 10a Bilan_Diffusion'!E186="«Choisir»","",'Section 10a Bilan_Diffusion'!E186))</f>
        <v/>
      </c>
      <c r="M806" s="69" t="str">
        <f>IF('Section 10a Bilan_Diffusion'!F186="","",IF('Section 10a Bilan_Diffusion'!F186="«Choisir»","",'Section 10a Bilan_Diffusion'!F186))</f>
        <v/>
      </c>
      <c r="N806" s="69" t="str">
        <f>IF('Section 10a Bilan_Diffusion'!G186="","",'Section 10a Bilan_Diffusion'!G186)</f>
        <v/>
      </c>
      <c r="O806" s="69" t="str">
        <f>IF('Section 10a Bilan_Diffusion'!H186="","",'Section 10a Bilan_Diffusion'!H186)</f>
        <v/>
      </c>
      <c r="P806" s="69" t="str">
        <f>IF('Section 10a Bilan_Diffusion'!I186="","",IF('Section 10a Bilan_Diffusion'!I186="«Choisir»","",'Section 10a Bilan_Diffusion'!I186))</f>
        <v/>
      </c>
      <c r="Q806" s="69" t="str">
        <f>IF('Section 10a Bilan_Diffusion'!J186="","",IF('Section 10a Bilan_Diffusion'!J186="«Choisir»","",'Section 10a Bilan_Diffusion'!J186))</f>
        <v/>
      </c>
      <c r="R806" s="9" t="str">
        <f>IF('Section 10a Bilan_Diffusion'!K186="","",'Section 10a Bilan_Diffusion'!K186)</f>
        <v/>
      </c>
      <c r="S806" s="9" t="str">
        <f>IF('Section 10a Bilan_Diffusion'!L186="","",'Section 10a Bilan_Diffusion'!L186)</f>
        <v/>
      </c>
      <c r="T806" s="9" t="str">
        <f>IF('Section 10a Bilan_Diffusion'!M186="","",'Section 10a Bilan_Diffusion'!M186)</f>
        <v/>
      </c>
      <c r="U806" s="9" t="str">
        <f>IF('Section 10a Bilan_Diffusion'!N186="","",'Section 10a Bilan_Diffusion'!N186)</f>
        <v/>
      </c>
      <c r="V806" s="9">
        <f>'Section 10a Bilan_Diffusion'!O186</f>
        <v>0</v>
      </c>
      <c r="W806" s="9">
        <f>'Section 10a Bilan_Diffusion'!P186</f>
        <v>0</v>
      </c>
      <c r="X806" s="9">
        <f>'Section 10a Bilan_Diffusion'!Q186</f>
        <v>0</v>
      </c>
      <c r="Y806" s="9">
        <f>'Section 10a Bilan_Diffusion'!R186</f>
        <v>0</v>
      </c>
      <c r="Z806" s="9">
        <f>'Section 10a Bilan_Diffusion'!S186</f>
        <v>0</v>
      </c>
      <c r="AA806" s="9">
        <f>'Section 10a Bilan_Diffusion'!T186</f>
        <v>0</v>
      </c>
      <c r="AB806" s="9">
        <f>'Section 10a Bilan_Diffusion'!U186</f>
        <v>0</v>
      </c>
    </row>
    <row r="807" spans="1:28">
      <c r="A807" s="9">
        <f>'Identification '!$F$11</f>
        <v>0</v>
      </c>
      <c r="B807" s="69" t="str">
        <f>IF(AND('Identification '!$F$11="",'Identification '!$F$15&lt;&gt;""),'Identification '!$F$15,IF('Identification '!$F$11="","",IF('Identification '!$F$13="Inscrire le nom de votre organisme dans la cellule F15",'Identification '!$F$15,'Identification '!$F$13)))</f>
        <v/>
      </c>
      <c r="C807" s="9" t="str">
        <f>REF!$BM$7</f>
        <v>2025-2026</v>
      </c>
      <c r="D807" s="9" t="s">
        <v>3007</v>
      </c>
      <c r="E807" s="69" t="str">
        <f>'Identification '!$F$17</f>
        <v/>
      </c>
      <c r="F807" s="9" t="str">
        <f>'Identification '!$G$18</f>
        <v/>
      </c>
      <c r="G807" s="232" t="str">
        <f>IF('Section 10a Bilan_Diffusion'!$D$6="","",'Section 10a Bilan_Diffusion'!$D$6)</f>
        <v/>
      </c>
      <c r="H807" s="9" t="str">
        <f>IF('Section 10a Bilan_Diffusion'!$D$8="","",'Section 10a Bilan_Diffusion'!$D$8)</f>
        <v/>
      </c>
      <c r="I807" s="9" t="str">
        <f>IF('Section 10a Bilan_Diffusion'!$K$8="","",'Section 10a Bilan_Diffusion'!$K$8)</f>
        <v/>
      </c>
      <c r="J807" s="69" t="str">
        <f>IF('Section 10a Bilan_Diffusion'!C187="","",'Section 10a Bilan_Diffusion'!C187)</f>
        <v/>
      </c>
      <c r="K807" s="1273" t="str">
        <f>IF('Section 10a Bilan_Diffusion'!D187="","",'Section 10a Bilan_Diffusion'!D187)</f>
        <v/>
      </c>
      <c r="L807" s="69" t="str">
        <f>IF('Section 10a Bilan_Diffusion'!E187="","",IF('Section 10a Bilan_Diffusion'!E187="«Choisir»","",'Section 10a Bilan_Diffusion'!E187))</f>
        <v/>
      </c>
      <c r="M807" s="69" t="str">
        <f>IF('Section 10a Bilan_Diffusion'!F187="","",IF('Section 10a Bilan_Diffusion'!F187="«Choisir»","",'Section 10a Bilan_Diffusion'!F187))</f>
        <v/>
      </c>
      <c r="N807" s="69" t="str">
        <f>IF('Section 10a Bilan_Diffusion'!G187="","",'Section 10a Bilan_Diffusion'!G187)</f>
        <v/>
      </c>
      <c r="O807" s="69" t="str">
        <f>IF('Section 10a Bilan_Diffusion'!H187="","",'Section 10a Bilan_Diffusion'!H187)</f>
        <v/>
      </c>
      <c r="P807" s="69" t="str">
        <f>IF('Section 10a Bilan_Diffusion'!I187="","",IF('Section 10a Bilan_Diffusion'!I187="«Choisir»","",'Section 10a Bilan_Diffusion'!I187))</f>
        <v/>
      </c>
      <c r="Q807" s="69" t="str">
        <f>IF('Section 10a Bilan_Diffusion'!J187="","",IF('Section 10a Bilan_Diffusion'!J187="«Choisir»","",'Section 10a Bilan_Diffusion'!J187))</f>
        <v/>
      </c>
      <c r="R807" s="9" t="str">
        <f>IF('Section 10a Bilan_Diffusion'!K187="","",'Section 10a Bilan_Diffusion'!K187)</f>
        <v/>
      </c>
      <c r="S807" s="9" t="str">
        <f>IF('Section 10a Bilan_Diffusion'!L187="","",'Section 10a Bilan_Diffusion'!L187)</f>
        <v/>
      </c>
      <c r="T807" s="9" t="str">
        <f>IF('Section 10a Bilan_Diffusion'!M187="","",'Section 10a Bilan_Diffusion'!M187)</f>
        <v/>
      </c>
      <c r="U807" s="9" t="str">
        <f>IF('Section 10a Bilan_Diffusion'!N187="","",'Section 10a Bilan_Diffusion'!N187)</f>
        <v/>
      </c>
      <c r="V807" s="9">
        <f>'Section 10a Bilan_Diffusion'!O187</f>
        <v>0</v>
      </c>
      <c r="W807" s="9">
        <f>'Section 10a Bilan_Diffusion'!P187</f>
        <v>0</v>
      </c>
      <c r="X807" s="9">
        <f>'Section 10a Bilan_Diffusion'!Q187</f>
        <v>0</v>
      </c>
      <c r="Y807" s="9">
        <f>'Section 10a Bilan_Diffusion'!R187</f>
        <v>0</v>
      </c>
      <c r="Z807" s="9">
        <f>'Section 10a Bilan_Diffusion'!S187</f>
        <v>0</v>
      </c>
      <c r="AA807" s="9">
        <f>'Section 10a Bilan_Diffusion'!T187</f>
        <v>0</v>
      </c>
      <c r="AB807" s="9">
        <f>'Section 10a Bilan_Diffusion'!U187</f>
        <v>0</v>
      </c>
    </row>
    <row r="808" spans="1:28">
      <c r="A808" s="9">
        <f>'Identification '!$F$11</f>
        <v>0</v>
      </c>
      <c r="B808" s="69" t="str">
        <f>IF(AND('Identification '!$F$11="",'Identification '!$F$15&lt;&gt;""),'Identification '!$F$15,IF('Identification '!$F$11="","",IF('Identification '!$F$13="Inscrire le nom de votre organisme dans la cellule F15",'Identification '!$F$15,'Identification '!$F$13)))</f>
        <v/>
      </c>
      <c r="C808" s="9" t="str">
        <f>REF!$BM$7</f>
        <v>2025-2026</v>
      </c>
      <c r="D808" s="9" t="s">
        <v>3007</v>
      </c>
      <c r="E808" s="69" t="str">
        <f>'Identification '!$F$17</f>
        <v/>
      </c>
      <c r="F808" s="9" t="str">
        <f>'Identification '!$G$18</f>
        <v/>
      </c>
      <c r="G808" s="232" t="str">
        <f>IF('Section 10a Bilan_Diffusion'!$D$6="","",'Section 10a Bilan_Diffusion'!$D$6)</f>
        <v/>
      </c>
      <c r="H808" s="9" t="str">
        <f>IF('Section 10a Bilan_Diffusion'!$D$8="","",'Section 10a Bilan_Diffusion'!$D$8)</f>
        <v/>
      </c>
      <c r="I808" s="9" t="str">
        <f>IF('Section 10a Bilan_Diffusion'!$K$8="","",'Section 10a Bilan_Diffusion'!$K$8)</f>
        <v/>
      </c>
      <c r="J808" s="69" t="str">
        <f>IF('Section 10a Bilan_Diffusion'!C188="","",'Section 10a Bilan_Diffusion'!C188)</f>
        <v/>
      </c>
      <c r="K808" s="1273" t="str">
        <f>IF('Section 10a Bilan_Diffusion'!D188="","",'Section 10a Bilan_Diffusion'!D188)</f>
        <v/>
      </c>
      <c r="L808" s="69" t="str">
        <f>IF('Section 10a Bilan_Diffusion'!E188="","",IF('Section 10a Bilan_Diffusion'!E188="«Choisir»","",'Section 10a Bilan_Diffusion'!E188))</f>
        <v/>
      </c>
      <c r="M808" s="69" t="str">
        <f>IF('Section 10a Bilan_Diffusion'!F188="","",IF('Section 10a Bilan_Diffusion'!F188="«Choisir»","",'Section 10a Bilan_Diffusion'!F188))</f>
        <v/>
      </c>
      <c r="N808" s="69" t="str">
        <f>IF('Section 10a Bilan_Diffusion'!G188="","",'Section 10a Bilan_Diffusion'!G188)</f>
        <v/>
      </c>
      <c r="O808" s="69" t="str">
        <f>IF('Section 10a Bilan_Diffusion'!H188="","",'Section 10a Bilan_Diffusion'!H188)</f>
        <v/>
      </c>
      <c r="P808" s="69" t="str">
        <f>IF('Section 10a Bilan_Diffusion'!I188="","",IF('Section 10a Bilan_Diffusion'!I188="«Choisir»","",'Section 10a Bilan_Diffusion'!I188))</f>
        <v/>
      </c>
      <c r="Q808" s="69" t="str">
        <f>IF('Section 10a Bilan_Diffusion'!J188="","",IF('Section 10a Bilan_Diffusion'!J188="«Choisir»","",'Section 10a Bilan_Diffusion'!J188))</f>
        <v/>
      </c>
      <c r="R808" s="9" t="str">
        <f>IF('Section 10a Bilan_Diffusion'!K188="","",'Section 10a Bilan_Diffusion'!K188)</f>
        <v/>
      </c>
      <c r="S808" s="9" t="str">
        <f>IF('Section 10a Bilan_Diffusion'!L188="","",'Section 10a Bilan_Diffusion'!L188)</f>
        <v/>
      </c>
      <c r="T808" s="9" t="str">
        <f>IF('Section 10a Bilan_Diffusion'!M188="","",'Section 10a Bilan_Diffusion'!M188)</f>
        <v/>
      </c>
      <c r="U808" s="9" t="str">
        <f>IF('Section 10a Bilan_Diffusion'!N188="","",'Section 10a Bilan_Diffusion'!N188)</f>
        <v/>
      </c>
      <c r="V808" s="9">
        <f>'Section 10a Bilan_Diffusion'!O188</f>
        <v>0</v>
      </c>
      <c r="W808" s="9">
        <f>'Section 10a Bilan_Diffusion'!P188</f>
        <v>0</v>
      </c>
      <c r="X808" s="9">
        <f>'Section 10a Bilan_Diffusion'!Q188</f>
        <v>0</v>
      </c>
      <c r="Y808" s="9">
        <f>'Section 10a Bilan_Diffusion'!R188</f>
        <v>0</v>
      </c>
      <c r="Z808" s="9">
        <f>'Section 10a Bilan_Diffusion'!S188</f>
        <v>0</v>
      </c>
      <c r="AA808" s="9">
        <f>'Section 10a Bilan_Diffusion'!T188</f>
        <v>0</v>
      </c>
      <c r="AB808" s="9">
        <f>'Section 10a Bilan_Diffusion'!U188</f>
        <v>0</v>
      </c>
    </row>
    <row r="809" spans="1:28">
      <c r="A809" s="9">
        <f>'Identification '!$F$11</f>
        <v>0</v>
      </c>
      <c r="B809" s="69" t="str">
        <f>IF(AND('Identification '!$F$11="",'Identification '!$F$15&lt;&gt;""),'Identification '!$F$15,IF('Identification '!$F$11="","",IF('Identification '!$F$13="Inscrire le nom de votre organisme dans la cellule F15",'Identification '!$F$15,'Identification '!$F$13)))</f>
        <v/>
      </c>
      <c r="C809" s="9" t="str">
        <f>REF!$BM$7</f>
        <v>2025-2026</v>
      </c>
      <c r="D809" s="9" t="s">
        <v>3007</v>
      </c>
      <c r="E809" s="69" t="str">
        <f>'Identification '!$F$17</f>
        <v/>
      </c>
      <c r="F809" s="9" t="str">
        <f>'Identification '!$G$18</f>
        <v/>
      </c>
      <c r="G809" s="232" t="str">
        <f>IF('Section 10a Bilan_Diffusion'!$D$6="","",'Section 10a Bilan_Diffusion'!$D$6)</f>
        <v/>
      </c>
      <c r="H809" s="9" t="str">
        <f>IF('Section 10a Bilan_Diffusion'!$D$8="","",'Section 10a Bilan_Diffusion'!$D$8)</f>
        <v/>
      </c>
      <c r="I809" s="9" t="str">
        <f>IF('Section 10a Bilan_Diffusion'!$K$8="","",'Section 10a Bilan_Diffusion'!$K$8)</f>
        <v/>
      </c>
      <c r="J809" s="69" t="str">
        <f>IF('Section 10a Bilan_Diffusion'!C189="","",'Section 10a Bilan_Diffusion'!C189)</f>
        <v/>
      </c>
      <c r="K809" s="1273" t="str">
        <f>IF('Section 10a Bilan_Diffusion'!D189="","",'Section 10a Bilan_Diffusion'!D189)</f>
        <v/>
      </c>
      <c r="L809" s="69" t="str">
        <f>IF('Section 10a Bilan_Diffusion'!E189="","",IF('Section 10a Bilan_Diffusion'!E189="«Choisir»","",'Section 10a Bilan_Diffusion'!E189))</f>
        <v/>
      </c>
      <c r="M809" s="69" t="str">
        <f>IF('Section 10a Bilan_Diffusion'!F189="","",IF('Section 10a Bilan_Diffusion'!F189="«Choisir»","",'Section 10a Bilan_Diffusion'!F189))</f>
        <v/>
      </c>
      <c r="N809" s="69" t="str">
        <f>IF('Section 10a Bilan_Diffusion'!G189="","",'Section 10a Bilan_Diffusion'!G189)</f>
        <v/>
      </c>
      <c r="O809" s="69" t="str">
        <f>IF('Section 10a Bilan_Diffusion'!H189="","",'Section 10a Bilan_Diffusion'!H189)</f>
        <v/>
      </c>
      <c r="P809" s="69" t="str">
        <f>IF('Section 10a Bilan_Diffusion'!I189="","",IF('Section 10a Bilan_Diffusion'!I189="«Choisir»","",'Section 10a Bilan_Diffusion'!I189))</f>
        <v/>
      </c>
      <c r="Q809" s="69" t="str">
        <f>IF('Section 10a Bilan_Diffusion'!J189="","",IF('Section 10a Bilan_Diffusion'!J189="«Choisir»","",'Section 10a Bilan_Diffusion'!J189))</f>
        <v/>
      </c>
      <c r="R809" s="9" t="str">
        <f>IF('Section 10a Bilan_Diffusion'!K189="","",'Section 10a Bilan_Diffusion'!K189)</f>
        <v/>
      </c>
      <c r="S809" s="9" t="str">
        <f>IF('Section 10a Bilan_Diffusion'!L189="","",'Section 10a Bilan_Diffusion'!L189)</f>
        <v/>
      </c>
      <c r="T809" s="9" t="str">
        <f>IF('Section 10a Bilan_Diffusion'!M189="","",'Section 10a Bilan_Diffusion'!M189)</f>
        <v/>
      </c>
      <c r="U809" s="9" t="str">
        <f>IF('Section 10a Bilan_Diffusion'!N189="","",'Section 10a Bilan_Diffusion'!N189)</f>
        <v/>
      </c>
      <c r="V809" s="9">
        <f>'Section 10a Bilan_Diffusion'!O189</f>
        <v>0</v>
      </c>
      <c r="W809" s="9">
        <f>'Section 10a Bilan_Diffusion'!P189</f>
        <v>0</v>
      </c>
      <c r="X809" s="9">
        <f>'Section 10a Bilan_Diffusion'!Q189</f>
        <v>0</v>
      </c>
      <c r="Y809" s="9">
        <f>'Section 10a Bilan_Diffusion'!R189</f>
        <v>0</v>
      </c>
      <c r="Z809" s="9">
        <f>'Section 10a Bilan_Diffusion'!S189</f>
        <v>0</v>
      </c>
      <c r="AA809" s="9">
        <f>'Section 10a Bilan_Diffusion'!T189</f>
        <v>0</v>
      </c>
      <c r="AB809" s="9">
        <f>'Section 10a Bilan_Diffusion'!U189</f>
        <v>0</v>
      </c>
    </row>
    <row r="810" spans="1:28">
      <c r="A810" s="9">
        <f>'Identification '!$F$11</f>
        <v>0</v>
      </c>
      <c r="B810" s="69" t="str">
        <f>IF(AND('Identification '!$F$11="",'Identification '!$F$15&lt;&gt;""),'Identification '!$F$15,IF('Identification '!$F$11="","",IF('Identification '!$F$13="Inscrire le nom de votre organisme dans la cellule F15",'Identification '!$F$15,'Identification '!$F$13)))</f>
        <v/>
      </c>
      <c r="C810" s="9" t="str">
        <f>REF!$BM$7</f>
        <v>2025-2026</v>
      </c>
      <c r="D810" s="9" t="s">
        <v>3007</v>
      </c>
      <c r="E810" s="69" t="str">
        <f>'Identification '!$F$17</f>
        <v/>
      </c>
      <c r="F810" s="9" t="str">
        <f>'Identification '!$G$18</f>
        <v/>
      </c>
      <c r="G810" s="232" t="str">
        <f>IF('Section 10a Bilan_Diffusion'!$D$6="","",'Section 10a Bilan_Diffusion'!$D$6)</f>
        <v/>
      </c>
      <c r="H810" s="9" t="str">
        <f>IF('Section 10a Bilan_Diffusion'!$D$8="","",'Section 10a Bilan_Diffusion'!$D$8)</f>
        <v/>
      </c>
      <c r="I810" s="9" t="str">
        <f>IF('Section 10a Bilan_Diffusion'!$K$8="","",'Section 10a Bilan_Diffusion'!$K$8)</f>
        <v/>
      </c>
      <c r="J810" s="69" t="str">
        <f>IF('Section 10a Bilan_Diffusion'!C190="","",'Section 10a Bilan_Diffusion'!C190)</f>
        <v/>
      </c>
      <c r="K810" s="1273" t="str">
        <f>IF('Section 10a Bilan_Diffusion'!D190="","",'Section 10a Bilan_Diffusion'!D190)</f>
        <v/>
      </c>
      <c r="L810" s="69" t="str">
        <f>IF('Section 10a Bilan_Diffusion'!E190="","",IF('Section 10a Bilan_Diffusion'!E190="«Choisir»","",'Section 10a Bilan_Diffusion'!E190))</f>
        <v/>
      </c>
      <c r="M810" s="69" t="str">
        <f>IF('Section 10a Bilan_Diffusion'!F190="","",IF('Section 10a Bilan_Diffusion'!F190="«Choisir»","",'Section 10a Bilan_Diffusion'!F190))</f>
        <v/>
      </c>
      <c r="N810" s="69" t="str">
        <f>IF('Section 10a Bilan_Diffusion'!G190="","",'Section 10a Bilan_Diffusion'!G190)</f>
        <v/>
      </c>
      <c r="O810" s="69" t="str">
        <f>IF('Section 10a Bilan_Diffusion'!H190="","",'Section 10a Bilan_Diffusion'!H190)</f>
        <v/>
      </c>
      <c r="P810" s="69" t="str">
        <f>IF('Section 10a Bilan_Diffusion'!I190="","",IF('Section 10a Bilan_Diffusion'!I190="«Choisir»","",'Section 10a Bilan_Diffusion'!I190))</f>
        <v/>
      </c>
      <c r="Q810" s="69" t="str">
        <f>IF('Section 10a Bilan_Diffusion'!J190="","",IF('Section 10a Bilan_Diffusion'!J190="«Choisir»","",'Section 10a Bilan_Diffusion'!J190))</f>
        <v/>
      </c>
      <c r="R810" s="9" t="str">
        <f>IF('Section 10a Bilan_Diffusion'!K190="","",'Section 10a Bilan_Diffusion'!K190)</f>
        <v/>
      </c>
      <c r="S810" s="9" t="str">
        <f>IF('Section 10a Bilan_Diffusion'!L190="","",'Section 10a Bilan_Diffusion'!L190)</f>
        <v/>
      </c>
      <c r="T810" s="9" t="str">
        <f>IF('Section 10a Bilan_Diffusion'!M190="","",'Section 10a Bilan_Diffusion'!M190)</f>
        <v/>
      </c>
      <c r="U810" s="9" t="str">
        <f>IF('Section 10a Bilan_Diffusion'!N190="","",'Section 10a Bilan_Diffusion'!N190)</f>
        <v/>
      </c>
      <c r="V810" s="9">
        <f>'Section 10a Bilan_Diffusion'!O190</f>
        <v>0</v>
      </c>
      <c r="W810" s="9">
        <f>'Section 10a Bilan_Diffusion'!P190</f>
        <v>0</v>
      </c>
      <c r="X810" s="9">
        <f>'Section 10a Bilan_Diffusion'!Q190</f>
        <v>0</v>
      </c>
      <c r="Y810" s="9">
        <f>'Section 10a Bilan_Diffusion'!R190</f>
        <v>0</v>
      </c>
      <c r="Z810" s="9">
        <f>'Section 10a Bilan_Diffusion'!S190</f>
        <v>0</v>
      </c>
      <c r="AA810" s="9">
        <f>'Section 10a Bilan_Diffusion'!T190</f>
        <v>0</v>
      </c>
      <c r="AB810" s="9">
        <f>'Section 10a Bilan_Diffusion'!U190</f>
        <v>0</v>
      </c>
    </row>
    <row r="811" spans="1:28">
      <c r="A811" s="9">
        <f>'Identification '!$F$11</f>
        <v>0</v>
      </c>
      <c r="B811" s="69" t="str">
        <f>IF(AND('Identification '!$F$11="",'Identification '!$F$15&lt;&gt;""),'Identification '!$F$15,IF('Identification '!$F$11="","",IF('Identification '!$F$13="Inscrire le nom de votre organisme dans la cellule F15",'Identification '!$F$15,'Identification '!$F$13)))</f>
        <v/>
      </c>
      <c r="C811" s="9" t="str">
        <f>REF!$BM$7</f>
        <v>2025-2026</v>
      </c>
      <c r="D811" s="9" t="s">
        <v>3007</v>
      </c>
      <c r="E811" s="69" t="str">
        <f>'Identification '!$F$17</f>
        <v/>
      </c>
      <c r="F811" s="9" t="str">
        <f>'Identification '!$G$18</f>
        <v/>
      </c>
      <c r="G811" s="232" t="str">
        <f>IF('Section 10a Bilan_Diffusion'!$D$6="","",'Section 10a Bilan_Diffusion'!$D$6)</f>
        <v/>
      </c>
      <c r="H811" s="9" t="str">
        <f>IF('Section 10a Bilan_Diffusion'!$D$8="","",'Section 10a Bilan_Diffusion'!$D$8)</f>
        <v/>
      </c>
      <c r="I811" s="9" t="str">
        <f>IF('Section 10a Bilan_Diffusion'!$K$8="","",'Section 10a Bilan_Diffusion'!$K$8)</f>
        <v/>
      </c>
      <c r="J811" s="69" t="str">
        <f>IF('Section 10a Bilan_Diffusion'!C191="","",'Section 10a Bilan_Diffusion'!C191)</f>
        <v/>
      </c>
      <c r="K811" s="1273" t="str">
        <f>IF('Section 10a Bilan_Diffusion'!D191="","",'Section 10a Bilan_Diffusion'!D191)</f>
        <v/>
      </c>
      <c r="L811" s="69" t="str">
        <f>IF('Section 10a Bilan_Diffusion'!E191="","",IF('Section 10a Bilan_Diffusion'!E191="«Choisir»","",'Section 10a Bilan_Diffusion'!E191))</f>
        <v/>
      </c>
      <c r="M811" s="69" t="str">
        <f>IF('Section 10a Bilan_Diffusion'!F191="","",IF('Section 10a Bilan_Diffusion'!F191="«Choisir»","",'Section 10a Bilan_Diffusion'!F191))</f>
        <v/>
      </c>
      <c r="N811" s="69" t="str">
        <f>IF('Section 10a Bilan_Diffusion'!G191="","",'Section 10a Bilan_Diffusion'!G191)</f>
        <v/>
      </c>
      <c r="O811" s="69" t="str">
        <f>IF('Section 10a Bilan_Diffusion'!H191="","",'Section 10a Bilan_Diffusion'!H191)</f>
        <v/>
      </c>
      <c r="P811" s="69" t="str">
        <f>IF('Section 10a Bilan_Diffusion'!I191="","",IF('Section 10a Bilan_Diffusion'!I191="«Choisir»","",'Section 10a Bilan_Diffusion'!I191))</f>
        <v/>
      </c>
      <c r="Q811" s="69" t="str">
        <f>IF('Section 10a Bilan_Diffusion'!J191="","",IF('Section 10a Bilan_Diffusion'!J191="«Choisir»","",'Section 10a Bilan_Diffusion'!J191))</f>
        <v/>
      </c>
      <c r="R811" s="9" t="str">
        <f>IF('Section 10a Bilan_Diffusion'!K191="","",'Section 10a Bilan_Diffusion'!K191)</f>
        <v/>
      </c>
      <c r="S811" s="9" t="str">
        <f>IF('Section 10a Bilan_Diffusion'!L191="","",'Section 10a Bilan_Diffusion'!L191)</f>
        <v/>
      </c>
      <c r="T811" s="9" t="str">
        <f>IF('Section 10a Bilan_Diffusion'!M191="","",'Section 10a Bilan_Diffusion'!M191)</f>
        <v/>
      </c>
      <c r="U811" s="9" t="str">
        <f>IF('Section 10a Bilan_Diffusion'!N191="","",'Section 10a Bilan_Diffusion'!N191)</f>
        <v/>
      </c>
      <c r="V811" s="9">
        <f>'Section 10a Bilan_Diffusion'!O191</f>
        <v>0</v>
      </c>
      <c r="W811" s="9">
        <f>'Section 10a Bilan_Diffusion'!P191</f>
        <v>0</v>
      </c>
      <c r="X811" s="9">
        <f>'Section 10a Bilan_Diffusion'!Q191</f>
        <v>0</v>
      </c>
      <c r="Y811" s="9">
        <f>'Section 10a Bilan_Diffusion'!R191</f>
        <v>0</v>
      </c>
      <c r="Z811" s="9">
        <f>'Section 10a Bilan_Diffusion'!S191</f>
        <v>0</v>
      </c>
      <c r="AA811" s="9">
        <f>'Section 10a Bilan_Diffusion'!T191</f>
        <v>0</v>
      </c>
      <c r="AB811" s="9">
        <f>'Section 10a Bilan_Diffusion'!U191</f>
        <v>0</v>
      </c>
    </row>
    <row r="812" spans="1:28">
      <c r="A812" s="9">
        <f>'Identification '!$F$11</f>
        <v>0</v>
      </c>
      <c r="B812" s="69" t="str">
        <f>IF(AND('Identification '!$F$11="",'Identification '!$F$15&lt;&gt;""),'Identification '!$F$15,IF('Identification '!$F$11="","",IF('Identification '!$F$13="Inscrire le nom de votre organisme dans la cellule F15",'Identification '!$F$15,'Identification '!$F$13)))</f>
        <v/>
      </c>
      <c r="C812" s="9" t="str">
        <f>REF!$BM$7</f>
        <v>2025-2026</v>
      </c>
      <c r="D812" s="9" t="s">
        <v>3007</v>
      </c>
      <c r="E812" s="69" t="str">
        <f>'Identification '!$F$17</f>
        <v/>
      </c>
      <c r="F812" s="9" t="str">
        <f>'Identification '!$G$18</f>
        <v/>
      </c>
      <c r="G812" s="232" t="str">
        <f>IF('Section 10a Bilan_Diffusion'!$D$6="","",'Section 10a Bilan_Diffusion'!$D$6)</f>
        <v/>
      </c>
      <c r="H812" s="9" t="str">
        <f>IF('Section 10a Bilan_Diffusion'!$D$8="","",'Section 10a Bilan_Diffusion'!$D$8)</f>
        <v/>
      </c>
      <c r="I812" s="9" t="str">
        <f>IF('Section 10a Bilan_Diffusion'!$K$8="","",'Section 10a Bilan_Diffusion'!$K$8)</f>
        <v/>
      </c>
      <c r="J812" s="69" t="str">
        <f>IF('Section 10a Bilan_Diffusion'!C192="","",'Section 10a Bilan_Diffusion'!C192)</f>
        <v/>
      </c>
      <c r="K812" s="1273" t="str">
        <f>IF('Section 10a Bilan_Diffusion'!D192="","",'Section 10a Bilan_Diffusion'!D192)</f>
        <v/>
      </c>
      <c r="L812" s="69" t="str">
        <f>IF('Section 10a Bilan_Diffusion'!E192="","",IF('Section 10a Bilan_Diffusion'!E192="«Choisir»","",'Section 10a Bilan_Diffusion'!E192))</f>
        <v/>
      </c>
      <c r="M812" s="69" t="str">
        <f>IF('Section 10a Bilan_Diffusion'!F192="","",IF('Section 10a Bilan_Diffusion'!F192="«Choisir»","",'Section 10a Bilan_Diffusion'!F192))</f>
        <v/>
      </c>
      <c r="N812" s="69" t="str">
        <f>IF('Section 10a Bilan_Diffusion'!G192="","",'Section 10a Bilan_Diffusion'!G192)</f>
        <v/>
      </c>
      <c r="O812" s="69" t="str">
        <f>IF('Section 10a Bilan_Diffusion'!H192="","",'Section 10a Bilan_Diffusion'!H192)</f>
        <v/>
      </c>
      <c r="P812" s="69" t="str">
        <f>IF('Section 10a Bilan_Diffusion'!I192="","",IF('Section 10a Bilan_Diffusion'!I192="«Choisir»","",'Section 10a Bilan_Diffusion'!I192))</f>
        <v/>
      </c>
      <c r="Q812" s="69" t="str">
        <f>IF('Section 10a Bilan_Diffusion'!J192="","",IF('Section 10a Bilan_Diffusion'!J192="«Choisir»","",'Section 10a Bilan_Diffusion'!J192))</f>
        <v/>
      </c>
      <c r="R812" s="9" t="str">
        <f>IF('Section 10a Bilan_Diffusion'!K192="","",'Section 10a Bilan_Diffusion'!K192)</f>
        <v/>
      </c>
      <c r="S812" s="9" t="str">
        <f>IF('Section 10a Bilan_Diffusion'!L192="","",'Section 10a Bilan_Diffusion'!L192)</f>
        <v/>
      </c>
      <c r="T812" s="9" t="str">
        <f>IF('Section 10a Bilan_Diffusion'!M192="","",'Section 10a Bilan_Diffusion'!M192)</f>
        <v/>
      </c>
      <c r="U812" s="9" t="str">
        <f>IF('Section 10a Bilan_Diffusion'!N192="","",'Section 10a Bilan_Diffusion'!N192)</f>
        <v/>
      </c>
      <c r="V812" s="9">
        <f>'Section 10a Bilan_Diffusion'!O192</f>
        <v>0</v>
      </c>
      <c r="W812" s="9">
        <f>'Section 10a Bilan_Diffusion'!P192</f>
        <v>0</v>
      </c>
      <c r="X812" s="9">
        <f>'Section 10a Bilan_Diffusion'!Q192</f>
        <v>0</v>
      </c>
      <c r="Y812" s="9">
        <f>'Section 10a Bilan_Diffusion'!R192</f>
        <v>0</v>
      </c>
      <c r="Z812" s="9">
        <f>'Section 10a Bilan_Diffusion'!S192</f>
        <v>0</v>
      </c>
      <c r="AA812" s="9">
        <f>'Section 10a Bilan_Diffusion'!T192</f>
        <v>0</v>
      </c>
      <c r="AB812" s="9">
        <f>'Section 10a Bilan_Diffusion'!U192</f>
        <v>0</v>
      </c>
    </row>
    <row r="813" spans="1:28">
      <c r="A813" s="9">
        <f>'Identification '!$F$11</f>
        <v>0</v>
      </c>
      <c r="B813" s="69" t="str">
        <f>IF(AND('Identification '!$F$11="",'Identification '!$F$15&lt;&gt;""),'Identification '!$F$15,IF('Identification '!$F$11="","",IF('Identification '!$F$13="Inscrire le nom de votre organisme dans la cellule F15",'Identification '!$F$15,'Identification '!$F$13)))</f>
        <v/>
      </c>
      <c r="C813" s="9" t="str">
        <f>REF!$BM$7</f>
        <v>2025-2026</v>
      </c>
      <c r="D813" s="9" t="s">
        <v>3007</v>
      </c>
      <c r="E813" s="69" t="str">
        <f>'Identification '!$F$17</f>
        <v/>
      </c>
      <c r="F813" s="9" t="str">
        <f>'Identification '!$G$18</f>
        <v/>
      </c>
      <c r="G813" s="232" t="str">
        <f>IF('Section 10a Bilan_Diffusion'!$D$6="","",'Section 10a Bilan_Diffusion'!$D$6)</f>
        <v/>
      </c>
      <c r="H813" s="9" t="str">
        <f>IF('Section 10a Bilan_Diffusion'!$D$8="","",'Section 10a Bilan_Diffusion'!$D$8)</f>
        <v/>
      </c>
      <c r="I813" s="9" t="str">
        <f>IF('Section 10a Bilan_Diffusion'!$K$8="","",'Section 10a Bilan_Diffusion'!$K$8)</f>
        <v/>
      </c>
      <c r="J813" s="69" t="str">
        <f>IF('Section 10a Bilan_Diffusion'!C193="","",'Section 10a Bilan_Diffusion'!C193)</f>
        <v/>
      </c>
      <c r="K813" s="1273" t="str">
        <f>IF('Section 10a Bilan_Diffusion'!D193="","",'Section 10a Bilan_Diffusion'!D193)</f>
        <v/>
      </c>
      <c r="L813" s="69" t="str">
        <f>IF('Section 10a Bilan_Diffusion'!E193="","",IF('Section 10a Bilan_Diffusion'!E193="«Choisir»","",'Section 10a Bilan_Diffusion'!E193))</f>
        <v/>
      </c>
      <c r="M813" s="69" t="str">
        <f>IF('Section 10a Bilan_Diffusion'!F193="","",IF('Section 10a Bilan_Diffusion'!F193="«Choisir»","",'Section 10a Bilan_Diffusion'!F193))</f>
        <v/>
      </c>
      <c r="N813" s="69" t="str">
        <f>IF('Section 10a Bilan_Diffusion'!G193="","",'Section 10a Bilan_Diffusion'!G193)</f>
        <v/>
      </c>
      <c r="O813" s="69" t="str">
        <f>IF('Section 10a Bilan_Diffusion'!H193="","",'Section 10a Bilan_Diffusion'!H193)</f>
        <v/>
      </c>
      <c r="P813" s="69" t="str">
        <f>IF('Section 10a Bilan_Diffusion'!I193="","",IF('Section 10a Bilan_Diffusion'!I193="«Choisir»","",'Section 10a Bilan_Diffusion'!I193))</f>
        <v/>
      </c>
      <c r="Q813" s="69" t="str">
        <f>IF('Section 10a Bilan_Diffusion'!J193="","",IF('Section 10a Bilan_Diffusion'!J193="«Choisir»","",'Section 10a Bilan_Diffusion'!J193))</f>
        <v/>
      </c>
      <c r="R813" s="9" t="str">
        <f>IF('Section 10a Bilan_Diffusion'!K193="","",'Section 10a Bilan_Diffusion'!K193)</f>
        <v/>
      </c>
      <c r="S813" s="9" t="str">
        <f>IF('Section 10a Bilan_Diffusion'!L193="","",'Section 10a Bilan_Diffusion'!L193)</f>
        <v/>
      </c>
      <c r="T813" s="9" t="str">
        <f>IF('Section 10a Bilan_Diffusion'!M193="","",'Section 10a Bilan_Diffusion'!M193)</f>
        <v/>
      </c>
      <c r="U813" s="9" t="str">
        <f>IF('Section 10a Bilan_Diffusion'!N193="","",'Section 10a Bilan_Diffusion'!N193)</f>
        <v/>
      </c>
      <c r="V813" s="9">
        <f>'Section 10a Bilan_Diffusion'!O193</f>
        <v>0</v>
      </c>
      <c r="W813" s="9">
        <f>'Section 10a Bilan_Diffusion'!P193</f>
        <v>0</v>
      </c>
      <c r="X813" s="9">
        <f>'Section 10a Bilan_Diffusion'!Q193</f>
        <v>0</v>
      </c>
      <c r="Y813" s="9">
        <f>'Section 10a Bilan_Diffusion'!R193</f>
        <v>0</v>
      </c>
      <c r="Z813" s="9">
        <f>'Section 10a Bilan_Diffusion'!S193</f>
        <v>0</v>
      </c>
      <c r="AA813" s="9">
        <f>'Section 10a Bilan_Diffusion'!T193</f>
        <v>0</v>
      </c>
      <c r="AB813" s="9">
        <f>'Section 10a Bilan_Diffusion'!U193</f>
        <v>0</v>
      </c>
    </row>
    <row r="814" spans="1:28">
      <c r="A814" s="9">
        <f>'Identification '!$F$11</f>
        <v>0</v>
      </c>
      <c r="B814" s="69" t="str">
        <f>IF(AND('Identification '!$F$11="",'Identification '!$F$15&lt;&gt;""),'Identification '!$F$15,IF('Identification '!$F$11="","",IF('Identification '!$F$13="Inscrire le nom de votre organisme dans la cellule F15",'Identification '!$F$15,'Identification '!$F$13)))</f>
        <v/>
      </c>
      <c r="C814" s="9" t="str">
        <f>REF!$BM$7</f>
        <v>2025-2026</v>
      </c>
      <c r="D814" s="9" t="s">
        <v>3007</v>
      </c>
      <c r="E814" s="69" t="str">
        <f>'Identification '!$F$17</f>
        <v/>
      </c>
      <c r="F814" s="9" t="str">
        <f>'Identification '!$G$18</f>
        <v/>
      </c>
      <c r="G814" s="232" t="str">
        <f>IF('Section 10a Bilan_Diffusion'!$D$6="","",'Section 10a Bilan_Diffusion'!$D$6)</f>
        <v/>
      </c>
      <c r="H814" s="9" t="str">
        <f>IF('Section 10a Bilan_Diffusion'!$D$8="","",'Section 10a Bilan_Diffusion'!$D$8)</f>
        <v/>
      </c>
      <c r="I814" s="9" t="str">
        <f>IF('Section 10a Bilan_Diffusion'!$K$8="","",'Section 10a Bilan_Diffusion'!$K$8)</f>
        <v/>
      </c>
      <c r="J814" s="69" t="str">
        <f>IF('Section 10a Bilan_Diffusion'!C194="","",'Section 10a Bilan_Diffusion'!C194)</f>
        <v/>
      </c>
      <c r="K814" s="1273" t="str">
        <f>IF('Section 10a Bilan_Diffusion'!D194="","",'Section 10a Bilan_Diffusion'!D194)</f>
        <v/>
      </c>
      <c r="L814" s="69" t="str">
        <f>IF('Section 10a Bilan_Diffusion'!E194="","",IF('Section 10a Bilan_Diffusion'!E194="«Choisir»","",'Section 10a Bilan_Diffusion'!E194))</f>
        <v/>
      </c>
      <c r="M814" s="69" t="str">
        <f>IF('Section 10a Bilan_Diffusion'!F194="","",IF('Section 10a Bilan_Diffusion'!F194="«Choisir»","",'Section 10a Bilan_Diffusion'!F194))</f>
        <v/>
      </c>
      <c r="N814" s="69" t="str">
        <f>IF('Section 10a Bilan_Diffusion'!G194="","",'Section 10a Bilan_Diffusion'!G194)</f>
        <v/>
      </c>
      <c r="O814" s="69" t="str">
        <f>IF('Section 10a Bilan_Diffusion'!H194="","",'Section 10a Bilan_Diffusion'!H194)</f>
        <v/>
      </c>
      <c r="P814" s="69" t="str">
        <f>IF('Section 10a Bilan_Diffusion'!I194="","",IF('Section 10a Bilan_Diffusion'!I194="«Choisir»","",'Section 10a Bilan_Diffusion'!I194))</f>
        <v/>
      </c>
      <c r="Q814" s="69" t="str">
        <f>IF('Section 10a Bilan_Diffusion'!J194="","",IF('Section 10a Bilan_Diffusion'!J194="«Choisir»","",'Section 10a Bilan_Diffusion'!J194))</f>
        <v/>
      </c>
      <c r="R814" s="9" t="str">
        <f>IF('Section 10a Bilan_Diffusion'!K194="","",'Section 10a Bilan_Diffusion'!K194)</f>
        <v/>
      </c>
      <c r="S814" s="9" t="str">
        <f>IF('Section 10a Bilan_Diffusion'!L194="","",'Section 10a Bilan_Diffusion'!L194)</f>
        <v/>
      </c>
      <c r="T814" s="9" t="str">
        <f>IF('Section 10a Bilan_Diffusion'!M194="","",'Section 10a Bilan_Diffusion'!M194)</f>
        <v/>
      </c>
      <c r="U814" s="9" t="str">
        <f>IF('Section 10a Bilan_Diffusion'!N194="","",'Section 10a Bilan_Diffusion'!N194)</f>
        <v/>
      </c>
      <c r="V814" s="9">
        <f>'Section 10a Bilan_Diffusion'!O194</f>
        <v>0</v>
      </c>
      <c r="W814" s="9">
        <f>'Section 10a Bilan_Diffusion'!P194</f>
        <v>0</v>
      </c>
      <c r="X814" s="9">
        <f>'Section 10a Bilan_Diffusion'!Q194</f>
        <v>0</v>
      </c>
      <c r="Y814" s="9">
        <f>'Section 10a Bilan_Diffusion'!R194</f>
        <v>0</v>
      </c>
      <c r="Z814" s="9">
        <f>'Section 10a Bilan_Diffusion'!S194</f>
        <v>0</v>
      </c>
      <c r="AA814" s="9">
        <f>'Section 10a Bilan_Diffusion'!T194</f>
        <v>0</v>
      </c>
      <c r="AB814" s="9">
        <f>'Section 10a Bilan_Diffusion'!U194</f>
        <v>0</v>
      </c>
    </row>
    <row r="815" spans="1:28">
      <c r="A815" s="9">
        <f>'Identification '!$F$11</f>
        <v>0</v>
      </c>
      <c r="B815" s="69" t="str">
        <f>IF(AND('Identification '!$F$11="",'Identification '!$F$15&lt;&gt;""),'Identification '!$F$15,IF('Identification '!$F$11="","",IF('Identification '!$F$13="Inscrire le nom de votre organisme dans la cellule F15",'Identification '!$F$15,'Identification '!$F$13)))</f>
        <v/>
      </c>
      <c r="C815" s="9" t="str">
        <f>REF!$BM$7</f>
        <v>2025-2026</v>
      </c>
      <c r="D815" s="9" t="s">
        <v>3007</v>
      </c>
      <c r="E815" s="69" t="str">
        <f>'Identification '!$F$17</f>
        <v/>
      </c>
      <c r="F815" s="9" t="str">
        <f>'Identification '!$G$18</f>
        <v/>
      </c>
      <c r="G815" s="232" t="str">
        <f>IF('Section 10a Bilan_Diffusion'!$D$6="","",'Section 10a Bilan_Diffusion'!$D$6)</f>
        <v/>
      </c>
      <c r="H815" s="9" t="str">
        <f>IF('Section 10a Bilan_Diffusion'!$D$8="","",'Section 10a Bilan_Diffusion'!$D$8)</f>
        <v/>
      </c>
      <c r="I815" s="9" t="str">
        <f>IF('Section 10a Bilan_Diffusion'!$K$8="","",'Section 10a Bilan_Diffusion'!$K$8)</f>
        <v/>
      </c>
      <c r="J815" s="69" t="str">
        <f>IF('Section 10a Bilan_Diffusion'!C195="","",'Section 10a Bilan_Diffusion'!C195)</f>
        <v/>
      </c>
      <c r="K815" s="1273" t="str">
        <f>IF('Section 10a Bilan_Diffusion'!D195="","",'Section 10a Bilan_Diffusion'!D195)</f>
        <v/>
      </c>
      <c r="L815" s="69" t="str">
        <f>IF('Section 10a Bilan_Diffusion'!E195="","",IF('Section 10a Bilan_Diffusion'!E195="«Choisir»","",'Section 10a Bilan_Diffusion'!E195))</f>
        <v/>
      </c>
      <c r="M815" s="69" t="str">
        <f>IF('Section 10a Bilan_Diffusion'!F195="","",IF('Section 10a Bilan_Diffusion'!F195="«Choisir»","",'Section 10a Bilan_Diffusion'!F195))</f>
        <v/>
      </c>
      <c r="N815" s="69" t="str">
        <f>IF('Section 10a Bilan_Diffusion'!G195="","",'Section 10a Bilan_Diffusion'!G195)</f>
        <v/>
      </c>
      <c r="O815" s="69" t="str">
        <f>IF('Section 10a Bilan_Diffusion'!H195="","",'Section 10a Bilan_Diffusion'!H195)</f>
        <v/>
      </c>
      <c r="P815" s="69" t="str">
        <f>IF('Section 10a Bilan_Diffusion'!I195="","",IF('Section 10a Bilan_Diffusion'!I195="«Choisir»","",'Section 10a Bilan_Diffusion'!I195))</f>
        <v/>
      </c>
      <c r="Q815" s="69" t="str">
        <f>IF('Section 10a Bilan_Diffusion'!J195="","",IF('Section 10a Bilan_Diffusion'!J195="«Choisir»","",'Section 10a Bilan_Diffusion'!J195))</f>
        <v/>
      </c>
      <c r="R815" s="9" t="str">
        <f>IF('Section 10a Bilan_Diffusion'!K195="","",'Section 10a Bilan_Diffusion'!K195)</f>
        <v/>
      </c>
      <c r="S815" s="9" t="str">
        <f>IF('Section 10a Bilan_Diffusion'!L195="","",'Section 10a Bilan_Diffusion'!L195)</f>
        <v/>
      </c>
      <c r="T815" s="9" t="str">
        <f>IF('Section 10a Bilan_Diffusion'!M195="","",'Section 10a Bilan_Diffusion'!M195)</f>
        <v/>
      </c>
      <c r="U815" s="9" t="str">
        <f>IF('Section 10a Bilan_Diffusion'!N195="","",'Section 10a Bilan_Diffusion'!N195)</f>
        <v/>
      </c>
      <c r="V815" s="9">
        <f>'Section 10a Bilan_Diffusion'!O195</f>
        <v>0</v>
      </c>
      <c r="W815" s="9">
        <f>'Section 10a Bilan_Diffusion'!P195</f>
        <v>0</v>
      </c>
      <c r="X815" s="9">
        <f>'Section 10a Bilan_Diffusion'!Q195</f>
        <v>0</v>
      </c>
      <c r="Y815" s="9">
        <f>'Section 10a Bilan_Diffusion'!R195</f>
        <v>0</v>
      </c>
      <c r="Z815" s="9">
        <f>'Section 10a Bilan_Diffusion'!S195</f>
        <v>0</v>
      </c>
      <c r="AA815" s="9">
        <f>'Section 10a Bilan_Diffusion'!T195</f>
        <v>0</v>
      </c>
      <c r="AB815" s="9">
        <f>'Section 10a Bilan_Diffusion'!U195</f>
        <v>0</v>
      </c>
    </row>
    <row r="816" spans="1:28">
      <c r="A816" s="9">
        <f>'Identification '!$F$11</f>
        <v>0</v>
      </c>
      <c r="B816" s="69" t="str">
        <f>IF(AND('Identification '!$F$11="",'Identification '!$F$15&lt;&gt;""),'Identification '!$F$15,IF('Identification '!$F$11="","",IF('Identification '!$F$13="Inscrire le nom de votre organisme dans la cellule F15",'Identification '!$F$15,'Identification '!$F$13)))</f>
        <v/>
      </c>
      <c r="C816" s="9" t="str">
        <f>REF!$BM$7</f>
        <v>2025-2026</v>
      </c>
      <c r="D816" s="9" t="s">
        <v>3007</v>
      </c>
      <c r="E816" s="69" t="str">
        <f>'Identification '!$F$17</f>
        <v/>
      </c>
      <c r="F816" s="9" t="str">
        <f>'Identification '!$G$18</f>
        <v/>
      </c>
      <c r="G816" s="232" t="str">
        <f>IF('Section 10a Bilan_Diffusion'!$D$6="","",'Section 10a Bilan_Diffusion'!$D$6)</f>
        <v/>
      </c>
      <c r="H816" s="9" t="str">
        <f>IF('Section 10a Bilan_Diffusion'!$D$8="","",'Section 10a Bilan_Diffusion'!$D$8)</f>
        <v/>
      </c>
      <c r="I816" s="9" t="str">
        <f>IF('Section 10a Bilan_Diffusion'!$K$8="","",'Section 10a Bilan_Diffusion'!$K$8)</f>
        <v/>
      </c>
      <c r="J816" s="69" t="str">
        <f>IF('Section 10a Bilan_Diffusion'!C196="","",'Section 10a Bilan_Diffusion'!C196)</f>
        <v/>
      </c>
      <c r="K816" s="1273" t="str">
        <f>IF('Section 10a Bilan_Diffusion'!D196="","",'Section 10a Bilan_Diffusion'!D196)</f>
        <v/>
      </c>
      <c r="L816" s="69" t="str">
        <f>IF('Section 10a Bilan_Diffusion'!E196="","",IF('Section 10a Bilan_Diffusion'!E196="«Choisir»","",'Section 10a Bilan_Diffusion'!E196))</f>
        <v/>
      </c>
      <c r="M816" s="69" t="str">
        <f>IF('Section 10a Bilan_Diffusion'!F196="","",IF('Section 10a Bilan_Diffusion'!F196="«Choisir»","",'Section 10a Bilan_Diffusion'!F196))</f>
        <v/>
      </c>
      <c r="N816" s="69" t="str">
        <f>IF('Section 10a Bilan_Diffusion'!G196="","",'Section 10a Bilan_Diffusion'!G196)</f>
        <v/>
      </c>
      <c r="O816" s="69" t="str">
        <f>IF('Section 10a Bilan_Diffusion'!H196="","",'Section 10a Bilan_Diffusion'!H196)</f>
        <v/>
      </c>
      <c r="P816" s="69" t="str">
        <f>IF('Section 10a Bilan_Diffusion'!I196="","",IF('Section 10a Bilan_Diffusion'!I196="«Choisir»","",'Section 10a Bilan_Diffusion'!I196))</f>
        <v/>
      </c>
      <c r="Q816" s="69" t="str">
        <f>IF('Section 10a Bilan_Diffusion'!J196="","",IF('Section 10a Bilan_Diffusion'!J196="«Choisir»","",'Section 10a Bilan_Diffusion'!J196))</f>
        <v/>
      </c>
      <c r="R816" s="9" t="str">
        <f>IF('Section 10a Bilan_Diffusion'!K196="","",'Section 10a Bilan_Diffusion'!K196)</f>
        <v/>
      </c>
      <c r="S816" s="9" t="str">
        <f>IF('Section 10a Bilan_Diffusion'!L196="","",'Section 10a Bilan_Diffusion'!L196)</f>
        <v/>
      </c>
      <c r="T816" s="9" t="str">
        <f>IF('Section 10a Bilan_Diffusion'!M196="","",'Section 10a Bilan_Diffusion'!M196)</f>
        <v/>
      </c>
      <c r="U816" s="9" t="str">
        <f>IF('Section 10a Bilan_Diffusion'!N196="","",'Section 10a Bilan_Diffusion'!N196)</f>
        <v/>
      </c>
      <c r="V816" s="9">
        <f>'Section 10a Bilan_Diffusion'!O196</f>
        <v>0</v>
      </c>
      <c r="W816" s="9">
        <f>'Section 10a Bilan_Diffusion'!P196</f>
        <v>0</v>
      </c>
      <c r="X816" s="9">
        <f>'Section 10a Bilan_Diffusion'!Q196</f>
        <v>0</v>
      </c>
      <c r="Y816" s="9">
        <f>'Section 10a Bilan_Diffusion'!R196</f>
        <v>0</v>
      </c>
      <c r="Z816" s="9">
        <f>'Section 10a Bilan_Diffusion'!S196</f>
        <v>0</v>
      </c>
      <c r="AA816" s="9">
        <f>'Section 10a Bilan_Diffusion'!T196</f>
        <v>0</v>
      </c>
      <c r="AB816" s="9">
        <f>'Section 10a Bilan_Diffusion'!U196</f>
        <v>0</v>
      </c>
    </row>
    <row r="817" spans="1:28">
      <c r="A817" s="9">
        <f>'Identification '!$F$11</f>
        <v>0</v>
      </c>
      <c r="B817" s="69" t="str">
        <f>IF(AND('Identification '!$F$11="",'Identification '!$F$15&lt;&gt;""),'Identification '!$F$15,IF('Identification '!$F$11="","",IF('Identification '!$F$13="Inscrire le nom de votre organisme dans la cellule F15",'Identification '!$F$15,'Identification '!$F$13)))</f>
        <v/>
      </c>
      <c r="C817" s="9" t="str">
        <f>REF!$BM$7</f>
        <v>2025-2026</v>
      </c>
      <c r="D817" s="9" t="s">
        <v>3007</v>
      </c>
      <c r="E817" s="69" t="str">
        <f>'Identification '!$F$17</f>
        <v/>
      </c>
      <c r="F817" s="9" t="str">
        <f>'Identification '!$G$18</f>
        <v/>
      </c>
      <c r="G817" s="232" t="str">
        <f>IF('Section 10a Bilan_Diffusion'!$D$6="","",'Section 10a Bilan_Diffusion'!$D$6)</f>
        <v/>
      </c>
      <c r="H817" s="9" t="str">
        <f>IF('Section 10a Bilan_Diffusion'!$D$8="","",'Section 10a Bilan_Diffusion'!$D$8)</f>
        <v/>
      </c>
      <c r="I817" s="9" t="str">
        <f>IF('Section 10a Bilan_Diffusion'!$K$8="","",'Section 10a Bilan_Diffusion'!$K$8)</f>
        <v/>
      </c>
      <c r="J817" s="69" t="str">
        <f>IF('Section 10a Bilan_Diffusion'!C197="","",'Section 10a Bilan_Diffusion'!C197)</f>
        <v/>
      </c>
      <c r="K817" s="1273" t="str">
        <f>IF('Section 10a Bilan_Diffusion'!D197="","",'Section 10a Bilan_Diffusion'!D197)</f>
        <v/>
      </c>
      <c r="L817" s="69" t="str">
        <f>IF('Section 10a Bilan_Diffusion'!E197="","",IF('Section 10a Bilan_Diffusion'!E197="«Choisir»","",'Section 10a Bilan_Diffusion'!E197))</f>
        <v/>
      </c>
      <c r="M817" s="69" t="str">
        <f>IF('Section 10a Bilan_Diffusion'!F197="","",IF('Section 10a Bilan_Diffusion'!F197="«Choisir»","",'Section 10a Bilan_Diffusion'!F197))</f>
        <v/>
      </c>
      <c r="N817" s="69" t="str">
        <f>IF('Section 10a Bilan_Diffusion'!G197="","",'Section 10a Bilan_Diffusion'!G197)</f>
        <v/>
      </c>
      <c r="O817" s="69" t="str">
        <f>IF('Section 10a Bilan_Diffusion'!H197="","",'Section 10a Bilan_Diffusion'!H197)</f>
        <v/>
      </c>
      <c r="P817" s="69" t="str">
        <f>IF('Section 10a Bilan_Diffusion'!I197="","",IF('Section 10a Bilan_Diffusion'!I197="«Choisir»","",'Section 10a Bilan_Diffusion'!I197))</f>
        <v/>
      </c>
      <c r="Q817" s="69" t="str">
        <f>IF('Section 10a Bilan_Diffusion'!J197="","",IF('Section 10a Bilan_Diffusion'!J197="«Choisir»","",'Section 10a Bilan_Diffusion'!J197))</f>
        <v/>
      </c>
      <c r="R817" s="9" t="str">
        <f>IF('Section 10a Bilan_Diffusion'!K197="","",'Section 10a Bilan_Diffusion'!K197)</f>
        <v/>
      </c>
      <c r="S817" s="9" t="str">
        <f>IF('Section 10a Bilan_Diffusion'!L197="","",'Section 10a Bilan_Diffusion'!L197)</f>
        <v/>
      </c>
      <c r="T817" s="9" t="str">
        <f>IF('Section 10a Bilan_Diffusion'!M197="","",'Section 10a Bilan_Diffusion'!M197)</f>
        <v/>
      </c>
      <c r="U817" s="9" t="str">
        <f>IF('Section 10a Bilan_Diffusion'!N197="","",'Section 10a Bilan_Diffusion'!N197)</f>
        <v/>
      </c>
      <c r="V817" s="9">
        <f>'Section 10a Bilan_Diffusion'!O197</f>
        <v>0</v>
      </c>
      <c r="W817" s="9">
        <f>'Section 10a Bilan_Diffusion'!P197</f>
        <v>0</v>
      </c>
      <c r="X817" s="9">
        <f>'Section 10a Bilan_Diffusion'!Q197</f>
        <v>0</v>
      </c>
      <c r="Y817" s="9">
        <f>'Section 10a Bilan_Diffusion'!R197</f>
        <v>0</v>
      </c>
      <c r="Z817" s="9">
        <f>'Section 10a Bilan_Diffusion'!S197</f>
        <v>0</v>
      </c>
      <c r="AA817" s="9">
        <f>'Section 10a Bilan_Diffusion'!T197</f>
        <v>0</v>
      </c>
      <c r="AB817" s="9">
        <f>'Section 10a Bilan_Diffusion'!U197</f>
        <v>0</v>
      </c>
    </row>
    <row r="818" spans="1:28">
      <c r="A818" s="9">
        <f>'Identification '!$F$11</f>
        <v>0</v>
      </c>
      <c r="B818" s="69" t="str">
        <f>IF(AND('Identification '!$F$11="",'Identification '!$F$15&lt;&gt;""),'Identification '!$F$15,IF('Identification '!$F$11="","",IF('Identification '!$F$13="Inscrire le nom de votre organisme dans la cellule F15",'Identification '!$F$15,'Identification '!$F$13)))</f>
        <v/>
      </c>
      <c r="C818" s="9" t="str">
        <f>REF!$BM$7</f>
        <v>2025-2026</v>
      </c>
      <c r="D818" s="9" t="s">
        <v>3007</v>
      </c>
      <c r="E818" s="69" t="str">
        <f>'Identification '!$F$17</f>
        <v/>
      </c>
      <c r="F818" s="9" t="str">
        <f>'Identification '!$G$18</f>
        <v/>
      </c>
      <c r="G818" s="232" t="str">
        <f>IF('Section 10a Bilan_Diffusion'!$D$6="","",'Section 10a Bilan_Diffusion'!$D$6)</f>
        <v/>
      </c>
      <c r="H818" s="9" t="str">
        <f>IF('Section 10a Bilan_Diffusion'!$D$8="","",'Section 10a Bilan_Diffusion'!$D$8)</f>
        <v/>
      </c>
      <c r="I818" s="9" t="str">
        <f>IF('Section 10a Bilan_Diffusion'!$K$8="","",'Section 10a Bilan_Diffusion'!$K$8)</f>
        <v/>
      </c>
      <c r="J818" s="69" t="str">
        <f>IF('Section 10a Bilan_Diffusion'!C198="","",'Section 10a Bilan_Diffusion'!C198)</f>
        <v/>
      </c>
      <c r="K818" s="1273" t="str">
        <f>IF('Section 10a Bilan_Diffusion'!D198="","",'Section 10a Bilan_Diffusion'!D198)</f>
        <v/>
      </c>
      <c r="L818" s="69" t="str">
        <f>IF('Section 10a Bilan_Diffusion'!E198="","",IF('Section 10a Bilan_Diffusion'!E198="«Choisir»","",'Section 10a Bilan_Diffusion'!E198))</f>
        <v/>
      </c>
      <c r="M818" s="69" t="str">
        <f>IF('Section 10a Bilan_Diffusion'!F198="","",IF('Section 10a Bilan_Diffusion'!F198="«Choisir»","",'Section 10a Bilan_Diffusion'!F198))</f>
        <v/>
      </c>
      <c r="N818" s="69" t="str">
        <f>IF('Section 10a Bilan_Diffusion'!G198="","",'Section 10a Bilan_Diffusion'!G198)</f>
        <v/>
      </c>
      <c r="O818" s="69" t="str">
        <f>IF('Section 10a Bilan_Diffusion'!H198="","",'Section 10a Bilan_Diffusion'!H198)</f>
        <v/>
      </c>
      <c r="P818" s="69" t="str">
        <f>IF('Section 10a Bilan_Diffusion'!I198="","",IF('Section 10a Bilan_Diffusion'!I198="«Choisir»","",'Section 10a Bilan_Diffusion'!I198))</f>
        <v/>
      </c>
      <c r="Q818" s="69" t="str">
        <f>IF('Section 10a Bilan_Diffusion'!J198="","",IF('Section 10a Bilan_Diffusion'!J198="«Choisir»","",'Section 10a Bilan_Diffusion'!J198))</f>
        <v/>
      </c>
      <c r="R818" s="9" t="str">
        <f>IF('Section 10a Bilan_Diffusion'!K198="","",'Section 10a Bilan_Diffusion'!K198)</f>
        <v/>
      </c>
      <c r="S818" s="9" t="str">
        <f>IF('Section 10a Bilan_Diffusion'!L198="","",'Section 10a Bilan_Diffusion'!L198)</f>
        <v/>
      </c>
      <c r="T818" s="9" t="str">
        <f>IF('Section 10a Bilan_Diffusion'!M198="","",'Section 10a Bilan_Diffusion'!M198)</f>
        <v/>
      </c>
      <c r="U818" s="9" t="str">
        <f>IF('Section 10a Bilan_Diffusion'!N198="","",'Section 10a Bilan_Diffusion'!N198)</f>
        <v/>
      </c>
      <c r="V818" s="9">
        <f>'Section 10a Bilan_Diffusion'!O198</f>
        <v>0</v>
      </c>
      <c r="W818" s="9">
        <f>'Section 10a Bilan_Diffusion'!P198</f>
        <v>0</v>
      </c>
      <c r="X818" s="9">
        <f>'Section 10a Bilan_Diffusion'!Q198</f>
        <v>0</v>
      </c>
      <c r="Y818" s="9">
        <f>'Section 10a Bilan_Diffusion'!R198</f>
        <v>0</v>
      </c>
      <c r="Z818" s="9">
        <f>'Section 10a Bilan_Diffusion'!S198</f>
        <v>0</v>
      </c>
      <c r="AA818" s="9">
        <f>'Section 10a Bilan_Diffusion'!T198</f>
        <v>0</v>
      </c>
      <c r="AB818" s="9">
        <f>'Section 10a Bilan_Diffusion'!U198</f>
        <v>0</v>
      </c>
    </row>
    <row r="819" spans="1:28">
      <c r="A819" s="9">
        <f>'Identification '!$F$11</f>
        <v>0</v>
      </c>
      <c r="B819" s="69" t="str">
        <f>IF(AND('Identification '!$F$11="",'Identification '!$F$15&lt;&gt;""),'Identification '!$F$15,IF('Identification '!$F$11="","",IF('Identification '!$F$13="Inscrire le nom de votre organisme dans la cellule F15",'Identification '!$F$15,'Identification '!$F$13)))</f>
        <v/>
      </c>
      <c r="C819" s="9" t="str">
        <f>REF!$BM$7</f>
        <v>2025-2026</v>
      </c>
      <c r="D819" s="9" t="s">
        <v>3007</v>
      </c>
      <c r="E819" s="69" t="str">
        <f>'Identification '!$F$17</f>
        <v/>
      </c>
      <c r="F819" s="9" t="str">
        <f>'Identification '!$G$18</f>
        <v/>
      </c>
      <c r="G819" s="232" t="str">
        <f>IF('Section 10a Bilan_Diffusion'!$D$6="","",'Section 10a Bilan_Diffusion'!$D$6)</f>
        <v/>
      </c>
      <c r="H819" s="9" t="str">
        <f>IF('Section 10a Bilan_Diffusion'!$D$8="","",'Section 10a Bilan_Diffusion'!$D$8)</f>
        <v/>
      </c>
      <c r="I819" s="9" t="str">
        <f>IF('Section 10a Bilan_Diffusion'!$K$8="","",'Section 10a Bilan_Diffusion'!$K$8)</f>
        <v/>
      </c>
      <c r="J819" s="69" t="str">
        <f>IF('Section 10a Bilan_Diffusion'!C199="","",'Section 10a Bilan_Diffusion'!C199)</f>
        <v/>
      </c>
      <c r="K819" s="1273" t="str">
        <f>IF('Section 10a Bilan_Diffusion'!D199="","",'Section 10a Bilan_Diffusion'!D199)</f>
        <v/>
      </c>
      <c r="L819" s="69" t="str">
        <f>IF('Section 10a Bilan_Diffusion'!E199="","",IF('Section 10a Bilan_Diffusion'!E199="«Choisir»","",'Section 10a Bilan_Diffusion'!E199))</f>
        <v/>
      </c>
      <c r="M819" s="69" t="str">
        <f>IF('Section 10a Bilan_Diffusion'!F199="","",IF('Section 10a Bilan_Diffusion'!F199="«Choisir»","",'Section 10a Bilan_Diffusion'!F199))</f>
        <v/>
      </c>
      <c r="N819" s="69" t="str">
        <f>IF('Section 10a Bilan_Diffusion'!G199="","",'Section 10a Bilan_Diffusion'!G199)</f>
        <v/>
      </c>
      <c r="O819" s="69" t="str">
        <f>IF('Section 10a Bilan_Diffusion'!H199="","",'Section 10a Bilan_Diffusion'!H199)</f>
        <v/>
      </c>
      <c r="P819" s="69" t="str">
        <f>IF('Section 10a Bilan_Diffusion'!I199="","",IF('Section 10a Bilan_Diffusion'!I199="«Choisir»","",'Section 10a Bilan_Diffusion'!I199))</f>
        <v/>
      </c>
      <c r="Q819" s="69" t="str">
        <f>IF('Section 10a Bilan_Diffusion'!J199="","",IF('Section 10a Bilan_Diffusion'!J199="«Choisir»","",'Section 10a Bilan_Diffusion'!J199))</f>
        <v/>
      </c>
      <c r="R819" s="9" t="str">
        <f>IF('Section 10a Bilan_Diffusion'!K199="","",'Section 10a Bilan_Diffusion'!K199)</f>
        <v/>
      </c>
      <c r="S819" s="9" t="str">
        <f>IF('Section 10a Bilan_Diffusion'!L199="","",'Section 10a Bilan_Diffusion'!L199)</f>
        <v/>
      </c>
      <c r="T819" s="9" t="str">
        <f>IF('Section 10a Bilan_Diffusion'!M199="","",'Section 10a Bilan_Diffusion'!M199)</f>
        <v/>
      </c>
      <c r="U819" s="9" t="str">
        <f>IF('Section 10a Bilan_Diffusion'!N199="","",'Section 10a Bilan_Diffusion'!N199)</f>
        <v/>
      </c>
      <c r="V819" s="9">
        <f>'Section 10a Bilan_Diffusion'!O199</f>
        <v>0</v>
      </c>
      <c r="W819" s="9">
        <f>'Section 10a Bilan_Diffusion'!P199</f>
        <v>0</v>
      </c>
      <c r="X819" s="9">
        <f>'Section 10a Bilan_Diffusion'!Q199</f>
        <v>0</v>
      </c>
      <c r="Y819" s="9">
        <f>'Section 10a Bilan_Diffusion'!R199</f>
        <v>0</v>
      </c>
      <c r="Z819" s="9">
        <f>'Section 10a Bilan_Diffusion'!S199</f>
        <v>0</v>
      </c>
      <c r="AA819" s="9">
        <f>'Section 10a Bilan_Diffusion'!T199</f>
        <v>0</v>
      </c>
      <c r="AB819" s="9">
        <f>'Section 10a Bilan_Diffusion'!U199</f>
        <v>0</v>
      </c>
    </row>
    <row r="820" spans="1:28">
      <c r="A820" s="9">
        <f>'Identification '!$F$11</f>
        <v>0</v>
      </c>
      <c r="B820" s="69" t="str">
        <f>IF(AND('Identification '!$F$11="",'Identification '!$F$15&lt;&gt;""),'Identification '!$F$15,IF('Identification '!$F$11="","",IF('Identification '!$F$13="Inscrire le nom de votre organisme dans la cellule F15",'Identification '!$F$15,'Identification '!$F$13)))</f>
        <v/>
      </c>
      <c r="C820" s="9" t="str">
        <f>REF!$BM$7</f>
        <v>2025-2026</v>
      </c>
      <c r="D820" s="9" t="s">
        <v>3007</v>
      </c>
      <c r="E820" s="69" t="str">
        <f>'Identification '!$F$17</f>
        <v/>
      </c>
      <c r="F820" s="9" t="str">
        <f>'Identification '!$G$18</f>
        <v/>
      </c>
      <c r="G820" s="232" t="str">
        <f>IF('Section 10a Bilan_Diffusion'!$D$6="","",'Section 10a Bilan_Diffusion'!$D$6)</f>
        <v/>
      </c>
      <c r="H820" s="9" t="str">
        <f>IF('Section 10a Bilan_Diffusion'!$D$8="","",'Section 10a Bilan_Diffusion'!$D$8)</f>
        <v/>
      </c>
      <c r="I820" s="9" t="str">
        <f>IF('Section 10a Bilan_Diffusion'!$K$8="","",'Section 10a Bilan_Diffusion'!$K$8)</f>
        <v/>
      </c>
      <c r="J820" s="69" t="str">
        <f>IF('Section 10a Bilan_Diffusion'!C200="","",'Section 10a Bilan_Diffusion'!C200)</f>
        <v/>
      </c>
      <c r="K820" s="1273" t="str">
        <f>IF('Section 10a Bilan_Diffusion'!D200="","",'Section 10a Bilan_Diffusion'!D200)</f>
        <v/>
      </c>
      <c r="L820" s="69" t="str">
        <f>IF('Section 10a Bilan_Diffusion'!E200="","",IF('Section 10a Bilan_Diffusion'!E200="«Choisir»","",'Section 10a Bilan_Diffusion'!E200))</f>
        <v/>
      </c>
      <c r="M820" s="69" t="str">
        <f>IF('Section 10a Bilan_Diffusion'!F200="","",IF('Section 10a Bilan_Diffusion'!F200="«Choisir»","",'Section 10a Bilan_Diffusion'!F200))</f>
        <v/>
      </c>
      <c r="N820" s="69" t="str">
        <f>IF('Section 10a Bilan_Diffusion'!G200="","",'Section 10a Bilan_Diffusion'!G200)</f>
        <v/>
      </c>
      <c r="O820" s="69" t="str">
        <f>IF('Section 10a Bilan_Diffusion'!H200="","",'Section 10a Bilan_Diffusion'!H200)</f>
        <v/>
      </c>
      <c r="P820" s="69" t="str">
        <f>IF('Section 10a Bilan_Diffusion'!I200="","",IF('Section 10a Bilan_Diffusion'!I200="«Choisir»","",'Section 10a Bilan_Diffusion'!I200))</f>
        <v/>
      </c>
      <c r="Q820" s="69" t="str">
        <f>IF('Section 10a Bilan_Diffusion'!J200="","",IF('Section 10a Bilan_Diffusion'!J200="«Choisir»","",'Section 10a Bilan_Diffusion'!J200))</f>
        <v/>
      </c>
      <c r="R820" s="9" t="str">
        <f>IF('Section 10a Bilan_Diffusion'!K200="","",'Section 10a Bilan_Diffusion'!K200)</f>
        <v/>
      </c>
      <c r="S820" s="9" t="str">
        <f>IF('Section 10a Bilan_Diffusion'!L200="","",'Section 10a Bilan_Diffusion'!L200)</f>
        <v/>
      </c>
      <c r="T820" s="9" t="str">
        <f>IF('Section 10a Bilan_Diffusion'!M200="","",'Section 10a Bilan_Diffusion'!M200)</f>
        <v/>
      </c>
      <c r="U820" s="9" t="str">
        <f>IF('Section 10a Bilan_Diffusion'!N200="","",'Section 10a Bilan_Diffusion'!N200)</f>
        <v/>
      </c>
      <c r="V820" s="9">
        <f>'Section 10a Bilan_Diffusion'!O200</f>
        <v>0</v>
      </c>
      <c r="W820" s="9">
        <f>'Section 10a Bilan_Diffusion'!P200</f>
        <v>0</v>
      </c>
      <c r="X820" s="9">
        <f>'Section 10a Bilan_Diffusion'!Q200</f>
        <v>0</v>
      </c>
      <c r="Y820" s="9">
        <f>'Section 10a Bilan_Diffusion'!R200</f>
        <v>0</v>
      </c>
      <c r="Z820" s="9">
        <f>'Section 10a Bilan_Diffusion'!S200</f>
        <v>0</v>
      </c>
      <c r="AA820" s="9">
        <f>'Section 10a Bilan_Diffusion'!T200</f>
        <v>0</v>
      </c>
      <c r="AB820" s="9">
        <f>'Section 10a Bilan_Diffusion'!U200</f>
        <v>0</v>
      </c>
    </row>
    <row r="821" spans="1:28">
      <c r="A821" s="9">
        <f>'Identification '!$F$11</f>
        <v>0</v>
      </c>
      <c r="B821" s="69" t="str">
        <f>IF(AND('Identification '!$F$11="",'Identification '!$F$15&lt;&gt;""),'Identification '!$F$15,IF('Identification '!$F$11="","",IF('Identification '!$F$13="Inscrire le nom de votre organisme dans la cellule F15",'Identification '!$F$15,'Identification '!$F$13)))</f>
        <v/>
      </c>
      <c r="C821" s="9" t="str">
        <f>REF!$BM$7</f>
        <v>2025-2026</v>
      </c>
      <c r="D821" s="9" t="s">
        <v>3007</v>
      </c>
      <c r="E821" s="69" t="str">
        <f>'Identification '!$F$17</f>
        <v/>
      </c>
      <c r="F821" s="9" t="str">
        <f>'Identification '!$G$18</f>
        <v/>
      </c>
      <c r="G821" s="232" t="str">
        <f>IF('Section 10a Bilan_Diffusion'!$D$6="","",'Section 10a Bilan_Diffusion'!$D$6)</f>
        <v/>
      </c>
      <c r="H821" s="9" t="str">
        <f>IF('Section 10a Bilan_Diffusion'!$D$8="","",'Section 10a Bilan_Diffusion'!$D$8)</f>
        <v/>
      </c>
      <c r="I821" s="9" t="str">
        <f>IF('Section 10a Bilan_Diffusion'!$K$8="","",'Section 10a Bilan_Diffusion'!$K$8)</f>
        <v/>
      </c>
      <c r="J821" s="69" t="str">
        <f>IF('Section 10a Bilan_Diffusion'!C201="","",'Section 10a Bilan_Diffusion'!C201)</f>
        <v/>
      </c>
      <c r="K821" s="1273" t="str">
        <f>IF('Section 10a Bilan_Diffusion'!D201="","",'Section 10a Bilan_Diffusion'!D201)</f>
        <v/>
      </c>
      <c r="L821" s="69" t="str">
        <f>IF('Section 10a Bilan_Diffusion'!E201="","",IF('Section 10a Bilan_Diffusion'!E201="«Choisir»","",'Section 10a Bilan_Diffusion'!E201))</f>
        <v/>
      </c>
      <c r="M821" s="69" t="str">
        <f>IF('Section 10a Bilan_Diffusion'!F201="","",IF('Section 10a Bilan_Diffusion'!F201="«Choisir»","",'Section 10a Bilan_Diffusion'!F201))</f>
        <v/>
      </c>
      <c r="N821" s="69" t="str">
        <f>IF('Section 10a Bilan_Diffusion'!G201="","",'Section 10a Bilan_Diffusion'!G201)</f>
        <v/>
      </c>
      <c r="O821" s="69" t="str">
        <f>IF('Section 10a Bilan_Diffusion'!H201="","",'Section 10a Bilan_Diffusion'!H201)</f>
        <v/>
      </c>
      <c r="P821" s="69" t="str">
        <f>IF('Section 10a Bilan_Diffusion'!I201="","",IF('Section 10a Bilan_Diffusion'!I201="«Choisir»","",'Section 10a Bilan_Diffusion'!I201))</f>
        <v/>
      </c>
      <c r="Q821" s="69" t="str">
        <f>IF('Section 10a Bilan_Diffusion'!J201="","",IF('Section 10a Bilan_Diffusion'!J201="«Choisir»","",'Section 10a Bilan_Diffusion'!J201))</f>
        <v/>
      </c>
      <c r="R821" s="9" t="str">
        <f>IF('Section 10a Bilan_Diffusion'!K201="","",'Section 10a Bilan_Diffusion'!K201)</f>
        <v/>
      </c>
      <c r="S821" s="9" t="str">
        <f>IF('Section 10a Bilan_Diffusion'!L201="","",'Section 10a Bilan_Diffusion'!L201)</f>
        <v/>
      </c>
      <c r="T821" s="9" t="str">
        <f>IF('Section 10a Bilan_Diffusion'!M201="","",'Section 10a Bilan_Diffusion'!M201)</f>
        <v/>
      </c>
      <c r="U821" s="9" t="str">
        <f>IF('Section 10a Bilan_Diffusion'!N201="","",'Section 10a Bilan_Diffusion'!N201)</f>
        <v/>
      </c>
      <c r="V821" s="9">
        <f>'Section 10a Bilan_Diffusion'!O201</f>
        <v>0</v>
      </c>
      <c r="W821" s="9">
        <f>'Section 10a Bilan_Diffusion'!P201</f>
        <v>0</v>
      </c>
      <c r="X821" s="9">
        <f>'Section 10a Bilan_Diffusion'!Q201</f>
        <v>0</v>
      </c>
      <c r="Y821" s="9">
        <f>'Section 10a Bilan_Diffusion'!R201</f>
        <v>0</v>
      </c>
      <c r="Z821" s="9">
        <f>'Section 10a Bilan_Diffusion'!S201</f>
        <v>0</v>
      </c>
      <c r="AA821" s="9">
        <f>'Section 10a Bilan_Diffusion'!T201</f>
        <v>0</v>
      </c>
      <c r="AB821" s="9">
        <f>'Section 10a Bilan_Diffusion'!U201</f>
        <v>0</v>
      </c>
    </row>
    <row r="822" spans="1:28">
      <c r="A822" s="9">
        <f>'Identification '!$F$11</f>
        <v>0</v>
      </c>
      <c r="B822" s="69" t="str">
        <f>IF(AND('Identification '!$F$11="",'Identification '!$F$15&lt;&gt;""),'Identification '!$F$15,IF('Identification '!$F$11="","",IF('Identification '!$F$13="Inscrire le nom de votre organisme dans la cellule F15",'Identification '!$F$15,'Identification '!$F$13)))</f>
        <v/>
      </c>
      <c r="C822" s="9" t="str">
        <f>REF!$BM$7</f>
        <v>2025-2026</v>
      </c>
      <c r="D822" s="9" t="s">
        <v>3007</v>
      </c>
      <c r="E822" s="69" t="str">
        <f>'Identification '!$F$17</f>
        <v/>
      </c>
      <c r="F822" s="9" t="str">
        <f>'Identification '!$G$18</f>
        <v/>
      </c>
      <c r="G822" s="232" t="str">
        <f>IF('Section 10a Bilan_Diffusion'!$D$6="","",'Section 10a Bilan_Diffusion'!$D$6)</f>
        <v/>
      </c>
      <c r="H822" s="9" t="str">
        <f>IF('Section 10a Bilan_Diffusion'!$D$8="","",'Section 10a Bilan_Diffusion'!$D$8)</f>
        <v/>
      </c>
      <c r="I822" s="9" t="str">
        <f>IF('Section 10a Bilan_Diffusion'!$K$8="","",'Section 10a Bilan_Diffusion'!$K$8)</f>
        <v/>
      </c>
      <c r="J822" s="69" t="str">
        <f>IF('Section 10a Bilan_Diffusion'!C202="","",'Section 10a Bilan_Diffusion'!C202)</f>
        <v/>
      </c>
      <c r="K822" s="1273" t="str">
        <f>IF('Section 10a Bilan_Diffusion'!D202="","",'Section 10a Bilan_Diffusion'!D202)</f>
        <v/>
      </c>
      <c r="L822" s="69" t="str">
        <f>IF('Section 10a Bilan_Diffusion'!E202="","",IF('Section 10a Bilan_Diffusion'!E202="«Choisir»","",'Section 10a Bilan_Diffusion'!E202))</f>
        <v/>
      </c>
      <c r="M822" s="69" t="str">
        <f>IF('Section 10a Bilan_Diffusion'!F202="","",IF('Section 10a Bilan_Diffusion'!F202="«Choisir»","",'Section 10a Bilan_Diffusion'!F202))</f>
        <v/>
      </c>
      <c r="N822" s="69" t="str">
        <f>IF('Section 10a Bilan_Diffusion'!G202="","",'Section 10a Bilan_Diffusion'!G202)</f>
        <v/>
      </c>
      <c r="O822" s="69" t="str">
        <f>IF('Section 10a Bilan_Diffusion'!H202="","",'Section 10a Bilan_Diffusion'!H202)</f>
        <v/>
      </c>
      <c r="P822" s="69" t="str">
        <f>IF('Section 10a Bilan_Diffusion'!I202="","",IF('Section 10a Bilan_Diffusion'!I202="«Choisir»","",'Section 10a Bilan_Diffusion'!I202))</f>
        <v/>
      </c>
      <c r="Q822" s="69" t="str">
        <f>IF('Section 10a Bilan_Diffusion'!J202="","",IF('Section 10a Bilan_Diffusion'!J202="«Choisir»","",'Section 10a Bilan_Diffusion'!J202))</f>
        <v/>
      </c>
      <c r="R822" s="9" t="str">
        <f>IF('Section 10a Bilan_Diffusion'!K202="","",'Section 10a Bilan_Diffusion'!K202)</f>
        <v/>
      </c>
      <c r="S822" s="9" t="str">
        <f>IF('Section 10a Bilan_Diffusion'!L202="","",'Section 10a Bilan_Diffusion'!L202)</f>
        <v/>
      </c>
      <c r="T822" s="9" t="str">
        <f>IF('Section 10a Bilan_Diffusion'!M202="","",'Section 10a Bilan_Diffusion'!M202)</f>
        <v/>
      </c>
      <c r="U822" s="9" t="str">
        <f>IF('Section 10a Bilan_Diffusion'!N202="","",'Section 10a Bilan_Diffusion'!N202)</f>
        <v/>
      </c>
      <c r="V822" s="9">
        <f>'Section 10a Bilan_Diffusion'!O202</f>
        <v>0</v>
      </c>
      <c r="W822" s="9">
        <f>'Section 10a Bilan_Diffusion'!P202</f>
        <v>0</v>
      </c>
      <c r="X822" s="9">
        <f>'Section 10a Bilan_Diffusion'!Q202</f>
        <v>0</v>
      </c>
      <c r="Y822" s="9">
        <f>'Section 10a Bilan_Diffusion'!R202</f>
        <v>0</v>
      </c>
      <c r="Z822" s="9">
        <f>'Section 10a Bilan_Diffusion'!S202</f>
        <v>0</v>
      </c>
      <c r="AA822" s="9">
        <f>'Section 10a Bilan_Diffusion'!T202</f>
        <v>0</v>
      </c>
      <c r="AB822" s="9">
        <f>'Section 10a Bilan_Diffusion'!U202</f>
        <v>0</v>
      </c>
    </row>
    <row r="823" spans="1:28">
      <c r="A823" s="9">
        <f>'Identification '!$F$11</f>
        <v>0</v>
      </c>
      <c r="B823" s="69" t="str">
        <f>IF(AND('Identification '!$F$11="",'Identification '!$F$15&lt;&gt;""),'Identification '!$F$15,IF('Identification '!$F$11="","",IF('Identification '!$F$13="Inscrire le nom de votre organisme dans la cellule F15",'Identification '!$F$15,'Identification '!$F$13)))</f>
        <v/>
      </c>
      <c r="C823" s="9" t="str">
        <f>REF!$BM$7</f>
        <v>2025-2026</v>
      </c>
      <c r="D823" s="9" t="s">
        <v>3007</v>
      </c>
      <c r="E823" s="69" t="str">
        <f>'Identification '!$F$17</f>
        <v/>
      </c>
      <c r="F823" s="9" t="str">
        <f>'Identification '!$G$18</f>
        <v/>
      </c>
      <c r="G823" s="232" t="str">
        <f>IF('Section 10a Bilan_Diffusion'!$D$6="","",'Section 10a Bilan_Diffusion'!$D$6)</f>
        <v/>
      </c>
      <c r="H823" s="9" t="str">
        <f>IF('Section 10a Bilan_Diffusion'!$D$8="","",'Section 10a Bilan_Diffusion'!$D$8)</f>
        <v/>
      </c>
      <c r="I823" s="9" t="str">
        <f>IF('Section 10a Bilan_Diffusion'!$K$8="","",'Section 10a Bilan_Diffusion'!$K$8)</f>
        <v/>
      </c>
      <c r="J823" s="69" t="str">
        <f>IF('Section 10a Bilan_Diffusion'!C203="","",'Section 10a Bilan_Diffusion'!C203)</f>
        <v/>
      </c>
      <c r="K823" s="1273" t="str">
        <f>IF('Section 10a Bilan_Diffusion'!D203="","",'Section 10a Bilan_Diffusion'!D203)</f>
        <v/>
      </c>
      <c r="L823" s="69" t="str">
        <f>IF('Section 10a Bilan_Diffusion'!E203="","",IF('Section 10a Bilan_Diffusion'!E203="«Choisir»","",'Section 10a Bilan_Diffusion'!E203))</f>
        <v/>
      </c>
      <c r="M823" s="69" t="str">
        <f>IF('Section 10a Bilan_Diffusion'!F203="","",IF('Section 10a Bilan_Diffusion'!F203="«Choisir»","",'Section 10a Bilan_Diffusion'!F203))</f>
        <v/>
      </c>
      <c r="N823" s="69" t="str">
        <f>IF('Section 10a Bilan_Diffusion'!G203="","",'Section 10a Bilan_Diffusion'!G203)</f>
        <v/>
      </c>
      <c r="O823" s="69" t="str">
        <f>IF('Section 10a Bilan_Diffusion'!H203="","",'Section 10a Bilan_Diffusion'!H203)</f>
        <v/>
      </c>
      <c r="P823" s="69" t="str">
        <f>IF('Section 10a Bilan_Diffusion'!I203="","",IF('Section 10a Bilan_Diffusion'!I203="«Choisir»","",'Section 10a Bilan_Diffusion'!I203))</f>
        <v/>
      </c>
      <c r="Q823" s="69" t="str">
        <f>IF('Section 10a Bilan_Diffusion'!J203="","",IF('Section 10a Bilan_Diffusion'!J203="«Choisir»","",'Section 10a Bilan_Diffusion'!J203))</f>
        <v/>
      </c>
      <c r="R823" s="9" t="str">
        <f>IF('Section 10a Bilan_Diffusion'!K203="","",'Section 10a Bilan_Diffusion'!K203)</f>
        <v/>
      </c>
      <c r="S823" s="9" t="str">
        <f>IF('Section 10a Bilan_Diffusion'!L203="","",'Section 10a Bilan_Diffusion'!L203)</f>
        <v/>
      </c>
      <c r="T823" s="9" t="str">
        <f>IF('Section 10a Bilan_Diffusion'!M203="","",'Section 10a Bilan_Diffusion'!M203)</f>
        <v/>
      </c>
      <c r="U823" s="9" t="str">
        <f>IF('Section 10a Bilan_Diffusion'!N203="","",'Section 10a Bilan_Diffusion'!N203)</f>
        <v/>
      </c>
      <c r="V823" s="9">
        <f>'Section 10a Bilan_Diffusion'!O203</f>
        <v>0</v>
      </c>
      <c r="W823" s="9">
        <f>'Section 10a Bilan_Diffusion'!P203</f>
        <v>0</v>
      </c>
      <c r="X823" s="9">
        <f>'Section 10a Bilan_Diffusion'!Q203</f>
        <v>0</v>
      </c>
      <c r="Y823" s="9">
        <f>'Section 10a Bilan_Diffusion'!R203</f>
        <v>0</v>
      </c>
      <c r="Z823" s="9">
        <f>'Section 10a Bilan_Diffusion'!S203</f>
        <v>0</v>
      </c>
      <c r="AA823" s="9">
        <f>'Section 10a Bilan_Diffusion'!T203</f>
        <v>0</v>
      </c>
      <c r="AB823" s="9">
        <f>'Section 10a Bilan_Diffusion'!U203</f>
        <v>0</v>
      </c>
    </row>
    <row r="824" spans="1:28">
      <c r="A824" s="9">
        <f>'Identification '!$F$11</f>
        <v>0</v>
      </c>
      <c r="B824" s="69" t="str">
        <f>IF(AND('Identification '!$F$11="",'Identification '!$F$15&lt;&gt;""),'Identification '!$F$15,IF('Identification '!$F$11="","",IF('Identification '!$F$13="Inscrire le nom de votre organisme dans la cellule F15",'Identification '!$F$15,'Identification '!$F$13)))</f>
        <v/>
      </c>
      <c r="C824" s="9" t="str">
        <f>REF!$BM$7</f>
        <v>2025-2026</v>
      </c>
      <c r="D824" s="9" t="s">
        <v>3007</v>
      </c>
      <c r="E824" s="69" t="str">
        <f>'Identification '!$F$17</f>
        <v/>
      </c>
      <c r="F824" s="9" t="str">
        <f>'Identification '!$G$18</f>
        <v/>
      </c>
      <c r="G824" s="232" t="str">
        <f>IF('Section 10a Bilan_Diffusion'!$D$6="","",'Section 10a Bilan_Diffusion'!$D$6)</f>
        <v/>
      </c>
      <c r="H824" s="9" t="str">
        <f>IF('Section 10a Bilan_Diffusion'!$D$8="","",'Section 10a Bilan_Diffusion'!$D$8)</f>
        <v/>
      </c>
      <c r="I824" s="9" t="str">
        <f>IF('Section 10a Bilan_Diffusion'!$K$8="","",'Section 10a Bilan_Diffusion'!$K$8)</f>
        <v/>
      </c>
      <c r="J824" s="69" t="str">
        <f>IF('Section 10a Bilan_Diffusion'!C204="","",'Section 10a Bilan_Diffusion'!C204)</f>
        <v/>
      </c>
      <c r="K824" s="1273" t="str">
        <f>IF('Section 10a Bilan_Diffusion'!D204="","",'Section 10a Bilan_Diffusion'!D204)</f>
        <v/>
      </c>
      <c r="L824" s="69" t="str">
        <f>IF('Section 10a Bilan_Diffusion'!E204="","",IF('Section 10a Bilan_Diffusion'!E204="«Choisir»","",'Section 10a Bilan_Diffusion'!E204))</f>
        <v/>
      </c>
      <c r="M824" s="69" t="str">
        <f>IF('Section 10a Bilan_Diffusion'!F204="","",IF('Section 10a Bilan_Diffusion'!F204="«Choisir»","",'Section 10a Bilan_Diffusion'!F204))</f>
        <v/>
      </c>
      <c r="N824" s="69" t="str">
        <f>IF('Section 10a Bilan_Diffusion'!G204="","",'Section 10a Bilan_Diffusion'!G204)</f>
        <v/>
      </c>
      <c r="O824" s="69" t="str">
        <f>IF('Section 10a Bilan_Diffusion'!H204="","",'Section 10a Bilan_Diffusion'!H204)</f>
        <v/>
      </c>
      <c r="P824" s="69" t="str">
        <f>IF('Section 10a Bilan_Diffusion'!I204="","",IF('Section 10a Bilan_Diffusion'!I204="«Choisir»","",'Section 10a Bilan_Diffusion'!I204))</f>
        <v/>
      </c>
      <c r="Q824" s="69" t="str">
        <f>IF('Section 10a Bilan_Diffusion'!J204="","",IF('Section 10a Bilan_Diffusion'!J204="«Choisir»","",'Section 10a Bilan_Diffusion'!J204))</f>
        <v/>
      </c>
      <c r="R824" s="9" t="str">
        <f>IF('Section 10a Bilan_Diffusion'!K204="","",'Section 10a Bilan_Diffusion'!K204)</f>
        <v/>
      </c>
      <c r="S824" s="9" t="str">
        <f>IF('Section 10a Bilan_Diffusion'!L204="","",'Section 10a Bilan_Diffusion'!L204)</f>
        <v/>
      </c>
      <c r="T824" s="9" t="str">
        <f>IF('Section 10a Bilan_Diffusion'!M204="","",'Section 10a Bilan_Diffusion'!M204)</f>
        <v/>
      </c>
      <c r="U824" s="9" t="str">
        <f>IF('Section 10a Bilan_Diffusion'!N204="","",'Section 10a Bilan_Diffusion'!N204)</f>
        <v/>
      </c>
      <c r="V824" s="9">
        <f>'Section 10a Bilan_Diffusion'!O204</f>
        <v>0</v>
      </c>
      <c r="W824" s="9">
        <f>'Section 10a Bilan_Diffusion'!P204</f>
        <v>0</v>
      </c>
      <c r="X824" s="9">
        <f>'Section 10a Bilan_Diffusion'!Q204</f>
        <v>0</v>
      </c>
      <c r="Y824" s="9">
        <f>'Section 10a Bilan_Diffusion'!R204</f>
        <v>0</v>
      </c>
      <c r="Z824" s="9">
        <f>'Section 10a Bilan_Diffusion'!S204</f>
        <v>0</v>
      </c>
      <c r="AA824" s="9">
        <f>'Section 10a Bilan_Diffusion'!T204</f>
        <v>0</v>
      </c>
      <c r="AB824" s="9">
        <f>'Section 10a Bilan_Diffusion'!U204</f>
        <v>0</v>
      </c>
    </row>
    <row r="825" spans="1:28">
      <c r="A825" s="9">
        <f>'Identification '!$F$11</f>
        <v>0</v>
      </c>
      <c r="B825" s="69" t="str">
        <f>IF(AND('Identification '!$F$11="",'Identification '!$F$15&lt;&gt;""),'Identification '!$F$15,IF('Identification '!$F$11="","",IF('Identification '!$F$13="Inscrire le nom de votre organisme dans la cellule F15",'Identification '!$F$15,'Identification '!$F$13)))</f>
        <v/>
      </c>
      <c r="C825" s="9" t="str">
        <f>REF!$BM$7</f>
        <v>2025-2026</v>
      </c>
      <c r="D825" s="9" t="s">
        <v>3007</v>
      </c>
      <c r="E825" s="69" t="str">
        <f>'Identification '!$F$17</f>
        <v/>
      </c>
      <c r="F825" s="9" t="str">
        <f>'Identification '!$G$18</f>
        <v/>
      </c>
      <c r="G825" s="232" t="str">
        <f>IF('Section 10a Bilan_Diffusion'!$D$6="","",'Section 10a Bilan_Diffusion'!$D$6)</f>
        <v/>
      </c>
      <c r="H825" s="9" t="str">
        <f>IF('Section 10a Bilan_Diffusion'!$D$8="","",'Section 10a Bilan_Diffusion'!$D$8)</f>
        <v/>
      </c>
      <c r="I825" s="9" t="str">
        <f>IF('Section 10a Bilan_Diffusion'!$K$8="","",'Section 10a Bilan_Diffusion'!$K$8)</f>
        <v/>
      </c>
      <c r="J825" s="69" t="str">
        <f>IF('Section 10a Bilan_Diffusion'!C205="","",'Section 10a Bilan_Diffusion'!C205)</f>
        <v/>
      </c>
      <c r="K825" s="1273" t="str">
        <f>IF('Section 10a Bilan_Diffusion'!D205="","",'Section 10a Bilan_Diffusion'!D205)</f>
        <v/>
      </c>
      <c r="L825" s="69" t="str">
        <f>IF('Section 10a Bilan_Diffusion'!E205="","",IF('Section 10a Bilan_Diffusion'!E205="«Choisir»","",'Section 10a Bilan_Diffusion'!E205))</f>
        <v/>
      </c>
      <c r="M825" s="69" t="str">
        <f>IF('Section 10a Bilan_Diffusion'!F205="","",IF('Section 10a Bilan_Diffusion'!F205="«Choisir»","",'Section 10a Bilan_Diffusion'!F205))</f>
        <v/>
      </c>
      <c r="N825" s="69" t="str">
        <f>IF('Section 10a Bilan_Diffusion'!G205="","",'Section 10a Bilan_Diffusion'!G205)</f>
        <v/>
      </c>
      <c r="O825" s="69" t="str">
        <f>IF('Section 10a Bilan_Diffusion'!H205="","",'Section 10a Bilan_Diffusion'!H205)</f>
        <v/>
      </c>
      <c r="P825" s="69" t="str">
        <f>IF('Section 10a Bilan_Diffusion'!I205="","",IF('Section 10a Bilan_Diffusion'!I205="«Choisir»","",'Section 10a Bilan_Diffusion'!I205))</f>
        <v/>
      </c>
      <c r="Q825" s="69" t="str">
        <f>IF('Section 10a Bilan_Diffusion'!J205="","",IF('Section 10a Bilan_Diffusion'!J205="«Choisir»","",'Section 10a Bilan_Diffusion'!J205))</f>
        <v/>
      </c>
      <c r="R825" s="9" t="str">
        <f>IF('Section 10a Bilan_Diffusion'!K205="","",'Section 10a Bilan_Diffusion'!K205)</f>
        <v/>
      </c>
      <c r="S825" s="9" t="str">
        <f>IF('Section 10a Bilan_Diffusion'!L205="","",'Section 10a Bilan_Diffusion'!L205)</f>
        <v/>
      </c>
      <c r="T825" s="9" t="str">
        <f>IF('Section 10a Bilan_Diffusion'!M205="","",'Section 10a Bilan_Diffusion'!M205)</f>
        <v/>
      </c>
      <c r="U825" s="9" t="str">
        <f>IF('Section 10a Bilan_Diffusion'!N205="","",'Section 10a Bilan_Diffusion'!N205)</f>
        <v/>
      </c>
      <c r="V825" s="9">
        <f>'Section 10a Bilan_Diffusion'!O205</f>
        <v>0</v>
      </c>
      <c r="W825" s="9">
        <f>'Section 10a Bilan_Diffusion'!P205</f>
        <v>0</v>
      </c>
      <c r="X825" s="9">
        <f>'Section 10a Bilan_Diffusion'!Q205</f>
        <v>0</v>
      </c>
      <c r="Y825" s="9">
        <f>'Section 10a Bilan_Diffusion'!R205</f>
        <v>0</v>
      </c>
      <c r="Z825" s="9">
        <f>'Section 10a Bilan_Diffusion'!S205</f>
        <v>0</v>
      </c>
      <c r="AA825" s="9">
        <f>'Section 10a Bilan_Diffusion'!T205</f>
        <v>0</v>
      </c>
      <c r="AB825" s="9">
        <f>'Section 10a Bilan_Diffusion'!U205</f>
        <v>0</v>
      </c>
    </row>
    <row r="826" spans="1:28">
      <c r="A826" s="9">
        <f>'Identification '!$F$11</f>
        <v>0</v>
      </c>
      <c r="B826" s="69" t="str">
        <f>IF(AND('Identification '!$F$11="",'Identification '!$F$15&lt;&gt;""),'Identification '!$F$15,IF('Identification '!$F$11="","",IF('Identification '!$F$13="Inscrire le nom de votre organisme dans la cellule F15",'Identification '!$F$15,'Identification '!$F$13)))</f>
        <v/>
      </c>
      <c r="C826" s="9" t="str">
        <f>REF!$BM$7</f>
        <v>2025-2026</v>
      </c>
      <c r="D826" s="9" t="s">
        <v>3007</v>
      </c>
      <c r="E826" s="69" t="str">
        <f>'Identification '!$F$17</f>
        <v/>
      </c>
      <c r="F826" s="9" t="str">
        <f>'Identification '!$G$18</f>
        <v/>
      </c>
      <c r="G826" s="232" t="str">
        <f>IF('Section 10a Bilan_Diffusion'!$D$6="","",'Section 10a Bilan_Diffusion'!$D$6)</f>
        <v/>
      </c>
      <c r="H826" s="9" t="str">
        <f>IF('Section 10a Bilan_Diffusion'!$D$8="","",'Section 10a Bilan_Diffusion'!$D$8)</f>
        <v/>
      </c>
      <c r="I826" s="9" t="str">
        <f>IF('Section 10a Bilan_Diffusion'!$K$8="","",'Section 10a Bilan_Diffusion'!$K$8)</f>
        <v/>
      </c>
      <c r="J826" s="69" t="str">
        <f>IF('Section 10a Bilan_Diffusion'!C206="","",'Section 10a Bilan_Diffusion'!C206)</f>
        <v/>
      </c>
      <c r="K826" s="1273" t="str">
        <f>IF('Section 10a Bilan_Diffusion'!D206="","",'Section 10a Bilan_Diffusion'!D206)</f>
        <v/>
      </c>
      <c r="L826" s="69" t="str">
        <f>IF('Section 10a Bilan_Diffusion'!E206="","",IF('Section 10a Bilan_Diffusion'!E206="«Choisir»","",'Section 10a Bilan_Diffusion'!E206))</f>
        <v/>
      </c>
      <c r="M826" s="69" t="str">
        <f>IF('Section 10a Bilan_Diffusion'!F206="","",IF('Section 10a Bilan_Diffusion'!F206="«Choisir»","",'Section 10a Bilan_Diffusion'!F206))</f>
        <v/>
      </c>
      <c r="N826" s="69" t="str">
        <f>IF('Section 10a Bilan_Diffusion'!G206="","",'Section 10a Bilan_Diffusion'!G206)</f>
        <v/>
      </c>
      <c r="O826" s="69" t="str">
        <f>IF('Section 10a Bilan_Diffusion'!H206="","",'Section 10a Bilan_Diffusion'!H206)</f>
        <v/>
      </c>
      <c r="P826" s="69" t="str">
        <f>IF('Section 10a Bilan_Diffusion'!I206="","",IF('Section 10a Bilan_Diffusion'!I206="«Choisir»","",'Section 10a Bilan_Diffusion'!I206))</f>
        <v/>
      </c>
      <c r="Q826" s="69" t="str">
        <f>IF('Section 10a Bilan_Diffusion'!J206="","",IF('Section 10a Bilan_Diffusion'!J206="«Choisir»","",'Section 10a Bilan_Diffusion'!J206))</f>
        <v/>
      </c>
      <c r="R826" s="9" t="str">
        <f>IF('Section 10a Bilan_Diffusion'!K206="","",'Section 10a Bilan_Diffusion'!K206)</f>
        <v/>
      </c>
      <c r="S826" s="9" t="str">
        <f>IF('Section 10a Bilan_Diffusion'!L206="","",'Section 10a Bilan_Diffusion'!L206)</f>
        <v/>
      </c>
      <c r="T826" s="9" t="str">
        <f>IF('Section 10a Bilan_Diffusion'!M206="","",'Section 10a Bilan_Diffusion'!M206)</f>
        <v/>
      </c>
      <c r="U826" s="9" t="str">
        <f>IF('Section 10a Bilan_Diffusion'!N206="","",'Section 10a Bilan_Diffusion'!N206)</f>
        <v/>
      </c>
      <c r="V826" s="9">
        <f>'Section 10a Bilan_Diffusion'!O206</f>
        <v>0</v>
      </c>
      <c r="W826" s="9">
        <f>'Section 10a Bilan_Diffusion'!P206</f>
        <v>0</v>
      </c>
      <c r="X826" s="9">
        <f>'Section 10a Bilan_Diffusion'!Q206</f>
        <v>0</v>
      </c>
      <c r="Y826" s="9">
        <f>'Section 10a Bilan_Diffusion'!R206</f>
        <v>0</v>
      </c>
      <c r="Z826" s="9">
        <f>'Section 10a Bilan_Diffusion'!S206</f>
        <v>0</v>
      </c>
      <c r="AA826" s="9">
        <f>'Section 10a Bilan_Diffusion'!T206</f>
        <v>0</v>
      </c>
      <c r="AB826" s="9">
        <f>'Section 10a Bilan_Diffusion'!U206</f>
        <v>0</v>
      </c>
    </row>
    <row r="827" spans="1:28">
      <c r="A827" s="9">
        <f>'Identification '!$F$11</f>
        <v>0</v>
      </c>
      <c r="B827" s="69" t="str">
        <f>IF(AND('Identification '!$F$11="",'Identification '!$F$15&lt;&gt;""),'Identification '!$F$15,IF('Identification '!$F$11="","",IF('Identification '!$F$13="Inscrire le nom de votre organisme dans la cellule F15",'Identification '!$F$15,'Identification '!$F$13)))</f>
        <v/>
      </c>
      <c r="C827" s="9" t="str">
        <f>REF!$BM$7</f>
        <v>2025-2026</v>
      </c>
      <c r="D827" s="9" t="s">
        <v>3007</v>
      </c>
      <c r="E827" s="69" t="str">
        <f>'Identification '!$F$17</f>
        <v/>
      </c>
      <c r="F827" s="9" t="str">
        <f>'Identification '!$G$18</f>
        <v/>
      </c>
      <c r="G827" s="232" t="str">
        <f>IF('Section 10a Bilan_Diffusion'!$D$6="","",'Section 10a Bilan_Diffusion'!$D$6)</f>
        <v/>
      </c>
      <c r="H827" s="9" t="str">
        <f>IF('Section 10a Bilan_Diffusion'!$D$8="","",'Section 10a Bilan_Diffusion'!$D$8)</f>
        <v/>
      </c>
      <c r="I827" s="9" t="str">
        <f>IF('Section 10a Bilan_Diffusion'!$K$8="","",'Section 10a Bilan_Diffusion'!$K$8)</f>
        <v/>
      </c>
      <c r="J827" s="69" t="str">
        <f>IF('Section 10a Bilan_Diffusion'!C207="","",'Section 10a Bilan_Diffusion'!C207)</f>
        <v/>
      </c>
      <c r="K827" s="1273" t="str">
        <f>IF('Section 10a Bilan_Diffusion'!D207="","",'Section 10a Bilan_Diffusion'!D207)</f>
        <v/>
      </c>
      <c r="L827" s="69" t="str">
        <f>IF('Section 10a Bilan_Diffusion'!E207="","",IF('Section 10a Bilan_Diffusion'!E207="«Choisir»","",'Section 10a Bilan_Diffusion'!E207))</f>
        <v/>
      </c>
      <c r="M827" s="69" t="str">
        <f>IF('Section 10a Bilan_Diffusion'!F207="","",IF('Section 10a Bilan_Diffusion'!F207="«Choisir»","",'Section 10a Bilan_Diffusion'!F207))</f>
        <v/>
      </c>
      <c r="N827" s="69" t="str">
        <f>IF('Section 10a Bilan_Diffusion'!G207="","",'Section 10a Bilan_Diffusion'!G207)</f>
        <v/>
      </c>
      <c r="O827" s="69" t="str">
        <f>IF('Section 10a Bilan_Diffusion'!H207="","",'Section 10a Bilan_Diffusion'!H207)</f>
        <v/>
      </c>
      <c r="P827" s="69" t="str">
        <f>IF('Section 10a Bilan_Diffusion'!I207="","",IF('Section 10a Bilan_Diffusion'!I207="«Choisir»","",'Section 10a Bilan_Diffusion'!I207))</f>
        <v/>
      </c>
      <c r="Q827" s="69" t="str">
        <f>IF('Section 10a Bilan_Diffusion'!J207="","",IF('Section 10a Bilan_Diffusion'!J207="«Choisir»","",'Section 10a Bilan_Diffusion'!J207))</f>
        <v/>
      </c>
      <c r="R827" s="9" t="str">
        <f>IF('Section 10a Bilan_Diffusion'!K207="","",'Section 10a Bilan_Diffusion'!K207)</f>
        <v/>
      </c>
      <c r="S827" s="9" t="str">
        <f>IF('Section 10a Bilan_Diffusion'!L207="","",'Section 10a Bilan_Diffusion'!L207)</f>
        <v/>
      </c>
      <c r="T827" s="9" t="str">
        <f>IF('Section 10a Bilan_Diffusion'!M207="","",'Section 10a Bilan_Diffusion'!M207)</f>
        <v/>
      </c>
      <c r="U827" s="9" t="str">
        <f>IF('Section 10a Bilan_Diffusion'!N207="","",'Section 10a Bilan_Diffusion'!N207)</f>
        <v/>
      </c>
      <c r="V827" s="9">
        <f>'Section 10a Bilan_Diffusion'!O207</f>
        <v>0</v>
      </c>
      <c r="W827" s="9">
        <f>'Section 10a Bilan_Diffusion'!P207</f>
        <v>0</v>
      </c>
      <c r="X827" s="9">
        <f>'Section 10a Bilan_Diffusion'!Q207</f>
        <v>0</v>
      </c>
      <c r="Y827" s="9">
        <f>'Section 10a Bilan_Diffusion'!R207</f>
        <v>0</v>
      </c>
      <c r="Z827" s="9">
        <f>'Section 10a Bilan_Diffusion'!S207</f>
        <v>0</v>
      </c>
      <c r="AA827" s="9">
        <f>'Section 10a Bilan_Diffusion'!T207</f>
        <v>0</v>
      </c>
      <c r="AB827" s="9">
        <f>'Section 10a Bilan_Diffusion'!U207</f>
        <v>0</v>
      </c>
    </row>
    <row r="828" spans="1:28">
      <c r="A828" s="9">
        <f>'Identification '!$F$11</f>
        <v>0</v>
      </c>
      <c r="B828" s="69" t="str">
        <f>IF(AND('Identification '!$F$11="",'Identification '!$F$15&lt;&gt;""),'Identification '!$F$15,IF('Identification '!$F$11="","",IF('Identification '!$F$13="Inscrire le nom de votre organisme dans la cellule F15",'Identification '!$F$15,'Identification '!$F$13)))</f>
        <v/>
      </c>
      <c r="C828" s="9" t="str">
        <f>REF!$BM$7</f>
        <v>2025-2026</v>
      </c>
      <c r="D828" s="9" t="s">
        <v>3007</v>
      </c>
      <c r="E828" s="69" t="str">
        <f>'Identification '!$F$17</f>
        <v/>
      </c>
      <c r="F828" s="9" t="str">
        <f>'Identification '!$G$18</f>
        <v/>
      </c>
      <c r="G828" s="232" t="str">
        <f>IF('Section 10a Bilan_Diffusion'!$D$6="","",'Section 10a Bilan_Diffusion'!$D$6)</f>
        <v/>
      </c>
      <c r="H828" s="9" t="str">
        <f>IF('Section 10a Bilan_Diffusion'!$D$8="","",'Section 10a Bilan_Diffusion'!$D$8)</f>
        <v/>
      </c>
      <c r="I828" s="9" t="str">
        <f>IF('Section 10a Bilan_Diffusion'!$K$8="","",'Section 10a Bilan_Diffusion'!$K$8)</f>
        <v/>
      </c>
      <c r="J828" s="69" t="str">
        <f>IF('Section 10a Bilan_Diffusion'!C208="","",'Section 10a Bilan_Diffusion'!C208)</f>
        <v/>
      </c>
      <c r="K828" s="1273" t="str">
        <f>IF('Section 10a Bilan_Diffusion'!D208="","",'Section 10a Bilan_Diffusion'!D208)</f>
        <v/>
      </c>
      <c r="L828" s="69" t="str">
        <f>IF('Section 10a Bilan_Diffusion'!E208="","",IF('Section 10a Bilan_Diffusion'!E208="«Choisir»","",'Section 10a Bilan_Diffusion'!E208))</f>
        <v/>
      </c>
      <c r="M828" s="69" t="str">
        <f>IF('Section 10a Bilan_Diffusion'!F208="","",IF('Section 10a Bilan_Diffusion'!F208="«Choisir»","",'Section 10a Bilan_Diffusion'!F208))</f>
        <v/>
      </c>
      <c r="N828" s="69" t="str">
        <f>IF('Section 10a Bilan_Diffusion'!G208="","",'Section 10a Bilan_Diffusion'!G208)</f>
        <v/>
      </c>
      <c r="O828" s="69" t="str">
        <f>IF('Section 10a Bilan_Diffusion'!H208="","",'Section 10a Bilan_Diffusion'!H208)</f>
        <v/>
      </c>
      <c r="P828" s="69" t="str">
        <f>IF('Section 10a Bilan_Diffusion'!I208="","",IF('Section 10a Bilan_Diffusion'!I208="«Choisir»","",'Section 10a Bilan_Diffusion'!I208))</f>
        <v/>
      </c>
      <c r="Q828" s="69" t="str">
        <f>IF('Section 10a Bilan_Diffusion'!J208="","",IF('Section 10a Bilan_Diffusion'!J208="«Choisir»","",'Section 10a Bilan_Diffusion'!J208))</f>
        <v/>
      </c>
      <c r="R828" s="9" t="str">
        <f>IF('Section 10a Bilan_Diffusion'!K208="","",'Section 10a Bilan_Diffusion'!K208)</f>
        <v/>
      </c>
      <c r="S828" s="9" t="str">
        <f>IF('Section 10a Bilan_Diffusion'!L208="","",'Section 10a Bilan_Diffusion'!L208)</f>
        <v/>
      </c>
      <c r="T828" s="9" t="str">
        <f>IF('Section 10a Bilan_Diffusion'!M208="","",'Section 10a Bilan_Diffusion'!M208)</f>
        <v/>
      </c>
      <c r="U828" s="9" t="str">
        <f>IF('Section 10a Bilan_Diffusion'!N208="","",'Section 10a Bilan_Diffusion'!N208)</f>
        <v/>
      </c>
      <c r="V828" s="9">
        <f>'Section 10a Bilan_Diffusion'!O208</f>
        <v>0</v>
      </c>
      <c r="W828" s="9">
        <f>'Section 10a Bilan_Diffusion'!P208</f>
        <v>0</v>
      </c>
      <c r="X828" s="9">
        <f>'Section 10a Bilan_Diffusion'!Q208</f>
        <v>0</v>
      </c>
      <c r="Y828" s="9">
        <f>'Section 10a Bilan_Diffusion'!R208</f>
        <v>0</v>
      </c>
      <c r="Z828" s="9">
        <f>'Section 10a Bilan_Diffusion'!S208</f>
        <v>0</v>
      </c>
      <c r="AA828" s="9">
        <f>'Section 10a Bilan_Diffusion'!T208</f>
        <v>0</v>
      </c>
      <c r="AB828" s="9">
        <f>'Section 10a Bilan_Diffusion'!U208</f>
        <v>0</v>
      </c>
    </row>
    <row r="829" spans="1:28">
      <c r="A829" s="9">
        <f>'Identification '!$F$11</f>
        <v>0</v>
      </c>
      <c r="B829" s="69" t="str">
        <f>IF(AND('Identification '!$F$11="",'Identification '!$F$15&lt;&gt;""),'Identification '!$F$15,IF('Identification '!$F$11="","",IF('Identification '!$F$13="Inscrire le nom de votre organisme dans la cellule F15",'Identification '!$F$15,'Identification '!$F$13)))</f>
        <v/>
      </c>
      <c r="C829" s="9" t="str">
        <f>REF!$BM$7</f>
        <v>2025-2026</v>
      </c>
      <c r="D829" s="9" t="s">
        <v>3007</v>
      </c>
      <c r="E829" s="69" t="str">
        <f>'Identification '!$F$17</f>
        <v/>
      </c>
      <c r="F829" s="9" t="str">
        <f>'Identification '!$G$18</f>
        <v/>
      </c>
      <c r="G829" s="232" t="str">
        <f>IF('Section 10a Bilan_Diffusion'!$D$6="","",'Section 10a Bilan_Diffusion'!$D$6)</f>
        <v/>
      </c>
      <c r="H829" s="9" t="str">
        <f>IF('Section 10a Bilan_Diffusion'!$D$8="","",'Section 10a Bilan_Diffusion'!$D$8)</f>
        <v/>
      </c>
      <c r="I829" s="9" t="str">
        <f>IF('Section 10a Bilan_Diffusion'!$K$8="","",'Section 10a Bilan_Diffusion'!$K$8)</f>
        <v/>
      </c>
      <c r="J829" s="69" t="str">
        <f>IF('Section 10a Bilan_Diffusion'!C209="","",'Section 10a Bilan_Diffusion'!C209)</f>
        <v/>
      </c>
      <c r="K829" s="1273" t="str">
        <f>IF('Section 10a Bilan_Diffusion'!D209="","",'Section 10a Bilan_Diffusion'!D209)</f>
        <v/>
      </c>
      <c r="L829" s="69" t="str">
        <f>IF('Section 10a Bilan_Diffusion'!E209="","",IF('Section 10a Bilan_Diffusion'!E209="«Choisir»","",'Section 10a Bilan_Diffusion'!E209))</f>
        <v/>
      </c>
      <c r="M829" s="69" t="str">
        <f>IF('Section 10a Bilan_Diffusion'!F209="","",IF('Section 10a Bilan_Diffusion'!F209="«Choisir»","",'Section 10a Bilan_Diffusion'!F209))</f>
        <v/>
      </c>
      <c r="N829" s="69" t="str">
        <f>IF('Section 10a Bilan_Diffusion'!G209="","",'Section 10a Bilan_Diffusion'!G209)</f>
        <v/>
      </c>
      <c r="O829" s="69" t="str">
        <f>IF('Section 10a Bilan_Diffusion'!H209="","",'Section 10a Bilan_Diffusion'!H209)</f>
        <v/>
      </c>
      <c r="P829" s="69" t="str">
        <f>IF('Section 10a Bilan_Diffusion'!I209="","",IF('Section 10a Bilan_Diffusion'!I209="«Choisir»","",'Section 10a Bilan_Diffusion'!I209))</f>
        <v/>
      </c>
      <c r="Q829" s="69" t="str">
        <f>IF('Section 10a Bilan_Diffusion'!J209="","",IF('Section 10a Bilan_Diffusion'!J209="«Choisir»","",'Section 10a Bilan_Diffusion'!J209))</f>
        <v/>
      </c>
      <c r="R829" s="9" t="str">
        <f>IF('Section 10a Bilan_Diffusion'!K209="","",'Section 10a Bilan_Diffusion'!K209)</f>
        <v/>
      </c>
      <c r="S829" s="9" t="str">
        <f>IF('Section 10a Bilan_Diffusion'!L209="","",'Section 10a Bilan_Diffusion'!L209)</f>
        <v/>
      </c>
      <c r="T829" s="9" t="str">
        <f>IF('Section 10a Bilan_Diffusion'!M209="","",'Section 10a Bilan_Diffusion'!M209)</f>
        <v/>
      </c>
      <c r="U829" s="9" t="str">
        <f>IF('Section 10a Bilan_Diffusion'!N209="","",'Section 10a Bilan_Diffusion'!N209)</f>
        <v/>
      </c>
      <c r="V829" s="9">
        <f>'Section 10a Bilan_Diffusion'!O209</f>
        <v>0</v>
      </c>
      <c r="W829" s="9">
        <f>'Section 10a Bilan_Diffusion'!P209</f>
        <v>0</v>
      </c>
      <c r="X829" s="9">
        <f>'Section 10a Bilan_Diffusion'!Q209</f>
        <v>0</v>
      </c>
      <c r="Y829" s="9">
        <f>'Section 10a Bilan_Diffusion'!R209</f>
        <v>0</v>
      </c>
      <c r="Z829" s="9">
        <f>'Section 10a Bilan_Diffusion'!S209</f>
        <v>0</v>
      </c>
      <c r="AA829" s="9">
        <f>'Section 10a Bilan_Diffusion'!T209</f>
        <v>0</v>
      </c>
      <c r="AB829" s="9">
        <f>'Section 10a Bilan_Diffusion'!U209</f>
        <v>0</v>
      </c>
    </row>
    <row r="830" spans="1:28">
      <c r="A830" s="9">
        <f>'Identification '!$F$11</f>
        <v>0</v>
      </c>
      <c r="B830" s="69" t="str">
        <f>IF(AND('Identification '!$F$11="",'Identification '!$F$15&lt;&gt;""),'Identification '!$F$15,IF('Identification '!$F$11="","",IF('Identification '!$F$13="Inscrire le nom de votre organisme dans la cellule F15",'Identification '!$F$15,'Identification '!$F$13)))</f>
        <v/>
      </c>
      <c r="C830" s="9" t="str">
        <f>REF!$BM$7</f>
        <v>2025-2026</v>
      </c>
      <c r="D830" s="9" t="s">
        <v>3007</v>
      </c>
      <c r="E830" s="69" t="str">
        <f>'Identification '!$F$17</f>
        <v/>
      </c>
      <c r="F830" s="9" t="str">
        <f>'Identification '!$G$18</f>
        <v/>
      </c>
      <c r="G830" s="232" t="str">
        <f>IF('Section 10a Bilan_Diffusion'!$D$6="","",'Section 10a Bilan_Diffusion'!$D$6)</f>
        <v/>
      </c>
      <c r="H830" s="9" t="str">
        <f>IF('Section 10a Bilan_Diffusion'!$D$8="","",'Section 10a Bilan_Diffusion'!$D$8)</f>
        <v/>
      </c>
      <c r="I830" s="9" t="str">
        <f>IF('Section 10a Bilan_Diffusion'!$K$8="","",'Section 10a Bilan_Diffusion'!$K$8)</f>
        <v/>
      </c>
      <c r="J830" s="69" t="str">
        <f>IF('Section 10a Bilan_Diffusion'!C210="","",'Section 10a Bilan_Diffusion'!C210)</f>
        <v/>
      </c>
      <c r="K830" s="1273" t="str">
        <f>IF('Section 10a Bilan_Diffusion'!D210="","",'Section 10a Bilan_Diffusion'!D210)</f>
        <v/>
      </c>
      <c r="L830" s="69" t="str">
        <f>IF('Section 10a Bilan_Diffusion'!E210="","",IF('Section 10a Bilan_Diffusion'!E210="«Choisir»","",'Section 10a Bilan_Diffusion'!E210))</f>
        <v/>
      </c>
      <c r="M830" s="69" t="str">
        <f>IF('Section 10a Bilan_Diffusion'!F210="","",IF('Section 10a Bilan_Diffusion'!F210="«Choisir»","",'Section 10a Bilan_Diffusion'!F210))</f>
        <v/>
      </c>
      <c r="N830" s="69" t="str">
        <f>IF('Section 10a Bilan_Diffusion'!G210="","",'Section 10a Bilan_Diffusion'!G210)</f>
        <v/>
      </c>
      <c r="O830" s="69" t="str">
        <f>IF('Section 10a Bilan_Diffusion'!H210="","",'Section 10a Bilan_Diffusion'!H210)</f>
        <v/>
      </c>
      <c r="P830" s="69" t="str">
        <f>IF('Section 10a Bilan_Diffusion'!I210="","",IF('Section 10a Bilan_Diffusion'!I210="«Choisir»","",'Section 10a Bilan_Diffusion'!I210))</f>
        <v/>
      </c>
      <c r="Q830" s="69" t="str">
        <f>IF('Section 10a Bilan_Diffusion'!J210="","",IF('Section 10a Bilan_Diffusion'!J210="«Choisir»","",'Section 10a Bilan_Diffusion'!J210))</f>
        <v/>
      </c>
      <c r="R830" s="9" t="str">
        <f>IF('Section 10a Bilan_Diffusion'!K210="","",'Section 10a Bilan_Diffusion'!K210)</f>
        <v/>
      </c>
      <c r="S830" s="9" t="str">
        <f>IF('Section 10a Bilan_Diffusion'!L210="","",'Section 10a Bilan_Diffusion'!L210)</f>
        <v/>
      </c>
      <c r="T830" s="9" t="str">
        <f>IF('Section 10a Bilan_Diffusion'!M210="","",'Section 10a Bilan_Diffusion'!M210)</f>
        <v/>
      </c>
      <c r="U830" s="9" t="str">
        <f>IF('Section 10a Bilan_Diffusion'!N210="","",'Section 10a Bilan_Diffusion'!N210)</f>
        <v/>
      </c>
      <c r="V830" s="9">
        <f>'Section 10a Bilan_Diffusion'!O210</f>
        <v>0</v>
      </c>
      <c r="W830" s="9">
        <f>'Section 10a Bilan_Diffusion'!P210</f>
        <v>0</v>
      </c>
      <c r="X830" s="9">
        <f>'Section 10a Bilan_Diffusion'!Q210</f>
        <v>0</v>
      </c>
      <c r="Y830" s="9">
        <f>'Section 10a Bilan_Diffusion'!R210</f>
        <v>0</v>
      </c>
      <c r="Z830" s="9">
        <f>'Section 10a Bilan_Diffusion'!S210</f>
        <v>0</v>
      </c>
      <c r="AA830" s="9">
        <f>'Section 10a Bilan_Diffusion'!T210</f>
        <v>0</v>
      </c>
      <c r="AB830" s="9">
        <f>'Section 10a Bilan_Diffusion'!U210</f>
        <v>0</v>
      </c>
    </row>
    <row r="831" spans="1:28">
      <c r="A831" s="9">
        <f>'Identification '!$F$11</f>
        <v>0</v>
      </c>
      <c r="B831" s="69" t="str">
        <f>IF(AND('Identification '!$F$11="",'Identification '!$F$15&lt;&gt;""),'Identification '!$F$15,IF('Identification '!$F$11="","",IF('Identification '!$F$13="Inscrire le nom de votre organisme dans la cellule F15",'Identification '!$F$15,'Identification '!$F$13)))</f>
        <v/>
      </c>
      <c r="C831" s="9" t="str">
        <f>REF!$BM$7</f>
        <v>2025-2026</v>
      </c>
      <c r="D831" s="9" t="s">
        <v>3007</v>
      </c>
      <c r="E831" s="69" t="str">
        <f>'Identification '!$F$17</f>
        <v/>
      </c>
      <c r="F831" s="9" t="str">
        <f>'Identification '!$G$18</f>
        <v/>
      </c>
      <c r="G831" s="232" t="str">
        <f>IF('Section 10a Bilan_Diffusion'!$D$6="","",'Section 10a Bilan_Diffusion'!$D$6)</f>
        <v/>
      </c>
      <c r="H831" s="9" t="str">
        <f>IF('Section 10a Bilan_Diffusion'!$D$8="","",'Section 10a Bilan_Diffusion'!$D$8)</f>
        <v/>
      </c>
      <c r="I831" s="9" t="str">
        <f>IF('Section 10a Bilan_Diffusion'!$K$8="","",'Section 10a Bilan_Diffusion'!$K$8)</f>
        <v/>
      </c>
      <c r="J831" s="69" t="str">
        <f>IF('Section 10a Bilan_Diffusion'!C211="","",'Section 10a Bilan_Diffusion'!C211)</f>
        <v/>
      </c>
      <c r="K831" s="1273" t="str">
        <f>IF('Section 10a Bilan_Diffusion'!D211="","",'Section 10a Bilan_Diffusion'!D211)</f>
        <v/>
      </c>
      <c r="L831" s="69" t="str">
        <f>IF('Section 10a Bilan_Diffusion'!E211="","",IF('Section 10a Bilan_Diffusion'!E211="«Choisir»","",'Section 10a Bilan_Diffusion'!E211))</f>
        <v/>
      </c>
      <c r="M831" s="69" t="str">
        <f>IF('Section 10a Bilan_Diffusion'!F211="","",IF('Section 10a Bilan_Diffusion'!F211="«Choisir»","",'Section 10a Bilan_Diffusion'!F211))</f>
        <v/>
      </c>
      <c r="N831" s="69" t="str">
        <f>IF('Section 10a Bilan_Diffusion'!G211="","",'Section 10a Bilan_Diffusion'!G211)</f>
        <v/>
      </c>
      <c r="O831" s="69" t="str">
        <f>IF('Section 10a Bilan_Diffusion'!H211="","",'Section 10a Bilan_Diffusion'!H211)</f>
        <v/>
      </c>
      <c r="P831" s="69" t="str">
        <f>IF('Section 10a Bilan_Diffusion'!I211="","",IF('Section 10a Bilan_Diffusion'!I211="«Choisir»","",'Section 10a Bilan_Diffusion'!I211))</f>
        <v/>
      </c>
      <c r="Q831" s="69" t="str">
        <f>IF('Section 10a Bilan_Diffusion'!J211="","",IF('Section 10a Bilan_Diffusion'!J211="«Choisir»","",'Section 10a Bilan_Diffusion'!J211))</f>
        <v/>
      </c>
      <c r="R831" s="9" t="str">
        <f>IF('Section 10a Bilan_Diffusion'!K211="","",'Section 10a Bilan_Diffusion'!K211)</f>
        <v/>
      </c>
      <c r="S831" s="9" t="str">
        <f>IF('Section 10a Bilan_Diffusion'!L211="","",'Section 10a Bilan_Diffusion'!L211)</f>
        <v/>
      </c>
      <c r="T831" s="9" t="str">
        <f>IF('Section 10a Bilan_Diffusion'!M211="","",'Section 10a Bilan_Diffusion'!M211)</f>
        <v/>
      </c>
      <c r="U831" s="9" t="str">
        <f>IF('Section 10a Bilan_Diffusion'!N211="","",'Section 10a Bilan_Diffusion'!N211)</f>
        <v/>
      </c>
      <c r="V831" s="9">
        <f>'Section 10a Bilan_Diffusion'!O211</f>
        <v>0</v>
      </c>
      <c r="W831" s="9">
        <f>'Section 10a Bilan_Diffusion'!P211</f>
        <v>0</v>
      </c>
      <c r="X831" s="9">
        <f>'Section 10a Bilan_Diffusion'!Q211</f>
        <v>0</v>
      </c>
      <c r="Y831" s="9">
        <f>'Section 10a Bilan_Diffusion'!R211</f>
        <v>0</v>
      </c>
      <c r="Z831" s="9">
        <f>'Section 10a Bilan_Diffusion'!S211</f>
        <v>0</v>
      </c>
      <c r="AA831" s="9">
        <f>'Section 10a Bilan_Diffusion'!T211</f>
        <v>0</v>
      </c>
      <c r="AB831" s="9">
        <f>'Section 10a Bilan_Diffusion'!U211</f>
        <v>0</v>
      </c>
    </row>
    <row r="832" spans="1:28">
      <c r="A832" s="9">
        <f>'Identification '!$F$11</f>
        <v>0</v>
      </c>
      <c r="B832" s="69" t="str">
        <f>IF(AND('Identification '!$F$11="",'Identification '!$F$15&lt;&gt;""),'Identification '!$F$15,IF('Identification '!$F$11="","",IF('Identification '!$F$13="Inscrire le nom de votre organisme dans la cellule F15",'Identification '!$F$15,'Identification '!$F$13)))</f>
        <v/>
      </c>
      <c r="C832" s="9" t="str">
        <f>REF!$BM$7</f>
        <v>2025-2026</v>
      </c>
      <c r="D832" s="9" t="s">
        <v>3007</v>
      </c>
      <c r="E832" s="69" t="str">
        <f>'Identification '!$F$17</f>
        <v/>
      </c>
      <c r="F832" s="9" t="str">
        <f>'Identification '!$G$18</f>
        <v/>
      </c>
      <c r="G832" s="232" t="str">
        <f>IF('Section 10a Bilan_Diffusion'!$D$6="","",'Section 10a Bilan_Diffusion'!$D$6)</f>
        <v/>
      </c>
      <c r="H832" s="9" t="str">
        <f>IF('Section 10a Bilan_Diffusion'!$D$8="","",'Section 10a Bilan_Diffusion'!$D$8)</f>
        <v/>
      </c>
      <c r="I832" s="9" t="str">
        <f>IF('Section 10a Bilan_Diffusion'!$K$8="","",'Section 10a Bilan_Diffusion'!$K$8)</f>
        <v/>
      </c>
      <c r="J832" s="69" t="str">
        <f>IF('Section 10a Bilan_Diffusion'!C212="","",'Section 10a Bilan_Diffusion'!C212)</f>
        <v/>
      </c>
      <c r="K832" s="1273" t="str">
        <f>IF('Section 10a Bilan_Diffusion'!D212="","",'Section 10a Bilan_Diffusion'!D212)</f>
        <v/>
      </c>
      <c r="L832" s="69" t="str">
        <f>IF('Section 10a Bilan_Diffusion'!E212="","",IF('Section 10a Bilan_Diffusion'!E212="«Choisir»","",'Section 10a Bilan_Diffusion'!E212))</f>
        <v/>
      </c>
      <c r="M832" s="69" t="str">
        <f>IF('Section 10a Bilan_Diffusion'!F212="","",IF('Section 10a Bilan_Diffusion'!F212="«Choisir»","",'Section 10a Bilan_Diffusion'!F212))</f>
        <v/>
      </c>
      <c r="N832" s="69" t="str">
        <f>IF('Section 10a Bilan_Diffusion'!G212="","",'Section 10a Bilan_Diffusion'!G212)</f>
        <v/>
      </c>
      <c r="O832" s="69" t="str">
        <f>IF('Section 10a Bilan_Diffusion'!H212="","",'Section 10a Bilan_Diffusion'!H212)</f>
        <v/>
      </c>
      <c r="P832" s="69" t="str">
        <f>IF('Section 10a Bilan_Diffusion'!I212="","",IF('Section 10a Bilan_Diffusion'!I212="«Choisir»","",'Section 10a Bilan_Diffusion'!I212))</f>
        <v/>
      </c>
      <c r="Q832" s="69" t="str">
        <f>IF('Section 10a Bilan_Diffusion'!J212="","",IF('Section 10a Bilan_Diffusion'!J212="«Choisir»","",'Section 10a Bilan_Diffusion'!J212))</f>
        <v/>
      </c>
      <c r="R832" s="9" t="str">
        <f>IF('Section 10a Bilan_Diffusion'!K212="","",'Section 10a Bilan_Diffusion'!K212)</f>
        <v/>
      </c>
      <c r="S832" s="9" t="str">
        <f>IF('Section 10a Bilan_Diffusion'!L212="","",'Section 10a Bilan_Diffusion'!L212)</f>
        <v/>
      </c>
      <c r="T832" s="9" t="str">
        <f>IF('Section 10a Bilan_Diffusion'!M212="","",'Section 10a Bilan_Diffusion'!M212)</f>
        <v/>
      </c>
      <c r="U832" s="9" t="str">
        <f>IF('Section 10a Bilan_Diffusion'!N212="","",'Section 10a Bilan_Diffusion'!N212)</f>
        <v/>
      </c>
      <c r="V832" s="9">
        <f>'Section 10a Bilan_Diffusion'!O212</f>
        <v>0</v>
      </c>
      <c r="W832" s="9">
        <f>'Section 10a Bilan_Diffusion'!P212</f>
        <v>0</v>
      </c>
      <c r="X832" s="9">
        <f>'Section 10a Bilan_Diffusion'!Q212</f>
        <v>0</v>
      </c>
      <c r="Y832" s="9">
        <f>'Section 10a Bilan_Diffusion'!R212</f>
        <v>0</v>
      </c>
      <c r="Z832" s="9">
        <f>'Section 10a Bilan_Diffusion'!S212</f>
        <v>0</v>
      </c>
      <c r="AA832" s="9">
        <f>'Section 10a Bilan_Diffusion'!T212</f>
        <v>0</v>
      </c>
      <c r="AB832" s="9">
        <f>'Section 10a Bilan_Diffusion'!U212</f>
        <v>0</v>
      </c>
    </row>
    <row r="833" spans="1:28">
      <c r="A833" s="9">
        <f>'Identification '!$F$11</f>
        <v>0</v>
      </c>
      <c r="B833" s="69" t="str">
        <f>IF(AND('Identification '!$F$11="",'Identification '!$F$15&lt;&gt;""),'Identification '!$F$15,IF('Identification '!$F$11="","",IF('Identification '!$F$13="Inscrire le nom de votre organisme dans la cellule F15",'Identification '!$F$15,'Identification '!$F$13)))</f>
        <v/>
      </c>
      <c r="C833" s="9" t="str">
        <f>REF!$BM$7</f>
        <v>2025-2026</v>
      </c>
      <c r="D833" s="9" t="s">
        <v>3007</v>
      </c>
      <c r="E833" s="69" t="str">
        <f>'Identification '!$F$17</f>
        <v/>
      </c>
      <c r="F833" s="9" t="str">
        <f>'Identification '!$G$18</f>
        <v/>
      </c>
      <c r="G833" s="232" t="str">
        <f>IF('Section 10a Bilan_Diffusion'!$D$6="","",'Section 10a Bilan_Diffusion'!$D$6)</f>
        <v/>
      </c>
      <c r="H833" s="9" t="str">
        <f>IF('Section 10a Bilan_Diffusion'!$D$8="","",'Section 10a Bilan_Diffusion'!$D$8)</f>
        <v/>
      </c>
      <c r="I833" s="9" t="str">
        <f>IF('Section 10a Bilan_Diffusion'!$K$8="","",'Section 10a Bilan_Diffusion'!$K$8)</f>
        <v/>
      </c>
      <c r="J833" s="69" t="str">
        <f>IF('Section 10a Bilan_Diffusion'!C213="","",'Section 10a Bilan_Diffusion'!C213)</f>
        <v/>
      </c>
      <c r="K833" s="1273" t="str">
        <f>IF('Section 10a Bilan_Diffusion'!D213="","",'Section 10a Bilan_Diffusion'!D213)</f>
        <v/>
      </c>
      <c r="L833" s="69" t="str">
        <f>IF('Section 10a Bilan_Diffusion'!E213="","",IF('Section 10a Bilan_Diffusion'!E213="«Choisir»","",'Section 10a Bilan_Diffusion'!E213))</f>
        <v/>
      </c>
      <c r="M833" s="69" t="str">
        <f>IF('Section 10a Bilan_Diffusion'!F213="","",IF('Section 10a Bilan_Diffusion'!F213="«Choisir»","",'Section 10a Bilan_Diffusion'!F213))</f>
        <v/>
      </c>
      <c r="N833" s="69" t="str">
        <f>IF('Section 10a Bilan_Diffusion'!G213="","",'Section 10a Bilan_Diffusion'!G213)</f>
        <v/>
      </c>
      <c r="O833" s="69" t="str">
        <f>IF('Section 10a Bilan_Diffusion'!H213="","",'Section 10a Bilan_Diffusion'!H213)</f>
        <v/>
      </c>
      <c r="P833" s="69" t="str">
        <f>IF('Section 10a Bilan_Diffusion'!I213="","",IF('Section 10a Bilan_Diffusion'!I213="«Choisir»","",'Section 10a Bilan_Diffusion'!I213))</f>
        <v/>
      </c>
      <c r="Q833" s="69" t="str">
        <f>IF('Section 10a Bilan_Diffusion'!J213="","",IF('Section 10a Bilan_Diffusion'!J213="«Choisir»","",'Section 10a Bilan_Diffusion'!J213))</f>
        <v/>
      </c>
      <c r="R833" s="9" t="str">
        <f>IF('Section 10a Bilan_Diffusion'!K213="","",'Section 10a Bilan_Diffusion'!K213)</f>
        <v/>
      </c>
      <c r="S833" s="9" t="str">
        <f>IF('Section 10a Bilan_Diffusion'!L213="","",'Section 10a Bilan_Diffusion'!L213)</f>
        <v/>
      </c>
      <c r="T833" s="9" t="str">
        <f>IF('Section 10a Bilan_Diffusion'!M213="","",'Section 10a Bilan_Diffusion'!M213)</f>
        <v/>
      </c>
      <c r="U833" s="9" t="str">
        <f>IF('Section 10a Bilan_Diffusion'!N213="","",'Section 10a Bilan_Diffusion'!N213)</f>
        <v/>
      </c>
      <c r="V833" s="9">
        <f>'Section 10a Bilan_Diffusion'!O213</f>
        <v>0</v>
      </c>
      <c r="W833" s="9">
        <f>'Section 10a Bilan_Diffusion'!P213</f>
        <v>0</v>
      </c>
      <c r="X833" s="9">
        <f>'Section 10a Bilan_Diffusion'!Q213</f>
        <v>0</v>
      </c>
      <c r="Y833" s="9">
        <f>'Section 10a Bilan_Diffusion'!R213</f>
        <v>0</v>
      </c>
      <c r="Z833" s="9">
        <f>'Section 10a Bilan_Diffusion'!S213</f>
        <v>0</v>
      </c>
      <c r="AA833" s="9">
        <f>'Section 10a Bilan_Diffusion'!T213</f>
        <v>0</v>
      </c>
      <c r="AB833" s="9">
        <f>'Section 10a Bilan_Diffusion'!U213</f>
        <v>0</v>
      </c>
    </row>
    <row r="834" spans="1:28">
      <c r="A834" s="9">
        <f>'Identification '!$F$11</f>
        <v>0</v>
      </c>
      <c r="B834" s="69" t="str">
        <f>IF(AND('Identification '!$F$11="",'Identification '!$F$15&lt;&gt;""),'Identification '!$F$15,IF('Identification '!$F$11="","",IF('Identification '!$F$13="Inscrire le nom de votre organisme dans la cellule F15",'Identification '!$F$15,'Identification '!$F$13)))</f>
        <v/>
      </c>
      <c r="C834" s="9" t="str">
        <f>REF!$BM$7</f>
        <v>2025-2026</v>
      </c>
      <c r="D834" s="9" t="s">
        <v>3007</v>
      </c>
      <c r="E834" s="69" t="str">
        <f>'Identification '!$F$17</f>
        <v/>
      </c>
      <c r="F834" s="9" t="str">
        <f>'Identification '!$G$18</f>
        <v/>
      </c>
      <c r="G834" s="232" t="str">
        <f>IF('Section 10a Bilan_Diffusion'!$D$6="","",'Section 10a Bilan_Diffusion'!$D$6)</f>
        <v/>
      </c>
      <c r="H834" s="9" t="str">
        <f>IF('Section 10a Bilan_Diffusion'!$D$8="","",'Section 10a Bilan_Diffusion'!$D$8)</f>
        <v/>
      </c>
      <c r="I834" s="9" t="str">
        <f>IF('Section 10a Bilan_Diffusion'!$K$8="","",'Section 10a Bilan_Diffusion'!$K$8)</f>
        <v/>
      </c>
      <c r="J834" s="69" t="str">
        <f>IF('Section 10a Bilan_Diffusion'!C214="","",'Section 10a Bilan_Diffusion'!C214)</f>
        <v/>
      </c>
      <c r="K834" s="1273" t="str">
        <f>IF('Section 10a Bilan_Diffusion'!D214="","",'Section 10a Bilan_Diffusion'!D214)</f>
        <v/>
      </c>
      <c r="L834" s="69" t="str">
        <f>IF('Section 10a Bilan_Diffusion'!E214="","",IF('Section 10a Bilan_Diffusion'!E214="«Choisir»","",'Section 10a Bilan_Diffusion'!E214))</f>
        <v/>
      </c>
      <c r="M834" s="69" t="str">
        <f>IF('Section 10a Bilan_Diffusion'!F214="","",IF('Section 10a Bilan_Diffusion'!F214="«Choisir»","",'Section 10a Bilan_Diffusion'!F214))</f>
        <v/>
      </c>
      <c r="N834" s="69" t="str">
        <f>IF('Section 10a Bilan_Diffusion'!G214="","",'Section 10a Bilan_Diffusion'!G214)</f>
        <v/>
      </c>
      <c r="O834" s="69" t="str">
        <f>IF('Section 10a Bilan_Diffusion'!H214="","",'Section 10a Bilan_Diffusion'!H214)</f>
        <v/>
      </c>
      <c r="P834" s="69" t="str">
        <f>IF('Section 10a Bilan_Diffusion'!I214="","",IF('Section 10a Bilan_Diffusion'!I214="«Choisir»","",'Section 10a Bilan_Diffusion'!I214))</f>
        <v/>
      </c>
      <c r="Q834" s="69" t="str">
        <f>IF('Section 10a Bilan_Diffusion'!J214="","",IF('Section 10a Bilan_Diffusion'!J214="«Choisir»","",'Section 10a Bilan_Diffusion'!J214))</f>
        <v/>
      </c>
      <c r="R834" s="9" t="str">
        <f>IF('Section 10a Bilan_Diffusion'!K214="","",'Section 10a Bilan_Diffusion'!K214)</f>
        <v/>
      </c>
      <c r="S834" s="9" t="str">
        <f>IF('Section 10a Bilan_Diffusion'!L214="","",'Section 10a Bilan_Diffusion'!L214)</f>
        <v/>
      </c>
      <c r="T834" s="9" t="str">
        <f>IF('Section 10a Bilan_Diffusion'!M214="","",'Section 10a Bilan_Diffusion'!M214)</f>
        <v/>
      </c>
      <c r="U834" s="9" t="str">
        <f>IF('Section 10a Bilan_Diffusion'!N214="","",'Section 10a Bilan_Diffusion'!N214)</f>
        <v/>
      </c>
      <c r="V834" s="9">
        <f>'Section 10a Bilan_Diffusion'!O214</f>
        <v>0</v>
      </c>
      <c r="W834" s="9">
        <f>'Section 10a Bilan_Diffusion'!P214</f>
        <v>0</v>
      </c>
      <c r="X834" s="9">
        <f>'Section 10a Bilan_Diffusion'!Q214</f>
        <v>0</v>
      </c>
      <c r="Y834" s="9">
        <f>'Section 10a Bilan_Diffusion'!R214</f>
        <v>0</v>
      </c>
      <c r="Z834" s="9">
        <f>'Section 10a Bilan_Diffusion'!S214</f>
        <v>0</v>
      </c>
      <c r="AA834" s="9">
        <f>'Section 10a Bilan_Diffusion'!T214</f>
        <v>0</v>
      </c>
      <c r="AB834" s="9">
        <f>'Section 10a Bilan_Diffusion'!U214</f>
        <v>0</v>
      </c>
    </row>
    <row r="835" spans="1:28">
      <c r="A835" s="9">
        <f>'Identification '!$F$11</f>
        <v>0</v>
      </c>
      <c r="B835" s="69" t="str">
        <f>IF(AND('Identification '!$F$11="",'Identification '!$F$15&lt;&gt;""),'Identification '!$F$15,IF('Identification '!$F$11="","",IF('Identification '!$F$13="Inscrire le nom de votre organisme dans la cellule F15",'Identification '!$F$15,'Identification '!$F$13)))</f>
        <v/>
      </c>
      <c r="C835" s="9" t="str">
        <f>REF!$BM$7</f>
        <v>2025-2026</v>
      </c>
      <c r="D835" s="9" t="s">
        <v>3007</v>
      </c>
      <c r="E835" s="69" t="str">
        <f>'Identification '!$F$17</f>
        <v/>
      </c>
      <c r="F835" s="9" t="str">
        <f>'Identification '!$G$18</f>
        <v/>
      </c>
      <c r="G835" s="232" t="str">
        <f>IF('Section 10a Bilan_Diffusion'!$D$6="","",'Section 10a Bilan_Diffusion'!$D$6)</f>
        <v/>
      </c>
      <c r="H835" s="9" t="str">
        <f>IF('Section 10a Bilan_Diffusion'!$D$8="","",'Section 10a Bilan_Diffusion'!$D$8)</f>
        <v/>
      </c>
      <c r="I835" s="9" t="str">
        <f>IF('Section 10a Bilan_Diffusion'!$K$8="","",'Section 10a Bilan_Diffusion'!$K$8)</f>
        <v/>
      </c>
      <c r="J835" s="69" t="str">
        <f>IF('Section 10a Bilan_Diffusion'!C215="","",'Section 10a Bilan_Diffusion'!C215)</f>
        <v/>
      </c>
      <c r="K835" s="1273" t="str">
        <f>IF('Section 10a Bilan_Diffusion'!D215="","",'Section 10a Bilan_Diffusion'!D215)</f>
        <v/>
      </c>
      <c r="L835" s="69" t="str">
        <f>IF('Section 10a Bilan_Diffusion'!E215="","",IF('Section 10a Bilan_Diffusion'!E215="«Choisir»","",'Section 10a Bilan_Diffusion'!E215))</f>
        <v/>
      </c>
      <c r="M835" s="69" t="str">
        <f>IF('Section 10a Bilan_Diffusion'!F215="","",IF('Section 10a Bilan_Diffusion'!F215="«Choisir»","",'Section 10a Bilan_Diffusion'!F215))</f>
        <v/>
      </c>
      <c r="N835" s="69" t="str">
        <f>IF('Section 10a Bilan_Diffusion'!G215="","",'Section 10a Bilan_Diffusion'!G215)</f>
        <v/>
      </c>
      <c r="O835" s="69" t="str">
        <f>IF('Section 10a Bilan_Diffusion'!H215="","",'Section 10a Bilan_Diffusion'!H215)</f>
        <v/>
      </c>
      <c r="P835" s="69" t="str">
        <f>IF('Section 10a Bilan_Diffusion'!I215="","",IF('Section 10a Bilan_Diffusion'!I215="«Choisir»","",'Section 10a Bilan_Diffusion'!I215))</f>
        <v/>
      </c>
      <c r="Q835" s="69" t="str">
        <f>IF('Section 10a Bilan_Diffusion'!J215="","",IF('Section 10a Bilan_Diffusion'!J215="«Choisir»","",'Section 10a Bilan_Diffusion'!J215))</f>
        <v/>
      </c>
      <c r="R835" s="9" t="str">
        <f>IF('Section 10a Bilan_Diffusion'!K215="","",'Section 10a Bilan_Diffusion'!K215)</f>
        <v/>
      </c>
      <c r="S835" s="9" t="str">
        <f>IF('Section 10a Bilan_Diffusion'!L215="","",'Section 10a Bilan_Diffusion'!L215)</f>
        <v/>
      </c>
      <c r="T835" s="9" t="str">
        <f>IF('Section 10a Bilan_Diffusion'!M215="","",'Section 10a Bilan_Diffusion'!M215)</f>
        <v/>
      </c>
      <c r="U835" s="9" t="str">
        <f>IF('Section 10a Bilan_Diffusion'!N215="","",'Section 10a Bilan_Diffusion'!N215)</f>
        <v/>
      </c>
      <c r="V835" s="9">
        <f>'Section 10a Bilan_Diffusion'!O215</f>
        <v>0</v>
      </c>
      <c r="W835" s="9">
        <f>'Section 10a Bilan_Diffusion'!P215</f>
        <v>0</v>
      </c>
      <c r="X835" s="9">
        <f>'Section 10a Bilan_Diffusion'!Q215</f>
        <v>0</v>
      </c>
      <c r="Y835" s="9">
        <f>'Section 10a Bilan_Diffusion'!R215</f>
        <v>0</v>
      </c>
      <c r="Z835" s="9">
        <f>'Section 10a Bilan_Diffusion'!S215</f>
        <v>0</v>
      </c>
      <c r="AA835" s="9">
        <f>'Section 10a Bilan_Diffusion'!T215</f>
        <v>0</v>
      </c>
      <c r="AB835" s="9">
        <f>'Section 10a Bilan_Diffusion'!U215</f>
        <v>0</v>
      </c>
    </row>
    <row r="836" spans="1:28">
      <c r="A836" s="9">
        <f>'Identification '!$F$11</f>
        <v>0</v>
      </c>
      <c r="B836" s="69" t="str">
        <f>IF(AND('Identification '!$F$11="",'Identification '!$F$15&lt;&gt;""),'Identification '!$F$15,IF('Identification '!$F$11="","",IF('Identification '!$F$13="Inscrire le nom de votre organisme dans la cellule F15",'Identification '!$F$15,'Identification '!$F$13)))</f>
        <v/>
      </c>
      <c r="C836" s="9" t="str">
        <f>REF!$BM$7</f>
        <v>2025-2026</v>
      </c>
      <c r="D836" s="9" t="s">
        <v>3007</v>
      </c>
      <c r="E836" s="69" t="str">
        <f>'Identification '!$F$17</f>
        <v/>
      </c>
      <c r="F836" s="9" t="str">
        <f>'Identification '!$G$18</f>
        <v/>
      </c>
      <c r="G836" s="232" t="str">
        <f>IF('Section 10a Bilan_Diffusion'!$D$6="","",'Section 10a Bilan_Diffusion'!$D$6)</f>
        <v/>
      </c>
      <c r="H836" s="9" t="str">
        <f>IF('Section 10a Bilan_Diffusion'!$D$8="","",'Section 10a Bilan_Diffusion'!$D$8)</f>
        <v/>
      </c>
      <c r="I836" s="9" t="str">
        <f>IF('Section 10a Bilan_Diffusion'!$K$8="","",'Section 10a Bilan_Diffusion'!$K$8)</f>
        <v/>
      </c>
      <c r="J836" s="69" t="str">
        <f>IF('Section 10a Bilan_Diffusion'!C216="","",'Section 10a Bilan_Diffusion'!C216)</f>
        <v/>
      </c>
      <c r="K836" s="1273" t="str">
        <f>IF('Section 10a Bilan_Diffusion'!D216="","",'Section 10a Bilan_Diffusion'!D216)</f>
        <v/>
      </c>
      <c r="L836" s="69" t="str">
        <f>IF('Section 10a Bilan_Diffusion'!E216="","",IF('Section 10a Bilan_Diffusion'!E216="«Choisir»","",'Section 10a Bilan_Diffusion'!E216))</f>
        <v/>
      </c>
      <c r="M836" s="69" t="str">
        <f>IF('Section 10a Bilan_Diffusion'!F216="","",IF('Section 10a Bilan_Diffusion'!F216="«Choisir»","",'Section 10a Bilan_Diffusion'!F216))</f>
        <v/>
      </c>
      <c r="N836" s="69" t="str">
        <f>IF('Section 10a Bilan_Diffusion'!G216="","",'Section 10a Bilan_Diffusion'!G216)</f>
        <v/>
      </c>
      <c r="O836" s="69" t="str">
        <f>IF('Section 10a Bilan_Diffusion'!H216="","",'Section 10a Bilan_Diffusion'!H216)</f>
        <v/>
      </c>
      <c r="P836" s="69" t="str">
        <f>IF('Section 10a Bilan_Diffusion'!I216="","",IF('Section 10a Bilan_Diffusion'!I216="«Choisir»","",'Section 10a Bilan_Diffusion'!I216))</f>
        <v/>
      </c>
      <c r="Q836" s="69" t="str">
        <f>IF('Section 10a Bilan_Diffusion'!J216="","",IF('Section 10a Bilan_Diffusion'!J216="«Choisir»","",'Section 10a Bilan_Diffusion'!J216))</f>
        <v/>
      </c>
      <c r="R836" s="9" t="str">
        <f>IF('Section 10a Bilan_Diffusion'!K216="","",'Section 10a Bilan_Diffusion'!K216)</f>
        <v/>
      </c>
      <c r="S836" s="9" t="str">
        <f>IF('Section 10a Bilan_Diffusion'!L216="","",'Section 10a Bilan_Diffusion'!L216)</f>
        <v/>
      </c>
      <c r="T836" s="9" t="str">
        <f>IF('Section 10a Bilan_Diffusion'!M216="","",'Section 10a Bilan_Diffusion'!M216)</f>
        <v/>
      </c>
      <c r="U836" s="9" t="str">
        <f>IF('Section 10a Bilan_Diffusion'!N216="","",'Section 10a Bilan_Diffusion'!N216)</f>
        <v/>
      </c>
      <c r="V836" s="9">
        <f>'Section 10a Bilan_Diffusion'!O216</f>
        <v>0</v>
      </c>
      <c r="W836" s="9">
        <f>'Section 10a Bilan_Diffusion'!P216</f>
        <v>0</v>
      </c>
      <c r="X836" s="9">
        <f>'Section 10a Bilan_Diffusion'!Q216</f>
        <v>0</v>
      </c>
      <c r="Y836" s="9">
        <f>'Section 10a Bilan_Diffusion'!R216</f>
        <v>0</v>
      </c>
      <c r="Z836" s="9">
        <f>'Section 10a Bilan_Diffusion'!S216</f>
        <v>0</v>
      </c>
      <c r="AA836" s="9">
        <f>'Section 10a Bilan_Diffusion'!T216</f>
        <v>0</v>
      </c>
      <c r="AB836" s="9">
        <f>'Section 10a Bilan_Diffusion'!U216</f>
        <v>0</v>
      </c>
    </row>
    <row r="837" spans="1:28">
      <c r="A837" s="9">
        <f>'Identification '!$F$11</f>
        <v>0</v>
      </c>
      <c r="B837" s="69" t="str">
        <f>IF(AND('Identification '!$F$11="",'Identification '!$F$15&lt;&gt;""),'Identification '!$F$15,IF('Identification '!$F$11="","",IF('Identification '!$F$13="Inscrire le nom de votre organisme dans la cellule F15",'Identification '!$F$15,'Identification '!$F$13)))</f>
        <v/>
      </c>
      <c r="C837" s="9" t="str">
        <f>REF!$BM$7</f>
        <v>2025-2026</v>
      </c>
      <c r="D837" s="9" t="s">
        <v>3007</v>
      </c>
      <c r="E837" s="69" t="str">
        <f>'Identification '!$F$17</f>
        <v/>
      </c>
      <c r="F837" s="9" t="str">
        <f>'Identification '!$G$18</f>
        <v/>
      </c>
      <c r="G837" s="232" t="str">
        <f>IF('Section 10a Bilan_Diffusion'!$D$6="","",'Section 10a Bilan_Diffusion'!$D$6)</f>
        <v/>
      </c>
      <c r="H837" s="9" t="str">
        <f>IF('Section 10a Bilan_Diffusion'!$D$8="","",'Section 10a Bilan_Diffusion'!$D$8)</f>
        <v/>
      </c>
      <c r="I837" s="9" t="str">
        <f>IF('Section 10a Bilan_Diffusion'!$K$8="","",'Section 10a Bilan_Diffusion'!$K$8)</f>
        <v/>
      </c>
      <c r="J837" s="69" t="str">
        <f>IF('Section 10a Bilan_Diffusion'!C217="","",'Section 10a Bilan_Diffusion'!C217)</f>
        <v/>
      </c>
      <c r="K837" s="1273" t="str">
        <f>IF('Section 10a Bilan_Diffusion'!D217="","",'Section 10a Bilan_Diffusion'!D217)</f>
        <v/>
      </c>
      <c r="L837" s="69" t="str">
        <f>IF('Section 10a Bilan_Diffusion'!E217="","",IF('Section 10a Bilan_Diffusion'!E217="«Choisir»","",'Section 10a Bilan_Diffusion'!E217))</f>
        <v/>
      </c>
      <c r="M837" s="69" t="str">
        <f>IF('Section 10a Bilan_Diffusion'!F217="","",IF('Section 10a Bilan_Diffusion'!F217="«Choisir»","",'Section 10a Bilan_Diffusion'!F217))</f>
        <v/>
      </c>
      <c r="N837" s="69" t="str">
        <f>IF('Section 10a Bilan_Diffusion'!G217="","",'Section 10a Bilan_Diffusion'!G217)</f>
        <v/>
      </c>
      <c r="O837" s="69" t="str">
        <f>IF('Section 10a Bilan_Diffusion'!H217="","",'Section 10a Bilan_Diffusion'!H217)</f>
        <v/>
      </c>
      <c r="P837" s="69" t="str">
        <f>IF('Section 10a Bilan_Diffusion'!I217="","",IF('Section 10a Bilan_Diffusion'!I217="«Choisir»","",'Section 10a Bilan_Diffusion'!I217))</f>
        <v/>
      </c>
      <c r="Q837" s="69" t="str">
        <f>IF('Section 10a Bilan_Diffusion'!J217="","",IF('Section 10a Bilan_Diffusion'!J217="«Choisir»","",'Section 10a Bilan_Diffusion'!J217))</f>
        <v/>
      </c>
      <c r="R837" s="9" t="str">
        <f>IF('Section 10a Bilan_Diffusion'!K217="","",'Section 10a Bilan_Diffusion'!K217)</f>
        <v/>
      </c>
      <c r="S837" s="9" t="str">
        <f>IF('Section 10a Bilan_Diffusion'!L217="","",'Section 10a Bilan_Diffusion'!L217)</f>
        <v/>
      </c>
      <c r="T837" s="9" t="str">
        <f>IF('Section 10a Bilan_Diffusion'!M217="","",'Section 10a Bilan_Diffusion'!M217)</f>
        <v/>
      </c>
      <c r="U837" s="9" t="str">
        <f>IF('Section 10a Bilan_Diffusion'!N217="","",'Section 10a Bilan_Diffusion'!N217)</f>
        <v/>
      </c>
      <c r="V837" s="9">
        <f>'Section 10a Bilan_Diffusion'!O217</f>
        <v>0</v>
      </c>
      <c r="W837" s="9">
        <f>'Section 10a Bilan_Diffusion'!P217</f>
        <v>0</v>
      </c>
      <c r="X837" s="9">
        <f>'Section 10a Bilan_Diffusion'!Q217</f>
        <v>0</v>
      </c>
      <c r="Y837" s="9">
        <f>'Section 10a Bilan_Diffusion'!R217</f>
        <v>0</v>
      </c>
      <c r="Z837" s="9">
        <f>'Section 10a Bilan_Diffusion'!S217</f>
        <v>0</v>
      </c>
      <c r="AA837" s="9">
        <f>'Section 10a Bilan_Diffusion'!T217</f>
        <v>0</v>
      </c>
      <c r="AB837" s="9">
        <f>'Section 10a Bilan_Diffusion'!U217</f>
        <v>0</v>
      </c>
    </row>
    <row r="838" spans="1:28">
      <c r="A838" s="9">
        <f>'Identification '!$F$11</f>
        <v>0</v>
      </c>
      <c r="B838" s="69" t="str">
        <f>IF(AND('Identification '!$F$11="",'Identification '!$F$15&lt;&gt;""),'Identification '!$F$15,IF('Identification '!$F$11="","",IF('Identification '!$F$13="Inscrire le nom de votre organisme dans la cellule F15",'Identification '!$F$15,'Identification '!$F$13)))</f>
        <v/>
      </c>
      <c r="C838" s="9" t="str">
        <f>REF!$BM$7</f>
        <v>2025-2026</v>
      </c>
      <c r="D838" s="9" t="s">
        <v>3007</v>
      </c>
      <c r="E838" s="69" t="str">
        <f>'Identification '!$F$17</f>
        <v/>
      </c>
      <c r="F838" s="9" t="str">
        <f>'Identification '!$G$18</f>
        <v/>
      </c>
      <c r="G838" s="232" t="str">
        <f>IF('Section 10a Bilan_Diffusion'!$D$6="","",'Section 10a Bilan_Diffusion'!$D$6)</f>
        <v/>
      </c>
      <c r="H838" s="9" t="str">
        <f>IF('Section 10a Bilan_Diffusion'!$D$8="","",'Section 10a Bilan_Diffusion'!$D$8)</f>
        <v/>
      </c>
      <c r="I838" s="9" t="str">
        <f>IF('Section 10a Bilan_Diffusion'!$K$8="","",'Section 10a Bilan_Diffusion'!$K$8)</f>
        <v/>
      </c>
      <c r="J838" s="69" t="str">
        <f>IF('Section 10a Bilan_Diffusion'!C218="","",'Section 10a Bilan_Diffusion'!C218)</f>
        <v/>
      </c>
      <c r="K838" s="1273" t="str">
        <f>IF('Section 10a Bilan_Diffusion'!D218="","",'Section 10a Bilan_Diffusion'!D218)</f>
        <v/>
      </c>
      <c r="L838" s="69" t="str">
        <f>IF('Section 10a Bilan_Diffusion'!E218="","",IF('Section 10a Bilan_Diffusion'!E218="«Choisir»","",'Section 10a Bilan_Diffusion'!E218))</f>
        <v/>
      </c>
      <c r="M838" s="69" t="str">
        <f>IF('Section 10a Bilan_Diffusion'!F218="","",IF('Section 10a Bilan_Diffusion'!F218="«Choisir»","",'Section 10a Bilan_Diffusion'!F218))</f>
        <v/>
      </c>
      <c r="N838" s="69" t="str">
        <f>IF('Section 10a Bilan_Diffusion'!G218="","",'Section 10a Bilan_Diffusion'!G218)</f>
        <v/>
      </c>
      <c r="O838" s="69" t="str">
        <f>IF('Section 10a Bilan_Diffusion'!H218="","",'Section 10a Bilan_Diffusion'!H218)</f>
        <v/>
      </c>
      <c r="P838" s="69" t="str">
        <f>IF('Section 10a Bilan_Diffusion'!I218="","",IF('Section 10a Bilan_Diffusion'!I218="«Choisir»","",'Section 10a Bilan_Diffusion'!I218))</f>
        <v/>
      </c>
      <c r="Q838" s="69" t="str">
        <f>IF('Section 10a Bilan_Diffusion'!J218="","",IF('Section 10a Bilan_Diffusion'!J218="«Choisir»","",'Section 10a Bilan_Diffusion'!J218))</f>
        <v/>
      </c>
      <c r="R838" s="9" t="str">
        <f>IF('Section 10a Bilan_Diffusion'!K218="","",'Section 10a Bilan_Diffusion'!K218)</f>
        <v/>
      </c>
      <c r="S838" s="9" t="str">
        <f>IF('Section 10a Bilan_Diffusion'!L218="","",'Section 10a Bilan_Diffusion'!L218)</f>
        <v/>
      </c>
      <c r="T838" s="9" t="str">
        <f>IF('Section 10a Bilan_Diffusion'!M218="","",'Section 10a Bilan_Diffusion'!M218)</f>
        <v/>
      </c>
      <c r="U838" s="9" t="str">
        <f>IF('Section 10a Bilan_Diffusion'!N218="","",'Section 10a Bilan_Diffusion'!N218)</f>
        <v/>
      </c>
      <c r="V838" s="9">
        <f>'Section 10a Bilan_Diffusion'!O218</f>
        <v>0</v>
      </c>
      <c r="W838" s="9">
        <f>'Section 10a Bilan_Diffusion'!P218</f>
        <v>0</v>
      </c>
      <c r="X838" s="9">
        <f>'Section 10a Bilan_Diffusion'!Q218</f>
        <v>0</v>
      </c>
      <c r="Y838" s="9">
        <f>'Section 10a Bilan_Diffusion'!R218</f>
        <v>0</v>
      </c>
      <c r="Z838" s="9">
        <f>'Section 10a Bilan_Diffusion'!S218</f>
        <v>0</v>
      </c>
      <c r="AA838" s="9">
        <f>'Section 10a Bilan_Diffusion'!T218</f>
        <v>0</v>
      </c>
      <c r="AB838" s="9">
        <f>'Section 10a Bilan_Diffusion'!U218</f>
        <v>0</v>
      </c>
    </row>
    <row r="839" spans="1:28">
      <c r="A839" s="9">
        <f>'Identification '!$F$11</f>
        <v>0</v>
      </c>
      <c r="B839" s="69" t="str">
        <f>IF(AND('Identification '!$F$11="",'Identification '!$F$15&lt;&gt;""),'Identification '!$F$15,IF('Identification '!$F$11="","",IF('Identification '!$F$13="Inscrire le nom de votre organisme dans la cellule F15",'Identification '!$F$15,'Identification '!$F$13)))</f>
        <v/>
      </c>
      <c r="C839" s="9" t="str">
        <f>REF!$BM$7</f>
        <v>2025-2026</v>
      </c>
      <c r="D839" s="9" t="s">
        <v>3007</v>
      </c>
      <c r="E839" s="69" t="str">
        <f>'Identification '!$F$17</f>
        <v/>
      </c>
      <c r="F839" s="9" t="str">
        <f>'Identification '!$G$18</f>
        <v/>
      </c>
      <c r="G839" s="232" t="str">
        <f>IF('Section 10a Bilan_Diffusion'!$D$6="","",'Section 10a Bilan_Diffusion'!$D$6)</f>
        <v/>
      </c>
      <c r="H839" s="9" t="str">
        <f>IF('Section 10a Bilan_Diffusion'!$D$8="","",'Section 10a Bilan_Diffusion'!$D$8)</f>
        <v/>
      </c>
      <c r="I839" s="9" t="str">
        <f>IF('Section 10a Bilan_Diffusion'!$K$8="","",'Section 10a Bilan_Diffusion'!$K$8)</f>
        <v/>
      </c>
      <c r="J839" s="69" t="str">
        <f>IF('Section 10a Bilan_Diffusion'!C219="","",'Section 10a Bilan_Diffusion'!C219)</f>
        <v/>
      </c>
      <c r="K839" s="1273" t="str">
        <f>IF('Section 10a Bilan_Diffusion'!D219="","",'Section 10a Bilan_Diffusion'!D219)</f>
        <v/>
      </c>
      <c r="L839" s="69" t="str">
        <f>IF('Section 10a Bilan_Diffusion'!E219="","",IF('Section 10a Bilan_Diffusion'!E219="«Choisir»","",'Section 10a Bilan_Diffusion'!E219))</f>
        <v/>
      </c>
      <c r="M839" s="69" t="str">
        <f>IF('Section 10a Bilan_Diffusion'!F219="","",IF('Section 10a Bilan_Diffusion'!F219="«Choisir»","",'Section 10a Bilan_Diffusion'!F219))</f>
        <v/>
      </c>
      <c r="N839" s="69" t="str">
        <f>IF('Section 10a Bilan_Diffusion'!G219="","",'Section 10a Bilan_Diffusion'!G219)</f>
        <v/>
      </c>
      <c r="O839" s="69" t="str">
        <f>IF('Section 10a Bilan_Diffusion'!H219="","",'Section 10a Bilan_Diffusion'!H219)</f>
        <v/>
      </c>
      <c r="P839" s="69" t="str">
        <f>IF('Section 10a Bilan_Diffusion'!I219="","",IF('Section 10a Bilan_Diffusion'!I219="«Choisir»","",'Section 10a Bilan_Diffusion'!I219))</f>
        <v/>
      </c>
      <c r="Q839" s="69" t="str">
        <f>IF('Section 10a Bilan_Diffusion'!J219="","",IF('Section 10a Bilan_Diffusion'!J219="«Choisir»","",'Section 10a Bilan_Diffusion'!J219))</f>
        <v/>
      </c>
      <c r="R839" s="9" t="str">
        <f>IF('Section 10a Bilan_Diffusion'!K219="","",'Section 10a Bilan_Diffusion'!K219)</f>
        <v/>
      </c>
      <c r="S839" s="9" t="str">
        <f>IF('Section 10a Bilan_Diffusion'!L219="","",'Section 10a Bilan_Diffusion'!L219)</f>
        <v/>
      </c>
      <c r="T839" s="9" t="str">
        <f>IF('Section 10a Bilan_Diffusion'!M219="","",'Section 10a Bilan_Diffusion'!M219)</f>
        <v/>
      </c>
      <c r="U839" s="9" t="str">
        <f>IF('Section 10a Bilan_Diffusion'!N219="","",'Section 10a Bilan_Diffusion'!N219)</f>
        <v/>
      </c>
      <c r="V839" s="9">
        <f>'Section 10a Bilan_Diffusion'!O219</f>
        <v>0</v>
      </c>
      <c r="W839" s="9">
        <f>'Section 10a Bilan_Diffusion'!P219</f>
        <v>0</v>
      </c>
      <c r="X839" s="9">
        <f>'Section 10a Bilan_Diffusion'!Q219</f>
        <v>0</v>
      </c>
      <c r="Y839" s="9">
        <f>'Section 10a Bilan_Diffusion'!R219</f>
        <v>0</v>
      </c>
      <c r="Z839" s="9">
        <f>'Section 10a Bilan_Diffusion'!S219</f>
        <v>0</v>
      </c>
      <c r="AA839" s="9">
        <f>'Section 10a Bilan_Diffusion'!T219</f>
        <v>0</v>
      </c>
      <c r="AB839" s="9">
        <f>'Section 10a Bilan_Diffusion'!U219</f>
        <v>0</v>
      </c>
    </row>
    <row r="840" spans="1:28">
      <c r="A840" s="9">
        <f>'Identification '!$F$11</f>
        <v>0</v>
      </c>
      <c r="B840" s="69" t="str">
        <f>IF(AND('Identification '!$F$11="",'Identification '!$F$15&lt;&gt;""),'Identification '!$F$15,IF('Identification '!$F$11="","",IF('Identification '!$F$13="Inscrire le nom de votre organisme dans la cellule F15",'Identification '!$F$15,'Identification '!$F$13)))</f>
        <v/>
      </c>
      <c r="C840" s="9" t="str">
        <f>REF!$BM$7</f>
        <v>2025-2026</v>
      </c>
      <c r="D840" s="9" t="s">
        <v>3007</v>
      </c>
      <c r="E840" s="69" t="str">
        <f>'Identification '!$F$17</f>
        <v/>
      </c>
      <c r="F840" s="9" t="str">
        <f>'Identification '!$G$18</f>
        <v/>
      </c>
      <c r="G840" s="232" t="str">
        <f>IF('Section 10a Bilan_Diffusion'!$D$6="","",'Section 10a Bilan_Diffusion'!$D$6)</f>
        <v/>
      </c>
      <c r="H840" s="9" t="str">
        <f>IF('Section 10a Bilan_Diffusion'!$D$8="","",'Section 10a Bilan_Diffusion'!$D$8)</f>
        <v/>
      </c>
      <c r="I840" s="9" t="str">
        <f>IF('Section 10a Bilan_Diffusion'!$K$8="","",'Section 10a Bilan_Diffusion'!$K$8)</f>
        <v/>
      </c>
      <c r="J840" s="69" t="str">
        <f>IF('Section 10a Bilan_Diffusion'!C220="","",'Section 10a Bilan_Diffusion'!C220)</f>
        <v/>
      </c>
      <c r="K840" s="1273" t="str">
        <f>IF('Section 10a Bilan_Diffusion'!D220="","",'Section 10a Bilan_Diffusion'!D220)</f>
        <v/>
      </c>
      <c r="L840" s="69" t="str">
        <f>IF('Section 10a Bilan_Diffusion'!E220="","",IF('Section 10a Bilan_Diffusion'!E220="«Choisir»","",'Section 10a Bilan_Diffusion'!E220))</f>
        <v/>
      </c>
      <c r="M840" s="69" t="str">
        <f>IF('Section 10a Bilan_Diffusion'!F220="","",IF('Section 10a Bilan_Diffusion'!F220="«Choisir»","",'Section 10a Bilan_Diffusion'!F220))</f>
        <v/>
      </c>
      <c r="N840" s="69" t="str">
        <f>IF('Section 10a Bilan_Diffusion'!G220="","",'Section 10a Bilan_Diffusion'!G220)</f>
        <v/>
      </c>
      <c r="O840" s="69" t="str">
        <f>IF('Section 10a Bilan_Diffusion'!H220="","",'Section 10a Bilan_Diffusion'!H220)</f>
        <v/>
      </c>
      <c r="P840" s="69" t="str">
        <f>IF('Section 10a Bilan_Diffusion'!I220="","",IF('Section 10a Bilan_Diffusion'!I220="«Choisir»","",'Section 10a Bilan_Diffusion'!I220))</f>
        <v/>
      </c>
      <c r="Q840" s="69" t="str">
        <f>IF('Section 10a Bilan_Diffusion'!J220="","",IF('Section 10a Bilan_Diffusion'!J220="«Choisir»","",'Section 10a Bilan_Diffusion'!J220))</f>
        <v/>
      </c>
      <c r="R840" s="9" t="str">
        <f>IF('Section 10a Bilan_Diffusion'!K220="","",'Section 10a Bilan_Diffusion'!K220)</f>
        <v/>
      </c>
      <c r="S840" s="9" t="str">
        <f>IF('Section 10a Bilan_Diffusion'!L220="","",'Section 10a Bilan_Diffusion'!L220)</f>
        <v/>
      </c>
      <c r="T840" s="9" t="str">
        <f>IF('Section 10a Bilan_Diffusion'!M220="","",'Section 10a Bilan_Diffusion'!M220)</f>
        <v/>
      </c>
      <c r="U840" s="9" t="str">
        <f>IF('Section 10a Bilan_Diffusion'!N220="","",'Section 10a Bilan_Diffusion'!N220)</f>
        <v/>
      </c>
      <c r="V840" s="9">
        <f>'Section 10a Bilan_Diffusion'!O220</f>
        <v>0</v>
      </c>
      <c r="W840" s="9">
        <f>'Section 10a Bilan_Diffusion'!P220</f>
        <v>0</v>
      </c>
      <c r="X840" s="9">
        <f>'Section 10a Bilan_Diffusion'!Q220</f>
        <v>0</v>
      </c>
      <c r="Y840" s="9">
        <f>'Section 10a Bilan_Diffusion'!R220</f>
        <v>0</v>
      </c>
      <c r="Z840" s="9">
        <f>'Section 10a Bilan_Diffusion'!S220</f>
        <v>0</v>
      </c>
      <c r="AA840" s="9">
        <f>'Section 10a Bilan_Diffusion'!T220</f>
        <v>0</v>
      </c>
      <c r="AB840" s="9">
        <f>'Section 10a Bilan_Diffusion'!U220</f>
        <v>0</v>
      </c>
    </row>
    <row r="841" spans="1:28">
      <c r="A841" s="9">
        <f>'Identification '!$F$11</f>
        <v>0</v>
      </c>
      <c r="B841" s="69" t="str">
        <f>IF(AND('Identification '!$F$11="",'Identification '!$F$15&lt;&gt;""),'Identification '!$F$15,IF('Identification '!$F$11="","",IF('Identification '!$F$13="Inscrire le nom de votre organisme dans la cellule F15",'Identification '!$F$15,'Identification '!$F$13)))</f>
        <v/>
      </c>
      <c r="C841" s="9" t="str">
        <f>REF!$BM$7</f>
        <v>2025-2026</v>
      </c>
      <c r="D841" s="9" t="s">
        <v>3007</v>
      </c>
      <c r="E841" s="69" t="str">
        <f>'Identification '!$F$17</f>
        <v/>
      </c>
      <c r="F841" s="9" t="str">
        <f>'Identification '!$G$18</f>
        <v/>
      </c>
      <c r="G841" s="232" t="str">
        <f>IF('Section 10a Bilan_Diffusion'!$D$6="","",'Section 10a Bilan_Diffusion'!$D$6)</f>
        <v/>
      </c>
      <c r="H841" s="9" t="str">
        <f>IF('Section 10a Bilan_Diffusion'!$D$8="","",'Section 10a Bilan_Diffusion'!$D$8)</f>
        <v/>
      </c>
      <c r="I841" s="9" t="str">
        <f>IF('Section 10a Bilan_Diffusion'!$K$8="","",'Section 10a Bilan_Diffusion'!$K$8)</f>
        <v/>
      </c>
      <c r="J841" s="69" t="str">
        <f>IF('Section 10a Bilan_Diffusion'!C221="","",'Section 10a Bilan_Diffusion'!C221)</f>
        <v/>
      </c>
      <c r="K841" s="1273" t="str">
        <f>IF('Section 10a Bilan_Diffusion'!D221="","",'Section 10a Bilan_Diffusion'!D221)</f>
        <v/>
      </c>
      <c r="L841" s="69" t="str">
        <f>IF('Section 10a Bilan_Diffusion'!E221="","",IF('Section 10a Bilan_Diffusion'!E221="«Choisir»","",'Section 10a Bilan_Diffusion'!E221))</f>
        <v/>
      </c>
      <c r="M841" s="69" t="str">
        <f>IF('Section 10a Bilan_Diffusion'!F221="","",IF('Section 10a Bilan_Diffusion'!F221="«Choisir»","",'Section 10a Bilan_Diffusion'!F221))</f>
        <v/>
      </c>
      <c r="N841" s="69" t="str">
        <f>IF('Section 10a Bilan_Diffusion'!G221="","",'Section 10a Bilan_Diffusion'!G221)</f>
        <v/>
      </c>
      <c r="O841" s="69" t="str">
        <f>IF('Section 10a Bilan_Diffusion'!H221="","",'Section 10a Bilan_Diffusion'!H221)</f>
        <v/>
      </c>
      <c r="P841" s="69" t="str">
        <f>IF('Section 10a Bilan_Diffusion'!I221="","",IF('Section 10a Bilan_Diffusion'!I221="«Choisir»","",'Section 10a Bilan_Diffusion'!I221))</f>
        <v/>
      </c>
      <c r="Q841" s="69" t="str">
        <f>IF('Section 10a Bilan_Diffusion'!J221="","",IF('Section 10a Bilan_Diffusion'!J221="«Choisir»","",'Section 10a Bilan_Diffusion'!J221))</f>
        <v/>
      </c>
      <c r="R841" s="9" t="str">
        <f>IF('Section 10a Bilan_Diffusion'!K221="","",'Section 10a Bilan_Diffusion'!K221)</f>
        <v/>
      </c>
      <c r="S841" s="9" t="str">
        <f>IF('Section 10a Bilan_Diffusion'!L221="","",'Section 10a Bilan_Diffusion'!L221)</f>
        <v/>
      </c>
      <c r="T841" s="9" t="str">
        <f>IF('Section 10a Bilan_Diffusion'!M221="","",'Section 10a Bilan_Diffusion'!M221)</f>
        <v/>
      </c>
      <c r="U841" s="9" t="str">
        <f>IF('Section 10a Bilan_Diffusion'!N221="","",'Section 10a Bilan_Diffusion'!N221)</f>
        <v/>
      </c>
      <c r="V841" s="9">
        <f>'Section 10a Bilan_Diffusion'!O221</f>
        <v>0</v>
      </c>
      <c r="W841" s="9">
        <f>'Section 10a Bilan_Diffusion'!P221</f>
        <v>0</v>
      </c>
      <c r="X841" s="9">
        <f>'Section 10a Bilan_Diffusion'!Q221</f>
        <v>0</v>
      </c>
      <c r="Y841" s="9">
        <f>'Section 10a Bilan_Diffusion'!R221</f>
        <v>0</v>
      </c>
      <c r="Z841" s="9">
        <f>'Section 10a Bilan_Diffusion'!S221</f>
        <v>0</v>
      </c>
      <c r="AA841" s="9">
        <f>'Section 10a Bilan_Diffusion'!T221</f>
        <v>0</v>
      </c>
      <c r="AB841" s="9">
        <f>'Section 10a Bilan_Diffusion'!U221</f>
        <v>0</v>
      </c>
    </row>
    <row r="842" spans="1:28">
      <c r="A842" s="9">
        <f>'Identification '!$F$11</f>
        <v>0</v>
      </c>
      <c r="B842" s="69" t="str">
        <f>IF(AND('Identification '!$F$11="",'Identification '!$F$15&lt;&gt;""),'Identification '!$F$15,IF('Identification '!$F$11="","",IF('Identification '!$F$13="Inscrire le nom de votre organisme dans la cellule F15",'Identification '!$F$15,'Identification '!$F$13)))</f>
        <v/>
      </c>
      <c r="C842" s="9" t="str">
        <f>REF!$BM$7</f>
        <v>2025-2026</v>
      </c>
      <c r="D842" s="9" t="s">
        <v>3007</v>
      </c>
      <c r="E842" s="69" t="str">
        <f>'Identification '!$F$17</f>
        <v/>
      </c>
      <c r="F842" s="9" t="str">
        <f>'Identification '!$G$18</f>
        <v/>
      </c>
      <c r="G842" s="232" t="str">
        <f>IF('Section 10a Bilan_Diffusion'!$D$6="","",'Section 10a Bilan_Diffusion'!$D$6)</f>
        <v/>
      </c>
      <c r="H842" s="9" t="str">
        <f>IF('Section 10a Bilan_Diffusion'!$D$8="","",'Section 10a Bilan_Diffusion'!$D$8)</f>
        <v/>
      </c>
      <c r="I842" s="9" t="str">
        <f>IF('Section 10a Bilan_Diffusion'!$K$8="","",'Section 10a Bilan_Diffusion'!$K$8)</f>
        <v/>
      </c>
      <c r="J842" s="69" t="str">
        <f>IF('Section 10a Bilan_Diffusion'!C222="","",'Section 10a Bilan_Diffusion'!C222)</f>
        <v/>
      </c>
      <c r="K842" s="1273" t="str">
        <f>IF('Section 10a Bilan_Diffusion'!D222="","",'Section 10a Bilan_Diffusion'!D222)</f>
        <v/>
      </c>
      <c r="L842" s="69" t="str">
        <f>IF('Section 10a Bilan_Diffusion'!E222="","",IF('Section 10a Bilan_Diffusion'!E222="«Choisir»","",'Section 10a Bilan_Diffusion'!E222))</f>
        <v/>
      </c>
      <c r="M842" s="69" t="str">
        <f>IF('Section 10a Bilan_Diffusion'!F222="","",IF('Section 10a Bilan_Diffusion'!F222="«Choisir»","",'Section 10a Bilan_Diffusion'!F222))</f>
        <v/>
      </c>
      <c r="N842" s="69" t="str">
        <f>IF('Section 10a Bilan_Diffusion'!G222="","",'Section 10a Bilan_Diffusion'!G222)</f>
        <v/>
      </c>
      <c r="O842" s="69" t="str">
        <f>IF('Section 10a Bilan_Diffusion'!H222="","",'Section 10a Bilan_Diffusion'!H222)</f>
        <v/>
      </c>
      <c r="P842" s="69" t="str">
        <f>IF('Section 10a Bilan_Diffusion'!I222="","",IF('Section 10a Bilan_Diffusion'!I222="«Choisir»","",'Section 10a Bilan_Diffusion'!I222))</f>
        <v/>
      </c>
      <c r="Q842" s="69" t="str">
        <f>IF('Section 10a Bilan_Diffusion'!J222="","",IF('Section 10a Bilan_Diffusion'!J222="«Choisir»","",'Section 10a Bilan_Diffusion'!J222))</f>
        <v/>
      </c>
      <c r="R842" s="9" t="str">
        <f>IF('Section 10a Bilan_Diffusion'!K222="","",'Section 10a Bilan_Diffusion'!K222)</f>
        <v/>
      </c>
      <c r="S842" s="9" t="str">
        <f>IF('Section 10a Bilan_Diffusion'!L222="","",'Section 10a Bilan_Diffusion'!L222)</f>
        <v/>
      </c>
      <c r="T842" s="9" t="str">
        <f>IF('Section 10a Bilan_Diffusion'!M222="","",'Section 10a Bilan_Diffusion'!M222)</f>
        <v/>
      </c>
      <c r="U842" s="9" t="str">
        <f>IF('Section 10a Bilan_Diffusion'!N222="","",'Section 10a Bilan_Diffusion'!N222)</f>
        <v/>
      </c>
      <c r="V842" s="9">
        <f>'Section 10a Bilan_Diffusion'!O222</f>
        <v>0</v>
      </c>
      <c r="W842" s="9">
        <f>'Section 10a Bilan_Diffusion'!P222</f>
        <v>0</v>
      </c>
      <c r="X842" s="9">
        <f>'Section 10a Bilan_Diffusion'!Q222</f>
        <v>0</v>
      </c>
      <c r="Y842" s="9">
        <f>'Section 10a Bilan_Diffusion'!R222</f>
        <v>0</v>
      </c>
      <c r="Z842" s="9">
        <f>'Section 10a Bilan_Diffusion'!S222</f>
        <v>0</v>
      </c>
      <c r="AA842" s="9">
        <f>'Section 10a Bilan_Diffusion'!T222</f>
        <v>0</v>
      </c>
      <c r="AB842" s="9">
        <f>'Section 10a Bilan_Diffusion'!U222</f>
        <v>0</v>
      </c>
    </row>
    <row r="843" spans="1:28">
      <c r="A843" s="9">
        <f>'Identification '!$F$11</f>
        <v>0</v>
      </c>
      <c r="B843" s="69" t="str">
        <f>IF(AND('Identification '!$F$11="",'Identification '!$F$15&lt;&gt;""),'Identification '!$F$15,IF('Identification '!$F$11="","",IF('Identification '!$F$13="Inscrire le nom de votre organisme dans la cellule F15",'Identification '!$F$15,'Identification '!$F$13)))</f>
        <v/>
      </c>
      <c r="C843" s="9" t="str">
        <f>REF!$BM$7</f>
        <v>2025-2026</v>
      </c>
      <c r="D843" s="9" t="s">
        <v>3007</v>
      </c>
      <c r="E843" s="69" t="str">
        <f>'Identification '!$F$17</f>
        <v/>
      </c>
      <c r="F843" s="9" t="str">
        <f>'Identification '!$G$18</f>
        <v/>
      </c>
      <c r="G843" s="232" t="str">
        <f>IF('Section 10a Bilan_Diffusion'!$D$6="","",'Section 10a Bilan_Diffusion'!$D$6)</f>
        <v/>
      </c>
      <c r="H843" s="9" t="str">
        <f>IF('Section 10a Bilan_Diffusion'!$D$8="","",'Section 10a Bilan_Diffusion'!$D$8)</f>
        <v/>
      </c>
      <c r="I843" s="9" t="str">
        <f>IF('Section 10a Bilan_Diffusion'!$K$8="","",'Section 10a Bilan_Diffusion'!$K$8)</f>
        <v/>
      </c>
      <c r="J843" s="69" t="str">
        <f>IF('Section 10a Bilan_Diffusion'!C223="","",'Section 10a Bilan_Diffusion'!C223)</f>
        <v/>
      </c>
      <c r="K843" s="1273" t="str">
        <f>IF('Section 10a Bilan_Diffusion'!D223="","",'Section 10a Bilan_Diffusion'!D223)</f>
        <v/>
      </c>
      <c r="L843" s="69" t="str">
        <f>IF('Section 10a Bilan_Diffusion'!E223="","",IF('Section 10a Bilan_Diffusion'!E223="«Choisir»","",'Section 10a Bilan_Diffusion'!E223))</f>
        <v/>
      </c>
      <c r="M843" s="69" t="str">
        <f>IF('Section 10a Bilan_Diffusion'!F223="","",IF('Section 10a Bilan_Diffusion'!F223="«Choisir»","",'Section 10a Bilan_Diffusion'!F223))</f>
        <v/>
      </c>
      <c r="N843" s="69" t="str">
        <f>IF('Section 10a Bilan_Diffusion'!G223="","",'Section 10a Bilan_Diffusion'!G223)</f>
        <v/>
      </c>
      <c r="O843" s="69" t="str">
        <f>IF('Section 10a Bilan_Diffusion'!H223="","",'Section 10a Bilan_Diffusion'!H223)</f>
        <v/>
      </c>
      <c r="P843" s="69" t="str">
        <f>IF('Section 10a Bilan_Diffusion'!I223="","",IF('Section 10a Bilan_Diffusion'!I223="«Choisir»","",'Section 10a Bilan_Diffusion'!I223))</f>
        <v/>
      </c>
      <c r="Q843" s="69" t="str">
        <f>IF('Section 10a Bilan_Diffusion'!J223="","",IF('Section 10a Bilan_Diffusion'!J223="«Choisir»","",'Section 10a Bilan_Diffusion'!J223))</f>
        <v/>
      </c>
      <c r="R843" s="9" t="str">
        <f>IF('Section 10a Bilan_Diffusion'!K223="","",'Section 10a Bilan_Diffusion'!K223)</f>
        <v/>
      </c>
      <c r="S843" s="9" t="str">
        <f>IF('Section 10a Bilan_Diffusion'!L223="","",'Section 10a Bilan_Diffusion'!L223)</f>
        <v/>
      </c>
      <c r="T843" s="9" t="str">
        <f>IF('Section 10a Bilan_Diffusion'!M223="","",'Section 10a Bilan_Diffusion'!M223)</f>
        <v/>
      </c>
      <c r="U843" s="9" t="str">
        <f>IF('Section 10a Bilan_Diffusion'!N223="","",'Section 10a Bilan_Diffusion'!N223)</f>
        <v/>
      </c>
      <c r="V843" s="9">
        <f>'Section 10a Bilan_Diffusion'!O223</f>
        <v>0</v>
      </c>
      <c r="W843" s="9">
        <f>'Section 10a Bilan_Diffusion'!P223</f>
        <v>0</v>
      </c>
      <c r="X843" s="9">
        <f>'Section 10a Bilan_Diffusion'!Q223</f>
        <v>0</v>
      </c>
      <c r="Y843" s="9">
        <f>'Section 10a Bilan_Diffusion'!R223</f>
        <v>0</v>
      </c>
      <c r="Z843" s="9">
        <f>'Section 10a Bilan_Diffusion'!S223</f>
        <v>0</v>
      </c>
      <c r="AA843" s="9">
        <f>'Section 10a Bilan_Diffusion'!T223</f>
        <v>0</v>
      </c>
      <c r="AB843" s="9">
        <f>'Section 10a Bilan_Diffusion'!U223</f>
        <v>0</v>
      </c>
    </row>
    <row r="844" spans="1:28">
      <c r="A844" s="9">
        <f>'Identification '!$F$11</f>
        <v>0</v>
      </c>
      <c r="B844" s="69" t="str">
        <f>IF(AND('Identification '!$F$11="",'Identification '!$F$15&lt;&gt;""),'Identification '!$F$15,IF('Identification '!$F$11="","",IF('Identification '!$F$13="Inscrire le nom de votre organisme dans la cellule F15",'Identification '!$F$15,'Identification '!$F$13)))</f>
        <v/>
      </c>
      <c r="C844" s="9" t="str">
        <f>REF!$BM$7</f>
        <v>2025-2026</v>
      </c>
      <c r="D844" s="9" t="s">
        <v>3007</v>
      </c>
      <c r="E844" s="69" t="str">
        <f>'Identification '!$F$17</f>
        <v/>
      </c>
      <c r="F844" s="9" t="str">
        <f>'Identification '!$G$18</f>
        <v/>
      </c>
      <c r="G844" s="232" t="str">
        <f>IF('Section 10a Bilan_Diffusion'!$D$6="","",'Section 10a Bilan_Diffusion'!$D$6)</f>
        <v/>
      </c>
      <c r="H844" s="9" t="str">
        <f>IF('Section 10a Bilan_Diffusion'!$D$8="","",'Section 10a Bilan_Diffusion'!$D$8)</f>
        <v/>
      </c>
      <c r="I844" s="9" t="str">
        <f>IF('Section 10a Bilan_Diffusion'!$K$8="","",'Section 10a Bilan_Diffusion'!$K$8)</f>
        <v/>
      </c>
      <c r="J844" s="69" t="str">
        <f>IF('Section 10a Bilan_Diffusion'!C224="","",'Section 10a Bilan_Diffusion'!C224)</f>
        <v/>
      </c>
      <c r="K844" s="1273" t="str">
        <f>IF('Section 10a Bilan_Diffusion'!D224="","",'Section 10a Bilan_Diffusion'!D224)</f>
        <v/>
      </c>
      <c r="L844" s="69" t="str">
        <f>IF('Section 10a Bilan_Diffusion'!E224="","",IF('Section 10a Bilan_Diffusion'!E224="«Choisir»","",'Section 10a Bilan_Diffusion'!E224))</f>
        <v/>
      </c>
      <c r="M844" s="69" t="str">
        <f>IF('Section 10a Bilan_Diffusion'!F224="","",IF('Section 10a Bilan_Diffusion'!F224="«Choisir»","",'Section 10a Bilan_Diffusion'!F224))</f>
        <v/>
      </c>
      <c r="N844" s="69" t="str">
        <f>IF('Section 10a Bilan_Diffusion'!G224="","",'Section 10a Bilan_Diffusion'!G224)</f>
        <v/>
      </c>
      <c r="O844" s="69" t="str">
        <f>IF('Section 10a Bilan_Diffusion'!H224="","",'Section 10a Bilan_Diffusion'!H224)</f>
        <v/>
      </c>
      <c r="P844" s="69" t="str">
        <f>IF('Section 10a Bilan_Diffusion'!I224="","",IF('Section 10a Bilan_Diffusion'!I224="«Choisir»","",'Section 10a Bilan_Diffusion'!I224))</f>
        <v/>
      </c>
      <c r="Q844" s="69" t="str">
        <f>IF('Section 10a Bilan_Diffusion'!J224="","",IF('Section 10a Bilan_Diffusion'!J224="«Choisir»","",'Section 10a Bilan_Diffusion'!J224))</f>
        <v/>
      </c>
      <c r="R844" s="9" t="str">
        <f>IF('Section 10a Bilan_Diffusion'!K224="","",'Section 10a Bilan_Diffusion'!K224)</f>
        <v/>
      </c>
      <c r="S844" s="9" t="str">
        <f>IF('Section 10a Bilan_Diffusion'!L224="","",'Section 10a Bilan_Diffusion'!L224)</f>
        <v/>
      </c>
      <c r="T844" s="9" t="str">
        <f>IF('Section 10a Bilan_Diffusion'!M224="","",'Section 10a Bilan_Diffusion'!M224)</f>
        <v/>
      </c>
      <c r="U844" s="9" t="str">
        <f>IF('Section 10a Bilan_Diffusion'!N224="","",'Section 10a Bilan_Diffusion'!N224)</f>
        <v/>
      </c>
      <c r="V844" s="9">
        <f>'Section 10a Bilan_Diffusion'!O224</f>
        <v>0</v>
      </c>
      <c r="W844" s="9">
        <f>'Section 10a Bilan_Diffusion'!P224</f>
        <v>0</v>
      </c>
      <c r="X844" s="9">
        <f>'Section 10a Bilan_Diffusion'!Q224</f>
        <v>0</v>
      </c>
      <c r="Y844" s="9">
        <f>'Section 10a Bilan_Diffusion'!R224</f>
        <v>0</v>
      </c>
      <c r="Z844" s="9">
        <f>'Section 10a Bilan_Diffusion'!S224</f>
        <v>0</v>
      </c>
      <c r="AA844" s="9">
        <f>'Section 10a Bilan_Diffusion'!T224</f>
        <v>0</v>
      </c>
      <c r="AB844" s="9">
        <f>'Section 10a Bilan_Diffusion'!U224</f>
        <v>0</v>
      </c>
    </row>
    <row r="845" spans="1:28">
      <c r="A845" s="9">
        <f>'Identification '!$F$11</f>
        <v>0</v>
      </c>
      <c r="B845" s="69" t="str">
        <f>IF(AND('Identification '!$F$11="",'Identification '!$F$15&lt;&gt;""),'Identification '!$F$15,IF('Identification '!$F$11="","",IF('Identification '!$F$13="Inscrire le nom de votre organisme dans la cellule F15",'Identification '!$F$15,'Identification '!$F$13)))</f>
        <v/>
      </c>
      <c r="C845" s="9" t="str">
        <f>REF!$BM$7</f>
        <v>2025-2026</v>
      </c>
      <c r="D845" s="9" t="s">
        <v>3007</v>
      </c>
      <c r="E845" s="69" t="str">
        <f>'Identification '!$F$17</f>
        <v/>
      </c>
      <c r="F845" s="9" t="str">
        <f>'Identification '!$G$18</f>
        <v/>
      </c>
      <c r="G845" s="232" t="str">
        <f>IF('Section 10a Bilan_Diffusion'!$D$6="","",'Section 10a Bilan_Diffusion'!$D$6)</f>
        <v/>
      </c>
      <c r="H845" s="9" t="str">
        <f>IF('Section 10a Bilan_Diffusion'!$D$8="","",'Section 10a Bilan_Diffusion'!$D$8)</f>
        <v/>
      </c>
      <c r="I845" s="9" t="str">
        <f>IF('Section 10a Bilan_Diffusion'!$K$8="","",'Section 10a Bilan_Diffusion'!$K$8)</f>
        <v/>
      </c>
      <c r="J845" s="69" t="str">
        <f>IF('Section 10a Bilan_Diffusion'!C225="","",'Section 10a Bilan_Diffusion'!C225)</f>
        <v/>
      </c>
      <c r="K845" s="1273" t="str">
        <f>IF('Section 10a Bilan_Diffusion'!D225="","",'Section 10a Bilan_Diffusion'!D225)</f>
        <v/>
      </c>
      <c r="L845" s="69" t="str">
        <f>IF('Section 10a Bilan_Diffusion'!E225="","",IF('Section 10a Bilan_Diffusion'!E225="«Choisir»","",'Section 10a Bilan_Diffusion'!E225))</f>
        <v/>
      </c>
      <c r="M845" s="69" t="str">
        <f>IF('Section 10a Bilan_Diffusion'!F225="","",IF('Section 10a Bilan_Diffusion'!F225="«Choisir»","",'Section 10a Bilan_Diffusion'!F225))</f>
        <v/>
      </c>
      <c r="N845" s="69" t="str">
        <f>IF('Section 10a Bilan_Diffusion'!G225="","",'Section 10a Bilan_Diffusion'!G225)</f>
        <v/>
      </c>
      <c r="O845" s="69" t="str">
        <f>IF('Section 10a Bilan_Diffusion'!H225="","",'Section 10a Bilan_Diffusion'!H225)</f>
        <v/>
      </c>
      <c r="P845" s="69" t="str">
        <f>IF('Section 10a Bilan_Diffusion'!I225="","",IF('Section 10a Bilan_Diffusion'!I225="«Choisir»","",'Section 10a Bilan_Diffusion'!I225))</f>
        <v/>
      </c>
      <c r="Q845" s="69" t="str">
        <f>IF('Section 10a Bilan_Diffusion'!J225="","",IF('Section 10a Bilan_Diffusion'!J225="«Choisir»","",'Section 10a Bilan_Diffusion'!J225))</f>
        <v/>
      </c>
      <c r="R845" s="9" t="str">
        <f>IF('Section 10a Bilan_Diffusion'!K225="","",'Section 10a Bilan_Diffusion'!K225)</f>
        <v/>
      </c>
      <c r="S845" s="9" t="str">
        <f>IF('Section 10a Bilan_Diffusion'!L225="","",'Section 10a Bilan_Diffusion'!L225)</f>
        <v/>
      </c>
      <c r="T845" s="9" t="str">
        <f>IF('Section 10a Bilan_Diffusion'!M225="","",'Section 10a Bilan_Diffusion'!M225)</f>
        <v/>
      </c>
      <c r="U845" s="9" t="str">
        <f>IF('Section 10a Bilan_Diffusion'!N225="","",'Section 10a Bilan_Diffusion'!N225)</f>
        <v/>
      </c>
      <c r="V845" s="9">
        <f>'Section 10a Bilan_Diffusion'!O225</f>
        <v>0</v>
      </c>
      <c r="W845" s="9">
        <f>'Section 10a Bilan_Diffusion'!P225</f>
        <v>0</v>
      </c>
      <c r="X845" s="9">
        <f>'Section 10a Bilan_Diffusion'!Q225</f>
        <v>0</v>
      </c>
      <c r="Y845" s="9">
        <f>'Section 10a Bilan_Diffusion'!R225</f>
        <v>0</v>
      </c>
      <c r="Z845" s="9">
        <f>'Section 10a Bilan_Diffusion'!S225</f>
        <v>0</v>
      </c>
      <c r="AA845" s="9">
        <f>'Section 10a Bilan_Diffusion'!T225</f>
        <v>0</v>
      </c>
      <c r="AB845" s="9">
        <f>'Section 10a Bilan_Diffusion'!U225</f>
        <v>0</v>
      </c>
    </row>
    <row r="846" spans="1:28">
      <c r="A846" s="9">
        <f>'Identification '!$F$11</f>
        <v>0</v>
      </c>
      <c r="B846" s="69" t="str">
        <f>IF(AND('Identification '!$F$11="",'Identification '!$F$15&lt;&gt;""),'Identification '!$F$15,IF('Identification '!$F$11="","",IF('Identification '!$F$13="Inscrire le nom de votre organisme dans la cellule F15",'Identification '!$F$15,'Identification '!$F$13)))</f>
        <v/>
      </c>
      <c r="C846" s="9" t="str">
        <f>REF!$BM$7</f>
        <v>2025-2026</v>
      </c>
      <c r="D846" s="9" t="s">
        <v>3007</v>
      </c>
      <c r="E846" s="69" t="str">
        <f>'Identification '!$F$17</f>
        <v/>
      </c>
      <c r="F846" s="9" t="str">
        <f>'Identification '!$G$18</f>
        <v/>
      </c>
      <c r="G846" s="232" t="str">
        <f>IF('Section 10a Bilan_Diffusion'!$D$6="","",'Section 10a Bilan_Diffusion'!$D$6)</f>
        <v/>
      </c>
      <c r="H846" s="9" t="str">
        <f>IF('Section 10a Bilan_Diffusion'!$D$8="","",'Section 10a Bilan_Diffusion'!$D$8)</f>
        <v/>
      </c>
      <c r="I846" s="9" t="str">
        <f>IF('Section 10a Bilan_Diffusion'!$K$8="","",'Section 10a Bilan_Diffusion'!$K$8)</f>
        <v/>
      </c>
      <c r="J846" s="69" t="str">
        <f>IF('Section 10a Bilan_Diffusion'!C226="","",'Section 10a Bilan_Diffusion'!C226)</f>
        <v/>
      </c>
      <c r="K846" s="1273" t="str">
        <f>IF('Section 10a Bilan_Diffusion'!D226="","",'Section 10a Bilan_Diffusion'!D226)</f>
        <v/>
      </c>
      <c r="L846" s="69" t="str">
        <f>IF('Section 10a Bilan_Diffusion'!E226="","",IF('Section 10a Bilan_Diffusion'!E226="«Choisir»","",'Section 10a Bilan_Diffusion'!E226))</f>
        <v/>
      </c>
      <c r="M846" s="69" t="str">
        <f>IF('Section 10a Bilan_Diffusion'!F226="","",IF('Section 10a Bilan_Diffusion'!F226="«Choisir»","",'Section 10a Bilan_Diffusion'!F226))</f>
        <v/>
      </c>
      <c r="N846" s="69" t="str">
        <f>IF('Section 10a Bilan_Diffusion'!G226="","",'Section 10a Bilan_Diffusion'!G226)</f>
        <v/>
      </c>
      <c r="O846" s="69" t="str">
        <f>IF('Section 10a Bilan_Diffusion'!H226="","",'Section 10a Bilan_Diffusion'!H226)</f>
        <v/>
      </c>
      <c r="P846" s="69" t="str">
        <f>IF('Section 10a Bilan_Diffusion'!I226="","",IF('Section 10a Bilan_Diffusion'!I226="«Choisir»","",'Section 10a Bilan_Diffusion'!I226))</f>
        <v/>
      </c>
      <c r="Q846" s="69" t="str">
        <f>IF('Section 10a Bilan_Diffusion'!J226="","",IF('Section 10a Bilan_Diffusion'!J226="«Choisir»","",'Section 10a Bilan_Diffusion'!J226))</f>
        <v/>
      </c>
      <c r="R846" s="9" t="str">
        <f>IF('Section 10a Bilan_Diffusion'!K226="","",'Section 10a Bilan_Diffusion'!K226)</f>
        <v/>
      </c>
      <c r="S846" s="9" t="str">
        <f>IF('Section 10a Bilan_Diffusion'!L226="","",'Section 10a Bilan_Diffusion'!L226)</f>
        <v/>
      </c>
      <c r="T846" s="9" t="str">
        <f>IF('Section 10a Bilan_Diffusion'!M226="","",'Section 10a Bilan_Diffusion'!M226)</f>
        <v/>
      </c>
      <c r="U846" s="9" t="str">
        <f>IF('Section 10a Bilan_Diffusion'!N226="","",'Section 10a Bilan_Diffusion'!N226)</f>
        <v/>
      </c>
      <c r="V846" s="9">
        <f>'Section 10a Bilan_Diffusion'!O226</f>
        <v>0</v>
      </c>
      <c r="W846" s="9">
        <f>'Section 10a Bilan_Diffusion'!P226</f>
        <v>0</v>
      </c>
      <c r="X846" s="9">
        <f>'Section 10a Bilan_Diffusion'!Q226</f>
        <v>0</v>
      </c>
      <c r="Y846" s="9">
        <f>'Section 10a Bilan_Diffusion'!R226</f>
        <v>0</v>
      </c>
      <c r="Z846" s="9">
        <f>'Section 10a Bilan_Diffusion'!S226</f>
        <v>0</v>
      </c>
      <c r="AA846" s="9">
        <f>'Section 10a Bilan_Diffusion'!T226</f>
        <v>0</v>
      </c>
      <c r="AB846" s="9">
        <f>'Section 10a Bilan_Diffusion'!U226</f>
        <v>0</v>
      </c>
    </row>
    <row r="847" spans="1:28">
      <c r="A847" s="9">
        <f>'Identification '!$F$11</f>
        <v>0</v>
      </c>
      <c r="B847" s="69" t="str">
        <f>IF(AND('Identification '!$F$11="",'Identification '!$F$15&lt;&gt;""),'Identification '!$F$15,IF('Identification '!$F$11="","",IF('Identification '!$F$13="Inscrire le nom de votre organisme dans la cellule F15",'Identification '!$F$15,'Identification '!$F$13)))</f>
        <v/>
      </c>
      <c r="C847" s="9" t="str">
        <f>REF!$BM$7</f>
        <v>2025-2026</v>
      </c>
      <c r="D847" s="9" t="s">
        <v>3007</v>
      </c>
      <c r="E847" s="69" t="str">
        <f>'Identification '!$F$17</f>
        <v/>
      </c>
      <c r="F847" s="9" t="str">
        <f>'Identification '!$G$18</f>
        <v/>
      </c>
      <c r="G847" s="232" t="str">
        <f>IF('Section 10a Bilan_Diffusion'!$D$6="","",'Section 10a Bilan_Diffusion'!$D$6)</f>
        <v/>
      </c>
      <c r="H847" s="9" t="str">
        <f>IF('Section 10a Bilan_Diffusion'!$D$8="","",'Section 10a Bilan_Diffusion'!$D$8)</f>
        <v/>
      </c>
      <c r="I847" s="9" t="str">
        <f>IF('Section 10a Bilan_Diffusion'!$K$8="","",'Section 10a Bilan_Diffusion'!$K$8)</f>
        <v/>
      </c>
      <c r="J847" s="69" t="str">
        <f>IF('Section 10a Bilan_Diffusion'!C227="","",'Section 10a Bilan_Diffusion'!C227)</f>
        <v/>
      </c>
      <c r="K847" s="1273" t="str">
        <f>IF('Section 10a Bilan_Diffusion'!D227="","",'Section 10a Bilan_Diffusion'!D227)</f>
        <v/>
      </c>
      <c r="L847" s="69" t="str">
        <f>IF('Section 10a Bilan_Diffusion'!E227="","",IF('Section 10a Bilan_Diffusion'!E227="«Choisir»","",'Section 10a Bilan_Diffusion'!E227))</f>
        <v/>
      </c>
      <c r="M847" s="69" t="str">
        <f>IF('Section 10a Bilan_Diffusion'!F227="","",IF('Section 10a Bilan_Diffusion'!F227="«Choisir»","",'Section 10a Bilan_Diffusion'!F227))</f>
        <v/>
      </c>
      <c r="N847" s="69" t="str">
        <f>IF('Section 10a Bilan_Diffusion'!G227="","",'Section 10a Bilan_Diffusion'!G227)</f>
        <v/>
      </c>
      <c r="O847" s="69" t="str">
        <f>IF('Section 10a Bilan_Diffusion'!H227="","",'Section 10a Bilan_Diffusion'!H227)</f>
        <v/>
      </c>
      <c r="P847" s="69" t="str">
        <f>IF('Section 10a Bilan_Diffusion'!I227="","",IF('Section 10a Bilan_Diffusion'!I227="«Choisir»","",'Section 10a Bilan_Diffusion'!I227))</f>
        <v/>
      </c>
      <c r="Q847" s="69" t="str">
        <f>IF('Section 10a Bilan_Diffusion'!J227="","",IF('Section 10a Bilan_Diffusion'!J227="«Choisir»","",'Section 10a Bilan_Diffusion'!J227))</f>
        <v/>
      </c>
      <c r="R847" s="9" t="str">
        <f>IF('Section 10a Bilan_Diffusion'!K227="","",'Section 10a Bilan_Diffusion'!K227)</f>
        <v/>
      </c>
      <c r="S847" s="9" t="str">
        <f>IF('Section 10a Bilan_Diffusion'!L227="","",'Section 10a Bilan_Diffusion'!L227)</f>
        <v/>
      </c>
      <c r="T847" s="9" t="str">
        <f>IF('Section 10a Bilan_Diffusion'!M227="","",'Section 10a Bilan_Diffusion'!M227)</f>
        <v/>
      </c>
      <c r="U847" s="9" t="str">
        <f>IF('Section 10a Bilan_Diffusion'!N227="","",'Section 10a Bilan_Diffusion'!N227)</f>
        <v/>
      </c>
      <c r="V847" s="9">
        <f>'Section 10a Bilan_Diffusion'!O227</f>
        <v>0</v>
      </c>
      <c r="W847" s="9">
        <f>'Section 10a Bilan_Diffusion'!P227</f>
        <v>0</v>
      </c>
      <c r="X847" s="9">
        <f>'Section 10a Bilan_Diffusion'!Q227</f>
        <v>0</v>
      </c>
      <c r="Y847" s="9">
        <f>'Section 10a Bilan_Diffusion'!R227</f>
        <v>0</v>
      </c>
      <c r="Z847" s="9">
        <f>'Section 10a Bilan_Diffusion'!S227</f>
        <v>0</v>
      </c>
      <c r="AA847" s="9">
        <f>'Section 10a Bilan_Diffusion'!T227</f>
        <v>0</v>
      </c>
      <c r="AB847" s="9">
        <f>'Section 10a Bilan_Diffusion'!U227</f>
        <v>0</v>
      </c>
    </row>
    <row r="848" spans="1:28">
      <c r="A848" s="9">
        <f>'Identification '!$F$11</f>
        <v>0</v>
      </c>
      <c r="B848" s="69" t="str">
        <f>IF(AND('Identification '!$F$11="",'Identification '!$F$15&lt;&gt;""),'Identification '!$F$15,IF('Identification '!$F$11="","",IF('Identification '!$F$13="Inscrire le nom de votre organisme dans la cellule F15",'Identification '!$F$15,'Identification '!$F$13)))</f>
        <v/>
      </c>
      <c r="C848" s="9" t="str">
        <f>REF!$BM$7</f>
        <v>2025-2026</v>
      </c>
      <c r="D848" s="9" t="s">
        <v>3007</v>
      </c>
      <c r="E848" s="69" t="str">
        <f>'Identification '!$F$17</f>
        <v/>
      </c>
      <c r="F848" s="9" t="str">
        <f>'Identification '!$G$18</f>
        <v/>
      </c>
      <c r="G848" s="232" t="str">
        <f>IF('Section 10a Bilan_Diffusion'!$D$6="","",'Section 10a Bilan_Diffusion'!$D$6)</f>
        <v/>
      </c>
      <c r="H848" s="9" t="str">
        <f>IF('Section 10a Bilan_Diffusion'!$D$8="","",'Section 10a Bilan_Diffusion'!$D$8)</f>
        <v/>
      </c>
      <c r="I848" s="9" t="str">
        <f>IF('Section 10a Bilan_Diffusion'!$K$8="","",'Section 10a Bilan_Diffusion'!$K$8)</f>
        <v/>
      </c>
      <c r="J848" s="69" t="str">
        <f>IF('Section 10a Bilan_Diffusion'!C228="","",'Section 10a Bilan_Diffusion'!C228)</f>
        <v/>
      </c>
      <c r="K848" s="1273" t="str">
        <f>IF('Section 10a Bilan_Diffusion'!D228="","",'Section 10a Bilan_Diffusion'!D228)</f>
        <v/>
      </c>
      <c r="L848" s="69" t="str">
        <f>IF('Section 10a Bilan_Diffusion'!E228="","",IF('Section 10a Bilan_Diffusion'!E228="«Choisir»","",'Section 10a Bilan_Diffusion'!E228))</f>
        <v/>
      </c>
      <c r="M848" s="69" t="str">
        <f>IF('Section 10a Bilan_Diffusion'!F228="","",IF('Section 10a Bilan_Diffusion'!F228="«Choisir»","",'Section 10a Bilan_Diffusion'!F228))</f>
        <v/>
      </c>
      <c r="N848" s="69" t="str">
        <f>IF('Section 10a Bilan_Diffusion'!G228="","",'Section 10a Bilan_Diffusion'!G228)</f>
        <v/>
      </c>
      <c r="O848" s="69" t="str">
        <f>IF('Section 10a Bilan_Diffusion'!H228="","",'Section 10a Bilan_Diffusion'!H228)</f>
        <v/>
      </c>
      <c r="P848" s="69" t="str">
        <f>IF('Section 10a Bilan_Diffusion'!I228="","",IF('Section 10a Bilan_Diffusion'!I228="«Choisir»","",'Section 10a Bilan_Diffusion'!I228))</f>
        <v/>
      </c>
      <c r="Q848" s="69" t="str">
        <f>IF('Section 10a Bilan_Diffusion'!J228="","",IF('Section 10a Bilan_Diffusion'!J228="«Choisir»","",'Section 10a Bilan_Diffusion'!J228))</f>
        <v/>
      </c>
      <c r="R848" s="9" t="str">
        <f>IF('Section 10a Bilan_Diffusion'!K228="","",'Section 10a Bilan_Diffusion'!K228)</f>
        <v/>
      </c>
      <c r="S848" s="9" t="str">
        <f>IF('Section 10a Bilan_Diffusion'!L228="","",'Section 10a Bilan_Diffusion'!L228)</f>
        <v/>
      </c>
      <c r="T848" s="9" t="str">
        <f>IF('Section 10a Bilan_Diffusion'!M228="","",'Section 10a Bilan_Diffusion'!M228)</f>
        <v/>
      </c>
      <c r="U848" s="9" t="str">
        <f>IF('Section 10a Bilan_Diffusion'!N228="","",'Section 10a Bilan_Diffusion'!N228)</f>
        <v/>
      </c>
      <c r="V848" s="9">
        <f>'Section 10a Bilan_Diffusion'!O228</f>
        <v>0</v>
      </c>
      <c r="W848" s="9">
        <f>'Section 10a Bilan_Diffusion'!P228</f>
        <v>0</v>
      </c>
      <c r="X848" s="9">
        <f>'Section 10a Bilan_Diffusion'!Q228</f>
        <v>0</v>
      </c>
      <c r="Y848" s="9">
        <f>'Section 10a Bilan_Diffusion'!R228</f>
        <v>0</v>
      </c>
      <c r="Z848" s="9">
        <f>'Section 10a Bilan_Diffusion'!S228</f>
        <v>0</v>
      </c>
      <c r="AA848" s="9">
        <f>'Section 10a Bilan_Diffusion'!T228</f>
        <v>0</v>
      </c>
      <c r="AB848" s="9">
        <f>'Section 10a Bilan_Diffusion'!U228</f>
        <v>0</v>
      </c>
    </row>
    <row r="849" spans="1:28">
      <c r="A849" s="9">
        <f>'Identification '!$F$11</f>
        <v>0</v>
      </c>
      <c r="B849" s="69" t="str">
        <f>IF(AND('Identification '!$F$11="",'Identification '!$F$15&lt;&gt;""),'Identification '!$F$15,IF('Identification '!$F$11="","",IF('Identification '!$F$13="Inscrire le nom de votre organisme dans la cellule F15",'Identification '!$F$15,'Identification '!$F$13)))</f>
        <v/>
      </c>
      <c r="C849" s="9" t="str">
        <f>REF!$BM$7</f>
        <v>2025-2026</v>
      </c>
      <c r="D849" s="9" t="s">
        <v>3007</v>
      </c>
      <c r="E849" s="69" t="str">
        <f>'Identification '!$F$17</f>
        <v/>
      </c>
      <c r="F849" s="9" t="str">
        <f>'Identification '!$G$18</f>
        <v/>
      </c>
      <c r="G849" s="232" t="str">
        <f>IF('Section 10a Bilan_Diffusion'!$D$6="","",'Section 10a Bilan_Diffusion'!$D$6)</f>
        <v/>
      </c>
      <c r="H849" s="9" t="str">
        <f>IF('Section 10a Bilan_Diffusion'!$D$8="","",'Section 10a Bilan_Diffusion'!$D$8)</f>
        <v/>
      </c>
      <c r="I849" s="9" t="str">
        <f>IF('Section 10a Bilan_Diffusion'!$K$8="","",'Section 10a Bilan_Diffusion'!$K$8)</f>
        <v/>
      </c>
      <c r="J849" s="69" t="str">
        <f>IF('Section 10a Bilan_Diffusion'!C229="","",'Section 10a Bilan_Diffusion'!C229)</f>
        <v/>
      </c>
      <c r="K849" s="1273" t="str">
        <f>IF('Section 10a Bilan_Diffusion'!D229="","",'Section 10a Bilan_Diffusion'!D229)</f>
        <v/>
      </c>
      <c r="L849" s="69" t="str">
        <f>IF('Section 10a Bilan_Diffusion'!E229="","",IF('Section 10a Bilan_Diffusion'!E229="«Choisir»","",'Section 10a Bilan_Diffusion'!E229))</f>
        <v/>
      </c>
      <c r="M849" s="69" t="str">
        <f>IF('Section 10a Bilan_Diffusion'!F229="","",IF('Section 10a Bilan_Diffusion'!F229="«Choisir»","",'Section 10a Bilan_Diffusion'!F229))</f>
        <v/>
      </c>
      <c r="N849" s="69" t="str">
        <f>IF('Section 10a Bilan_Diffusion'!G229="","",'Section 10a Bilan_Diffusion'!G229)</f>
        <v/>
      </c>
      <c r="O849" s="69" t="str">
        <f>IF('Section 10a Bilan_Diffusion'!H229="","",'Section 10a Bilan_Diffusion'!H229)</f>
        <v/>
      </c>
      <c r="P849" s="69" t="str">
        <f>IF('Section 10a Bilan_Diffusion'!I229="","",IF('Section 10a Bilan_Diffusion'!I229="«Choisir»","",'Section 10a Bilan_Diffusion'!I229))</f>
        <v/>
      </c>
      <c r="Q849" s="69" t="str">
        <f>IF('Section 10a Bilan_Diffusion'!J229="","",IF('Section 10a Bilan_Diffusion'!J229="«Choisir»","",'Section 10a Bilan_Diffusion'!J229))</f>
        <v/>
      </c>
      <c r="R849" s="9" t="str">
        <f>IF('Section 10a Bilan_Diffusion'!K229="","",'Section 10a Bilan_Diffusion'!K229)</f>
        <v/>
      </c>
      <c r="S849" s="9" t="str">
        <f>IF('Section 10a Bilan_Diffusion'!L229="","",'Section 10a Bilan_Diffusion'!L229)</f>
        <v/>
      </c>
      <c r="T849" s="9" t="str">
        <f>IF('Section 10a Bilan_Diffusion'!M229="","",'Section 10a Bilan_Diffusion'!M229)</f>
        <v/>
      </c>
      <c r="U849" s="9" t="str">
        <f>IF('Section 10a Bilan_Diffusion'!N229="","",'Section 10a Bilan_Diffusion'!N229)</f>
        <v/>
      </c>
      <c r="V849" s="9">
        <f>'Section 10a Bilan_Diffusion'!O229</f>
        <v>0</v>
      </c>
      <c r="W849" s="9">
        <f>'Section 10a Bilan_Diffusion'!P229</f>
        <v>0</v>
      </c>
      <c r="X849" s="9">
        <f>'Section 10a Bilan_Diffusion'!Q229</f>
        <v>0</v>
      </c>
      <c r="Y849" s="9">
        <f>'Section 10a Bilan_Diffusion'!R229</f>
        <v>0</v>
      </c>
      <c r="Z849" s="9">
        <f>'Section 10a Bilan_Diffusion'!S229</f>
        <v>0</v>
      </c>
      <c r="AA849" s="9">
        <f>'Section 10a Bilan_Diffusion'!T229</f>
        <v>0</v>
      </c>
      <c r="AB849" s="9">
        <f>'Section 10a Bilan_Diffusion'!U229</f>
        <v>0</v>
      </c>
    </row>
    <row r="850" spans="1:28">
      <c r="A850" s="9">
        <f>'Identification '!$F$11</f>
        <v>0</v>
      </c>
      <c r="B850" s="69" t="str">
        <f>IF(AND('Identification '!$F$11="",'Identification '!$F$15&lt;&gt;""),'Identification '!$F$15,IF('Identification '!$F$11="","",IF('Identification '!$F$13="Inscrire le nom de votre organisme dans la cellule F15",'Identification '!$F$15,'Identification '!$F$13)))</f>
        <v/>
      </c>
      <c r="C850" s="9" t="str">
        <f>REF!$BM$7</f>
        <v>2025-2026</v>
      </c>
      <c r="D850" s="9" t="s">
        <v>3007</v>
      </c>
      <c r="E850" s="69" t="str">
        <f>'Identification '!$F$17</f>
        <v/>
      </c>
      <c r="F850" s="9" t="str">
        <f>'Identification '!$G$18</f>
        <v/>
      </c>
      <c r="G850" s="232" t="str">
        <f>IF('Section 10a Bilan_Diffusion'!$D$6="","",'Section 10a Bilan_Diffusion'!$D$6)</f>
        <v/>
      </c>
      <c r="H850" s="9" t="str">
        <f>IF('Section 10a Bilan_Diffusion'!$D$8="","",'Section 10a Bilan_Diffusion'!$D$8)</f>
        <v/>
      </c>
      <c r="I850" s="9" t="str">
        <f>IF('Section 10a Bilan_Diffusion'!$K$8="","",'Section 10a Bilan_Diffusion'!$K$8)</f>
        <v/>
      </c>
      <c r="J850" s="69" t="str">
        <f>IF('Section 10a Bilan_Diffusion'!C230="","",'Section 10a Bilan_Diffusion'!C230)</f>
        <v/>
      </c>
      <c r="K850" s="1273" t="str">
        <f>IF('Section 10a Bilan_Diffusion'!D230="","",'Section 10a Bilan_Diffusion'!D230)</f>
        <v/>
      </c>
      <c r="L850" s="69" t="str">
        <f>IF('Section 10a Bilan_Diffusion'!E230="","",IF('Section 10a Bilan_Diffusion'!E230="«Choisir»","",'Section 10a Bilan_Diffusion'!E230))</f>
        <v/>
      </c>
      <c r="M850" s="69" t="str">
        <f>IF('Section 10a Bilan_Diffusion'!F230="","",IF('Section 10a Bilan_Diffusion'!F230="«Choisir»","",'Section 10a Bilan_Diffusion'!F230))</f>
        <v/>
      </c>
      <c r="N850" s="69" t="str">
        <f>IF('Section 10a Bilan_Diffusion'!G230="","",'Section 10a Bilan_Diffusion'!G230)</f>
        <v/>
      </c>
      <c r="O850" s="69" t="str">
        <f>IF('Section 10a Bilan_Diffusion'!H230="","",'Section 10a Bilan_Diffusion'!H230)</f>
        <v/>
      </c>
      <c r="P850" s="69" t="str">
        <f>IF('Section 10a Bilan_Diffusion'!I230="","",IF('Section 10a Bilan_Diffusion'!I230="«Choisir»","",'Section 10a Bilan_Diffusion'!I230))</f>
        <v/>
      </c>
      <c r="Q850" s="69" t="str">
        <f>IF('Section 10a Bilan_Diffusion'!J230="","",IF('Section 10a Bilan_Diffusion'!J230="«Choisir»","",'Section 10a Bilan_Diffusion'!J230))</f>
        <v/>
      </c>
      <c r="R850" s="9" t="str">
        <f>IF('Section 10a Bilan_Diffusion'!K230="","",'Section 10a Bilan_Diffusion'!K230)</f>
        <v/>
      </c>
      <c r="S850" s="9" t="str">
        <f>IF('Section 10a Bilan_Diffusion'!L230="","",'Section 10a Bilan_Diffusion'!L230)</f>
        <v/>
      </c>
      <c r="T850" s="9" t="str">
        <f>IF('Section 10a Bilan_Diffusion'!M230="","",'Section 10a Bilan_Diffusion'!M230)</f>
        <v/>
      </c>
      <c r="U850" s="9" t="str">
        <f>IF('Section 10a Bilan_Diffusion'!N230="","",'Section 10a Bilan_Diffusion'!N230)</f>
        <v/>
      </c>
      <c r="V850" s="9">
        <f>'Section 10a Bilan_Diffusion'!O230</f>
        <v>0</v>
      </c>
      <c r="W850" s="9">
        <f>'Section 10a Bilan_Diffusion'!P230</f>
        <v>0</v>
      </c>
      <c r="X850" s="9">
        <f>'Section 10a Bilan_Diffusion'!Q230</f>
        <v>0</v>
      </c>
      <c r="Y850" s="9">
        <f>'Section 10a Bilan_Diffusion'!R230</f>
        <v>0</v>
      </c>
      <c r="Z850" s="9">
        <f>'Section 10a Bilan_Diffusion'!S230</f>
        <v>0</v>
      </c>
      <c r="AA850" s="9">
        <f>'Section 10a Bilan_Diffusion'!T230</f>
        <v>0</v>
      </c>
      <c r="AB850" s="9">
        <f>'Section 10a Bilan_Diffusion'!U230</f>
        <v>0</v>
      </c>
    </row>
    <row r="851" spans="1:28">
      <c r="A851" s="9">
        <f>'Identification '!$F$11</f>
        <v>0</v>
      </c>
      <c r="B851" s="69" t="str">
        <f>IF(AND('Identification '!$F$11="",'Identification '!$F$15&lt;&gt;""),'Identification '!$F$15,IF('Identification '!$F$11="","",IF('Identification '!$F$13="Inscrire le nom de votre organisme dans la cellule F15",'Identification '!$F$15,'Identification '!$F$13)))</f>
        <v/>
      </c>
      <c r="C851" s="9" t="str">
        <f>REF!$BM$7</f>
        <v>2025-2026</v>
      </c>
      <c r="D851" s="9" t="s">
        <v>3007</v>
      </c>
      <c r="E851" s="69" t="str">
        <f>'Identification '!$F$17</f>
        <v/>
      </c>
      <c r="F851" s="9" t="str">
        <f>'Identification '!$G$18</f>
        <v/>
      </c>
      <c r="G851" s="232" t="str">
        <f>IF('Section 10a Bilan_Diffusion'!$D$6="","",'Section 10a Bilan_Diffusion'!$D$6)</f>
        <v/>
      </c>
      <c r="H851" s="9" t="str">
        <f>IF('Section 10a Bilan_Diffusion'!$D$8="","",'Section 10a Bilan_Diffusion'!$D$8)</f>
        <v/>
      </c>
      <c r="I851" s="9" t="str">
        <f>IF('Section 10a Bilan_Diffusion'!$K$8="","",'Section 10a Bilan_Diffusion'!$K$8)</f>
        <v/>
      </c>
      <c r="J851" s="69" t="str">
        <f>IF('Section 10a Bilan_Diffusion'!C231="","",'Section 10a Bilan_Diffusion'!C231)</f>
        <v/>
      </c>
      <c r="K851" s="1273" t="str">
        <f>IF('Section 10a Bilan_Diffusion'!D231="","",'Section 10a Bilan_Diffusion'!D231)</f>
        <v/>
      </c>
      <c r="L851" s="69" t="str">
        <f>IF('Section 10a Bilan_Diffusion'!E231="","",IF('Section 10a Bilan_Diffusion'!E231="«Choisir»","",'Section 10a Bilan_Diffusion'!E231))</f>
        <v/>
      </c>
      <c r="M851" s="69" t="str">
        <f>IF('Section 10a Bilan_Diffusion'!F231="","",IF('Section 10a Bilan_Diffusion'!F231="«Choisir»","",'Section 10a Bilan_Diffusion'!F231))</f>
        <v/>
      </c>
      <c r="N851" s="69" t="str">
        <f>IF('Section 10a Bilan_Diffusion'!G231="","",'Section 10a Bilan_Diffusion'!G231)</f>
        <v/>
      </c>
      <c r="O851" s="69" t="str">
        <f>IF('Section 10a Bilan_Diffusion'!H231="","",'Section 10a Bilan_Diffusion'!H231)</f>
        <v/>
      </c>
      <c r="P851" s="69" t="str">
        <f>IF('Section 10a Bilan_Diffusion'!I231="","",IF('Section 10a Bilan_Diffusion'!I231="«Choisir»","",'Section 10a Bilan_Diffusion'!I231))</f>
        <v/>
      </c>
      <c r="Q851" s="69" t="str">
        <f>IF('Section 10a Bilan_Diffusion'!J231="","",IF('Section 10a Bilan_Diffusion'!J231="«Choisir»","",'Section 10a Bilan_Diffusion'!J231))</f>
        <v/>
      </c>
      <c r="R851" s="9" t="str">
        <f>IF('Section 10a Bilan_Diffusion'!K231="","",'Section 10a Bilan_Diffusion'!K231)</f>
        <v/>
      </c>
      <c r="S851" s="9" t="str">
        <f>IF('Section 10a Bilan_Diffusion'!L231="","",'Section 10a Bilan_Diffusion'!L231)</f>
        <v/>
      </c>
      <c r="T851" s="9" t="str">
        <f>IF('Section 10a Bilan_Diffusion'!M231="","",'Section 10a Bilan_Diffusion'!M231)</f>
        <v/>
      </c>
      <c r="U851" s="9" t="str">
        <f>IF('Section 10a Bilan_Diffusion'!N231="","",'Section 10a Bilan_Diffusion'!N231)</f>
        <v/>
      </c>
      <c r="V851" s="9">
        <f>'Section 10a Bilan_Diffusion'!O231</f>
        <v>0</v>
      </c>
      <c r="W851" s="9">
        <f>'Section 10a Bilan_Diffusion'!P231</f>
        <v>0</v>
      </c>
      <c r="X851" s="9">
        <f>'Section 10a Bilan_Diffusion'!Q231</f>
        <v>0</v>
      </c>
      <c r="Y851" s="9">
        <f>'Section 10a Bilan_Diffusion'!R231</f>
        <v>0</v>
      </c>
      <c r="Z851" s="9">
        <f>'Section 10a Bilan_Diffusion'!S231</f>
        <v>0</v>
      </c>
      <c r="AA851" s="9">
        <f>'Section 10a Bilan_Diffusion'!T231</f>
        <v>0</v>
      </c>
      <c r="AB851" s="9">
        <f>'Section 10a Bilan_Diffusion'!U231</f>
        <v>0</v>
      </c>
    </row>
    <row r="852" spans="1:28">
      <c r="A852" s="9">
        <f>'Identification '!$F$11</f>
        <v>0</v>
      </c>
      <c r="B852" s="69" t="str">
        <f>IF(AND('Identification '!$F$11="",'Identification '!$F$15&lt;&gt;""),'Identification '!$F$15,IF('Identification '!$F$11="","",IF('Identification '!$F$13="Inscrire le nom de votre organisme dans la cellule F15",'Identification '!$F$15,'Identification '!$F$13)))</f>
        <v/>
      </c>
      <c r="C852" s="9" t="str">
        <f>REF!$BM$7</f>
        <v>2025-2026</v>
      </c>
      <c r="D852" s="9" t="s">
        <v>3007</v>
      </c>
      <c r="E852" s="69" t="str">
        <f>'Identification '!$F$17</f>
        <v/>
      </c>
      <c r="F852" s="9" t="str">
        <f>'Identification '!$G$18</f>
        <v/>
      </c>
      <c r="G852" s="232" t="str">
        <f>IF('Section 10a Bilan_Diffusion'!$D$6="","",'Section 10a Bilan_Diffusion'!$D$6)</f>
        <v/>
      </c>
      <c r="H852" s="9" t="str">
        <f>IF('Section 10a Bilan_Diffusion'!$D$8="","",'Section 10a Bilan_Diffusion'!$D$8)</f>
        <v/>
      </c>
      <c r="I852" s="9" t="str">
        <f>IF('Section 10a Bilan_Diffusion'!$K$8="","",'Section 10a Bilan_Diffusion'!$K$8)</f>
        <v/>
      </c>
      <c r="J852" s="69" t="str">
        <f>IF('Section 10a Bilan_Diffusion'!C232="","",'Section 10a Bilan_Diffusion'!C232)</f>
        <v/>
      </c>
      <c r="K852" s="1273" t="str">
        <f>IF('Section 10a Bilan_Diffusion'!D232="","",'Section 10a Bilan_Diffusion'!D232)</f>
        <v/>
      </c>
      <c r="L852" s="69" t="str">
        <f>IF('Section 10a Bilan_Diffusion'!E232="","",IF('Section 10a Bilan_Diffusion'!E232="«Choisir»","",'Section 10a Bilan_Diffusion'!E232))</f>
        <v/>
      </c>
      <c r="M852" s="69" t="str">
        <f>IF('Section 10a Bilan_Diffusion'!F232="","",IF('Section 10a Bilan_Diffusion'!F232="«Choisir»","",'Section 10a Bilan_Diffusion'!F232))</f>
        <v/>
      </c>
      <c r="N852" s="69" t="str">
        <f>IF('Section 10a Bilan_Diffusion'!G232="","",'Section 10a Bilan_Diffusion'!G232)</f>
        <v/>
      </c>
      <c r="O852" s="69" t="str">
        <f>IF('Section 10a Bilan_Diffusion'!H232="","",'Section 10a Bilan_Diffusion'!H232)</f>
        <v/>
      </c>
      <c r="P852" s="69" t="str">
        <f>IF('Section 10a Bilan_Diffusion'!I232="","",IF('Section 10a Bilan_Diffusion'!I232="«Choisir»","",'Section 10a Bilan_Diffusion'!I232))</f>
        <v/>
      </c>
      <c r="Q852" s="69" t="str">
        <f>IF('Section 10a Bilan_Diffusion'!J232="","",IF('Section 10a Bilan_Diffusion'!J232="«Choisir»","",'Section 10a Bilan_Diffusion'!J232))</f>
        <v/>
      </c>
      <c r="R852" s="9" t="str">
        <f>IF('Section 10a Bilan_Diffusion'!K232="","",'Section 10a Bilan_Diffusion'!K232)</f>
        <v/>
      </c>
      <c r="S852" s="9" t="str">
        <f>IF('Section 10a Bilan_Diffusion'!L232="","",'Section 10a Bilan_Diffusion'!L232)</f>
        <v/>
      </c>
      <c r="T852" s="9" t="str">
        <f>IF('Section 10a Bilan_Diffusion'!M232="","",'Section 10a Bilan_Diffusion'!M232)</f>
        <v/>
      </c>
      <c r="U852" s="9" t="str">
        <f>IF('Section 10a Bilan_Diffusion'!N232="","",'Section 10a Bilan_Diffusion'!N232)</f>
        <v/>
      </c>
      <c r="V852" s="9">
        <f>'Section 10a Bilan_Diffusion'!O232</f>
        <v>0</v>
      </c>
      <c r="W852" s="9">
        <f>'Section 10a Bilan_Diffusion'!P232</f>
        <v>0</v>
      </c>
      <c r="X852" s="9">
        <f>'Section 10a Bilan_Diffusion'!Q232</f>
        <v>0</v>
      </c>
      <c r="Y852" s="9">
        <f>'Section 10a Bilan_Diffusion'!R232</f>
        <v>0</v>
      </c>
      <c r="Z852" s="9">
        <f>'Section 10a Bilan_Diffusion'!S232</f>
        <v>0</v>
      </c>
      <c r="AA852" s="9">
        <f>'Section 10a Bilan_Diffusion'!T232</f>
        <v>0</v>
      </c>
      <c r="AB852" s="9">
        <f>'Section 10a Bilan_Diffusion'!U232</f>
        <v>0</v>
      </c>
    </row>
    <row r="853" spans="1:28">
      <c r="A853" s="9">
        <f>'Identification '!$F$11</f>
        <v>0</v>
      </c>
      <c r="B853" s="69" t="str">
        <f>IF(AND('Identification '!$F$11="",'Identification '!$F$15&lt;&gt;""),'Identification '!$F$15,IF('Identification '!$F$11="","",IF('Identification '!$F$13="Inscrire le nom de votre organisme dans la cellule F15",'Identification '!$F$15,'Identification '!$F$13)))</f>
        <v/>
      </c>
      <c r="C853" s="9" t="str">
        <f>REF!$BM$7</f>
        <v>2025-2026</v>
      </c>
      <c r="D853" s="9" t="s">
        <v>3007</v>
      </c>
      <c r="E853" s="69" t="str">
        <f>'Identification '!$F$17</f>
        <v/>
      </c>
      <c r="F853" s="9" t="str">
        <f>'Identification '!$G$18</f>
        <v/>
      </c>
      <c r="G853" s="232" t="str">
        <f>IF('Section 10a Bilan_Diffusion'!$D$6="","",'Section 10a Bilan_Diffusion'!$D$6)</f>
        <v/>
      </c>
      <c r="H853" s="9" t="str">
        <f>IF('Section 10a Bilan_Diffusion'!$D$8="","",'Section 10a Bilan_Diffusion'!$D$8)</f>
        <v/>
      </c>
      <c r="I853" s="9" t="str">
        <f>IF('Section 10a Bilan_Diffusion'!$K$8="","",'Section 10a Bilan_Diffusion'!$K$8)</f>
        <v/>
      </c>
      <c r="J853" s="69" t="str">
        <f>IF('Section 10a Bilan_Diffusion'!C233="","",'Section 10a Bilan_Diffusion'!C233)</f>
        <v/>
      </c>
      <c r="K853" s="1273" t="str">
        <f>IF('Section 10a Bilan_Diffusion'!D233="","",'Section 10a Bilan_Diffusion'!D233)</f>
        <v/>
      </c>
      <c r="L853" s="69" t="str">
        <f>IF('Section 10a Bilan_Diffusion'!E233="","",IF('Section 10a Bilan_Diffusion'!E233="«Choisir»","",'Section 10a Bilan_Diffusion'!E233))</f>
        <v/>
      </c>
      <c r="M853" s="69" t="str">
        <f>IF('Section 10a Bilan_Diffusion'!F233="","",IF('Section 10a Bilan_Diffusion'!F233="«Choisir»","",'Section 10a Bilan_Diffusion'!F233))</f>
        <v/>
      </c>
      <c r="N853" s="69" t="str">
        <f>IF('Section 10a Bilan_Diffusion'!G233="","",'Section 10a Bilan_Diffusion'!G233)</f>
        <v/>
      </c>
      <c r="O853" s="69" t="str">
        <f>IF('Section 10a Bilan_Diffusion'!H233="","",'Section 10a Bilan_Diffusion'!H233)</f>
        <v/>
      </c>
      <c r="P853" s="69" t="str">
        <f>IF('Section 10a Bilan_Diffusion'!I233="","",IF('Section 10a Bilan_Diffusion'!I233="«Choisir»","",'Section 10a Bilan_Diffusion'!I233))</f>
        <v/>
      </c>
      <c r="Q853" s="69" t="str">
        <f>IF('Section 10a Bilan_Diffusion'!J233="","",IF('Section 10a Bilan_Diffusion'!J233="«Choisir»","",'Section 10a Bilan_Diffusion'!J233))</f>
        <v/>
      </c>
      <c r="R853" s="9" t="str">
        <f>IF('Section 10a Bilan_Diffusion'!K233="","",'Section 10a Bilan_Diffusion'!K233)</f>
        <v/>
      </c>
      <c r="S853" s="9" t="str">
        <f>IF('Section 10a Bilan_Diffusion'!L233="","",'Section 10a Bilan_Diffusion'!L233)</f>
        <v/>
      </c>
      <c r="T853" s="9" t="str">
        <f>IF('Section 10a Bilan_Diffusion'!M233="","",'Section 10a Bilan_Diffusion'!M233)</f>
        <v/>
      </c>
      <c r="U853" s="9" t="str">
        <f>IF('Section 10a Bilan_Diffusion'!N233="","",'Section 10a Bilan_Diffusion'!N233)</f>
        <v/>
      </c>
      <c r="V853" s="9">
        <f>'Section 10a Bilan_Diffusion'!O233</f>
        <v>0</v>
      </c>
      <c r="W853" s="9">
        <f>'Section 10a Bilan_Diffusion'!P233</f>
        <v>0</v>
      </c>
      <c r="X853" s="9">
        <f>'Section 10a Bilan_Diffusion'!Q233</f>
        <v>0</v>
      </c>
      <c r="Y853" s="9">
        <f>'Section 10a Bilan_Diffusion'!R233</f>
        <v>0</v>
      </c>
      <c r="Z853" s="9">
        <f>'Section 10a Bilan_Diffusion'!S233</f>
        <v>0</v>
      </c>
      <c r="AA853" s="9">
        <f>'Section 10a Bilan_Diffusion'!T233</f>
        <v>0</v>
      </c>
      <c r="AB853" s="9">
        <f>'Section 10a Bilan_Diffusion'!U233</f>
        <v>0</v>
      </c>
    </row>
    <row r="854" spans="1:28">
      <c r="A854" s="9">
        <f>'Identification '!$F$11</f>
        <v>0</v>
      </c>
      <c r="B854" s="69" t="str">
        <f>IF(AND('Identification '!$F$11="",'Identification '!$F$15&lt;&gt;""),'Identification '!$F$15,IF('Identification '!$F$11="","",IF('Identification '!$F$13="Inscrire le nom de votre organisme dans la cellule F15",'Identification '!$F$15,'Identification '!$F$13)))</f>
        <v/>
      </c>
      <c r="C854" s="9" t="str">
        <f>REF!$BM$7</f>
        <v>2025-2026</v>
      </c>
      <c r="D854" s="9" t="s">
        <v>3007</v>
      </c>
      <c r="E854" s="69" t="str">
        <f>'Identification '!$F$17</f>
        <v/>
      </c>
      <c r="F854" s="9" t="str">
        <f>'Identification '!$G$18</f>
        <v/>
      </c>
      <c r="G854" s="232" t="str">
        <f>IF('Section 10a Bilan_Diffusion'!$D$6="","",'Section 10a Bilan_Diffusion'!$D$6)</f>
        <v/>
      </c>
      <c r="H854" s="9" t="str">
        <f>IF('Section 10a Bilan_Diffusion'!$D$8="","",'Section 10a Bilan_Diffusion'!$D$8)</f>
        <v/>
      </c>
      <c r="I854" s="9" t="str">
        <f>IF('Section 10a Bilan_Diffusion'!$K$8="","",'Section 10a Bilan_Diffusion'!$K$8)</f>
        <v/>
      </c>
      <c r="J854" s="69" t="str">
        <f>IF('Section 10a Bilan_Diffusion'!C234="","",'Section 10a Bilan_Diffusion'!C234)</f>
        <v/>
      </c>
      <c r="K854" s="1273" t="str">
        <f>IF('Section 10a Bilan_Diffusion'!D234="","",'Section 10a Bilan_Diffusion'!D234)</f>
        <v/>
      </c>
      <c r="L854" s="69" t="str">
        <f>IF('Section 10a Bilan_Diffusion'!E234="","",IF('Section 10a Bilan_Diffusion'!E234="«Choisir»","",'Section 10a Bilan_Diffusion'!E234))</f>
        <v/>
      </c>
      <c r="M854" s="69" t="str">
        <f>IF('Section 10a Bilan_Diffusion'!F234="","",IF('Section 10a Bilan_Diffusion'!F234="«Choisir»","",'Section 10a Bilan_Diffusion'!F234))</f>
        <v/>
      </c>
      <c r="N854" s="69" t="str">
        <f>IF('Section 10a Bilan_Diffusion'!G234="","",'Section 10a Bilan_Diffusion'!G234)</f>
        <v/>
      </c>
      <c r="O854" s="69" t="str">
        <f>IF('Section 10a Bilan_Diffusion'!H234="","",'Section 10a Bilan_Diffusion'!H234)</f>
        <v/>
      </c>
      <c r="P854" s="69" t="str">
        <f>IF('Section 10a Bilan_Diffusion'!I234="","",IF('Section 10a Bilan_Diffusion'!I234="«Choisir»","",'Section 10a Bilan_Diffusion'!I234))</f>
        <v/>
      </c>
      <c r="Q854" s="69" t="str">
        <f>IF('Section 10a Bilan_Diffusion'!J234="","",IF('Section 10a Bilan_Diffusion'!J234="«Choisir»","",'Section 10a Bilan_Diffusion'!J234))</f>
        <v/>
      </c>
      <c r="R854" s="9" t="str">
        <f>IF('Section 10a Bilan_Diffusion'!K234="","",'Section 10a Bilan_Diffusion'!K234)</f>
        <v/>
      </c>
      <c r="S854" s="9" t="str">
        <f>IF('Section 10a Bilan_Diffusion'!L234="","",'Section 10a Bilan_Diffusion'!L234)</f>
        <v/>
      </c>
      <c r="T854" s="9" t="str">
        <f>IF('Section 10a Bilan_Diffusion'!M234="","",'Section 10a Bilan_Diffusion'!M234)</f>
        <v/>
      </c>
      <c r="U854" s="9" t="str">
        <f>IF('Section 10a Bilan_Diffusion'!N234="","",'Section 10a Bilan_Diffusion'!N234)</f>
        <v/>
      </c>
      <c r="V854" s="9">
        <f>'Section 10a Bilan_Diffusion'!O234</f>
        <v>0</v>
      </c>
      <c r="W854" s="9">
        <f>'Section 10a Bilan_Diffusion'!P234</f>
        <v>0</v>
      </c>
      <c r="X854" s="9">
        <f>'Section 10a Bilan_Diffusion'!Q234</f>
        <v>0</v>
      </c>
      <c r="Y854" s="9">
        <f>'Section 10a Bilan_Diffusion'!R234</f>
        <v>0</v>
      </c>
      <c r="Z854" s="9">
        <f>'Section 10a Bilan_Diffusion'!S234</f>
        <v>0</v>
      </c>
      <c r="AA854" s="9">
        <f>'Section 10a Bilan_Diffusion'!T234</f>
        <v>0</v>
      </c>
      <c r="AB854" s="9">
        <f>'Section 10a Bilan_Diffusion'!U234</f>
        <v>0</v>
      </c>
    </row>
    <row r="855" spans="1:28">
      <c r="A855" s="9">
        <f>'Identification '!$F$11</f>
        <v>0</v>
      </c>
      <c r="B855" s="69" t="str">
        <f>IF(AND('Identification '!$F$11="",'Identification '!$F$15&lt;&gt;""),'Identification '!$F$15,IF('Identification '!$F$11="","",IF('Identification '!$F$13="Inscrire le nom de votre organisme dans la cellule F15",'Identification '!$F$15,'Identification '!$F$13)))</f>
        <v/>
      </c>
      <c r="C855" s="9" t="str">
        <f>REF!$BM$7</f>
        <v>2025-2026</v>
      </c>
      <c r="D855" s="9" t="s">
        <v>3007</v>
      </c>
      <c r="E855" s="69" t="str">
        <f>'Identification '!$F$17</f>
        <v/>
      </c>
      <c r="F855" s="9" t="str">
        <f>'Identification '!$G$18</f>
        <v/>
      </c>
      <c r="G855" s="232" t="str">
        <f>IF('Section 10a Bilan_Diffusion'!$D$6="","",'Section 10a Bilan_Diffusion'!$D$6)</f>
        <v/>
      </c>
      <c r="H855" s="9" t="str">
        <f>IF('Section 10a Bilan_Diffusion'!$D$8="","",'Section 10a Bilan_Diffusion'!$D$8)</f>
        <v/>
      </c>
      <c r="I855" s="9" t="str">
        <f>IF('Section 10a Bilan_Diffusion'!$K$8="","",'Section 10a Bilan_Diffusion'!$K$8)</f>
        <v/>
      </c>
      <c r="J855" s="69" t="str">
        <f>IF('Section 10a Bilan_Diffusion'!C235="","",'Section 10a Bilan_Diffusion'!C235)</f>
        <v/>
      </c>
      <c r="K855" s="1273" t="str">
        <f>IF('Section 10a Bilan_Diffusion'!D235="","",'Section 10a Bilan_Diffusion'!D235)</f>
        <v/>
      </c>
      <c r="L855" s="69" t="str">
        <f>IF('Section 10a Bilan_Diffusion'!E235="","",IF('Section 10a Bilan_Diffusion'!E235="«Choisir»","",'Section 10a Bilan_Diffusion'!E235))</f>
        <v/>
      </c>
      <c r="M855" s="69" t="str">
        <f>IF('Section 10a Bilan_Diffusion'!F235="","",IF('Section 10a Bilan_Diffusion'!F235="«Choisir»","",'Section 10a Bilan_Diffusion'!F235))</f>
        <v/>
      </c>
      <c r="N855" s="69" t="str">
        <f>IF('Section 10a Bilan_Diffusion'!G235="","",'Section 10a Bilan_Diffusion'!G235)</f>
        <v/>
      </c>
      <c r="O855" s="69" t="str">
        <f>IF('Section 10a Bilan_Diffusion'!H235="","",'Section 10a Bilan_Diffusion'!H235)</f>
        <v/>
      </c>
      <c r="P855" s="69" t="str">
        <f>IF('Section 10a Bilan_Diffusion'!I235="","",IF('Section 10a Bilan_Diffusion'!I235="«Choisir»","",'Section 10a Bilan_Diffusion'!I235))</f>
        <v/>
      </c>
      <c r="Q855" s="69" t="str">
        <f>IF('Section 10a Bilan_Diffusion'!J235="","",IF('Section 10a Bilan_Diffusion'!J235="«Choisir»","",'Section 10a Bilan_Diffusion'!J235))</f>
        <v/>
      </c>
      <c r="R855" s="9" t="str">
        <f>IF('Section 10a Bilan_Diffusion'!K235="","",'Section 10a Bilan_Diffusion'!K235)</f>
        <v/>
      </c>
      <c r="S855" s="9" t="str">
        <f>IF('Section 10a Bilan_Diffusion'!L235="","",'Section 10a Bilan_Diffusion'!L235)</f>
        <v/>
      </c>
      <c r="T855" s="9" t="str">
        <f>IF('Section 10a Bilan_Diffusion'!M235="","",'Section 10a Bilan_Diffusion'!M235)</f>
        <v/>
      </c>
      <c r="U855" s="9" t="str">
        <f>IF('Section 10a Bilan_Diffusion'!N235="","",'Section 10a Bilan_Diffusion'!N235)</f>
        <v/>
      </c>
      <c r="V855" s="9">
        <f>'Section 10a Bilan_Diffusion'!O235</f>
        <v>0</v>
      </c>
      <c r="W855" s="9">
        <f>'Section 10a Bilan_Diffusion'!P235</f>
        <v>0</v>
      </c>
      <c r="X855" s="9">
        <f>'Section 10a Bilan_Diffusion'!Q235</f>
        <v>0</v>
      </c>
      <c r="Y855" s="9">
        <f>'Section 10a Bilan_Diffusion'!R235</f>
        <v>0</v>
      </c>
      <c r="Z855" s="9">
        <f>'Section 10a Bilan_Diffusion'!S235</f>
        <v>0</v>
      </c>
      <c r="AA855" s="9">
        <f>'Section 10a Bilan_Diffusion'!T235</f>
        <v>0</v>
      </c>
      <c r="AB855" s="9">
        <f>'Section 10a Bilan_Diffusion'!U235</f>
        <v>0</v>
      </c>
    </row>
    <row r="856" spans="1:28">
      <c r="A856" s="9">
        <f>'Identification '!$F$11</f>
        <v>0</v>
      </c>
      <c r="B856" s="69" t="str">
        <f>IF(AND('Identification '!$F$11="",'Identification '!$F$15&lt;&gt;""),'Identification '!$F$15,IF('Identification '!$F$11="","",IF('Identification '!$F$13="Inscrire le nom de votre organisme dans la cellule F15",'Identification '!$F$15,'Identification '!$F$13)))</f>
        <v/>
      </c>
      <c r="C856" s="9" t="str">
        <f>REF!$BM$7</f>
        <v>2025-2026</v>
      </c>
      <c r="D856" s="9" t="s">
        <v>3007</v>
      </c>
      <c r="E856" s="69" t="str">
        <f>'Identification '!$F$17</f>
        <v/>
      </c>
      <c r="F856" s="9" t="str">
        <f>'Identification '!$G$18</f>
        <v/>
      </c>
      <c r="G856" s="232" t="str">
        <f>IF('Section 10a Bilan_Diffusion'!$D$6="","",'Section 10a Bilan_Diffusion'!$D$6)</f>
        <v/>
      </c>
      <c r="H856" s="9" t="str">
        <f>IF('Section 10a Bilan_Diffusion'!$D$8="","",'Section 10a Bilan_Diffusion'!$D$8)</f>
        <v/>
      </c>
      <c r="I856" s="9" t="str">
        <f>IF('Section 10a Bilan_Diffusion'!$K$8="","",'Section 10a Bilan_Diffusion'!$K$8)</f>
        <v/>
      </c>
      <c r="J856" s="69" t="str">
        <f>IF('Section 10a Bilan_Diffusion'!C236="","",'Section 10a Bilan_Diffusion'!C236)</f>
        <v/>
      </c>
      <c r="K856" s="1273" t="str">
        <f>IF('Section 10a Bilan_Diffusion'!D236="","",'Section 10a Bilan_Diffusion'!D236)</f>
        <v/>
      </c>
      <c r="L856" s="69" t="str">
        <f>IF('Section 10a Bilan_Diffusion'!E236="","",IF('Section 10a Bilan_Diffusion'!E236="«Choisir»","",'Section 10a Bilan_Diffusion'!E236))</f>
        <v/>
      </c>
      <c r="M856" s="69" t="str">
        <f>IF('Section 10a Bilan_Diffusion'!F236="","",IF('Section 10a Bilan_Diffusion'!F236="«Choisir»","",'Section 10a Bilan_Diffusion'!F236))</f>
        <v/>
      </c>
      <c r="N856" s="69" t="str">
        <f>IF('Section 10a Bilan_Diffusion'!G236="","",'Section 10a Bilan_Diffusion'!G236)</f>
        <v/>
      </c>
      <c r="O856" s="69" t="str">
        <f>IF('Section 10a Bilan_Diffusion'!H236="","",'Section 10a Bilan_Diffusion'!H236)</f>
        <v/>
      </c>
      <c r="P856" s="69" t="str">
        <f>IF('Section 10a Bilan_Diffusion'!I236="","",IF('Section 10a Bilan_Diffusion'!I236="«Choisir»","",'Section 10a Bilan_Diffusion'!I236))</f>
        <v/>
      </c>
      <c r="Q856" s="69" t="str">
        <f>IF('Section 10a Bilan_Diffusion'!J236="","",IF('Section 10a Bilan_Diffusion'!J236="«Choisir»","",'Section 10a Bilan_Diffusion'!J236))</f>
        <v/>
      </c>
      <c r="R856" s="9" t="str">
        <f>IF('Section 10a Bilan_Diffusion'!K236="","",'Section 10a Bilan_Diffusion'!K236)</f>
        <v/>
      </c>
      <c r="S856" s="9" t="str">
        <f>IF('Section 10a Bilan_Diffusion'!L236="","",'Section 10a Bilan_Diffusion'!L236)</f>
        <v/>
      </c>
      <c r="T856" s="9" t="str">
        <f>IF('Section 10a Bilan_Diffusion'!M236="","",'Section 10a Bilan_Diffusion'!M236)</f>
        <v/>
      </c>
      <c r="U856" s="9" t="str">
        <f>IF('Section 10a Bilan_Diffusion'!N236="","",'Section 10a Bilan_Diffusion'!N236)</f>
        <v/>
      </c>
      <c r="V856" s="9">
        <f>'Section 10a Bilan_Diffusion'!O236</f>
        <v>0</v>
      </c>
      <c r="W856" s="9">
        <f>'Section 10a Bilan_Diffusion'!P236</f>
        <v>0</v>
      </c>
      <c r="X856" s="9">
        <f>'Section 10a Bilan_Diffusion'!Q236</f>
        <v>0</v>
      </c>
      <c r="Y856" s="9">
        <f>'Section 10a Bilan_Diffusion'!R236</f>
        <v>0</v>
      </c>
      <c r="Z856" s="9">
        <f>'Section 10a Bilan_Diffusion'!S236</f>
        <v>0</v>
      </c>
      <c r="AA856" s="9">
        <f>'Section 10a Bilan_Diffusion'!T236</f>
        <v>0</v>
      </c>
      <c r="AB856" s="9">
        <f>'Section 10a Bilan_Diffusion'!U236</f>
        <v>0</v>
      </c>
    </row>
    <row r="857" spans="1:28">
      <c r="A857" s="9">
        <f>'Identification '!$F$11</f>
        <v>0</v>
      </c>
      <c r="B857" s="69" t="str">
        <f>IF(AND('Identification '!$F$11="",'Identification '!$F$15&lt;&gt;""),'Identification '!$F$15,IF('Identification '!$F$11="","",IF('Identification '!$F$13="Inscrire le nom de votre organisme dans la cellule F15",'Identification '!$F$15,'Identification '!$F$13)))</f>
        <v/>
      </c>
      <c r="C857" s="9" t="str">
        <f>REF!$BM$7</f>
        <v>2025-2026</v>
      </c>
      <c r="D857" s="9" t="s">
        <v>3007</v>
      </c>
      <c r="E857" s="69" t="str">
        <f>'Identification '!$F$17</f>
        <v/>
      </c>
      <c r="F857" s="9" t="str">
        <f>'Identification '!$G$18</f>
        <v/>
      </c>
      <c r="G857" s="232" t="str">
        <f>IF('Section 10a Bilan_Diffusion'!$D$6="","",'Section 10a Bilan_Diffusion'!$D$6)</f>
        <v/>
      </c>
      <c r="H857" s="9" t="str">
        <f>IF('Section 10a Bilan_Diffusion'!$D$8="","",'Section 10a Bilan_Diffusion'!$D$8)</f>
        <v/>
      </c>
      <c r="I857" s="9" t="str">
        <f>IF('Section 10a Bilan_Diffusion'!$K$8="","",'Section 10a Bilan_Diffusion'!$K$8)</f>
        <v/>
      </c>
      <c r="J857" s="69" t="str">
        <f>IF('Section 10a Bilan_Diffusion'!C237="","",'Section 10a Bilan_Diffusion'!C237)</f>
        <v/>
      </c>
      <c r="K857" s="1273" t="str">
        <f>IF('Section 10a Bilan_Diffusion'!D237="","",'Section 10a Bilan_Diffusion'!D237)</f>
        <v/>
      </c>
      <c r="L857" s="69" t="str">
        <f>IF('Section 10a Bilan_Diffusion'!E237="","",IF('Section 10a Bilan_Diffusion'!E237="«Choisir»","",'Section 10a Bilan_Diffusion'!E237))</f>
        <v/>
      </c>
      <c r="M857" s="69" t="str">
        <f>IF('Section 10a Bilan_Diffusion'!F237="","",IF('Section 10a Bilan_Diffusion'!F237="«Choisir»","",'Section 10a Bilan_Diffusion'!F237))</f>
        <v/>
      </c>
      <c r="N857" s="69" t="str">
        <f>IF('Section 10a Bilan_Diffusion'!G237="","",'Section 10a Bilan_Diffusion'!G237)</f>
        <v/>
      </c>
      <c r="O857" s="69" t="str">
        <f>IF('Section 10a Bilan_Diffusion'!H237="","",'Section 10a Bilan_Diffusion'!H237)</f>
        <v/>
      </c>
      <c r="P857" s="69" t="str">
        <f>IF('Section 10a Bilan_Diffusion'!I237="","",IF('Section 10a Bilan_Diffusion'!I237="«Choisir»","",'Section 10a Bilan_Diffusion'!I237))</f>
        <v/>
      </c>
      <c r="Q857" s="69" t="str">
        <f>IF('Section 10a Bilan_Diffusion'!J237="","",IF('Section 10a Bilan_Diffusion'!J237="«Choisir»","",'Section 10a Bilan_Diffusion'!J237))</f>
        <v/>
      </c>
      <c r="R857" s="9" t="str">
        <f>IF('Section 10a Bilan_Diffusion'!K237="","",'Section 10a Bilan_Diffusion'!K237)</f>
        <v/>
      </c>
      <c r="S857" s="9" t="str">
        <f>IF('Section 10a Bilan_Diffusion'!L237="","",'Section 10a Bilan_Diffusion'!L237)</f>
        <v/>
      </c>
      <c r="T857" s="9" t="str">
        <f>IF('Section 10a Bilan_Diffusion'!M237="","",'Section 10a Bilan_Diffusion'!M237)</f>
        <v/>
      </c>
      <c r="U857" s="9" t="str">
        <f>IF('Section 10a Bilan_Diffusion'!N237="","",'Section 10a Bilan_Diffusion'!N237)</f>
        <v/>
      </c>
      <c r="V857" s="9">
        <f>'Section 10a Bilan_Diffusion'!O237</f>
        <v>0</v>
      </c>
      <c r="W857" s="9">
        <f>'Section 10a Bilan_Diffusion'!P237</f>
        <v>0</v>
      </c>
      <c r="X857" s="9">
        <f>'Section 10a Bilan_Diffusion'!Q237</f>
        <v>0</v>
      </c>
      <c r="Y857" s="9">
        <f>'Section 10a Bilan_Diffusion'!R237</f>
        <v>0</v>
      </c>
      <c r="Z857" s="9">
        <f>'Section 10a Bilan_Diffusion'!S237</f>
        <v>0</v>
      </c>
      <c r="AA857" s="9">
        <f>'Section 10a Bilan_Diffusion'!T237</f>
        <v>0</v>
      </c>
      <c r="AB857" s="9">
        <f>'Section 10a Bilan_Diffusion'!U237</f>
        <v>0</v>
      </c>
    </row>
    <row r="858" spans="1:28">
      <c r="A858" s="9">
        <f>'Identification '!$F$11</f>
        <v>0</v>
      </c>
      <c r="B858" s="69" t="str">
        <f>IF(AND('Identification '!$F$11="",'Identification '!$F$15&lt;&gt;""),'Identification '!$F$15,IF('Identification '!$F$11="","",IF('Identification '!$F$13="Inscrire le nom de votre organisme dans la cellule F15",'Identification '!$F$15,'Identification '!$F$13)))</f>
        <v/>
      </c>
      <c r="C858" s="9" t="str">
        <f>REF!$BM$7</f>
        <v>2025-2026</v>
      </c>
      <c r="D858" s="9" t="s">
        <v>3007</v>
      </c>
      <c r="E858" s="69" t="str">
        <f>'Identification '!$F$17</f>
        <v/>
      </c>
      <c r="F858" s="9" t="str">
        <f>'Identification '!$G$18</f>
        <v/>
      </c>
      <c r="G858" s="232" t="str">
        <f>IF('Section 10a Bilan_Diffusion'!$D$6="","",'Section 10a Bilan_Diffusion'!$D$6)</f>
        <v/>
      </c>
      <c r="H858" s="9" t="str">
        <f>IF('Section 10a Bilan_Diffusion'!$D$8="","",'Section 10a Bilan_Diffusion'!$D$8)</f>
        <v/>
      </c>
      <c r="I858" s="9" t="str">
        <f>IF('Section 10a Bilan_Diffusion'!$K$8="","",'Section 10a Bilan_Diffusion'!$K$8)</f>
        <v/>
      </c>
      <c r="J858" s="69" t="str">
        <f>IF('Section 10a Bilan_Diffusion'!C238="","",'Section 10a Bilan_Diffusion'!C238)</f>
        <v/>
      </c>
      <c r="K858" s="1273" t="str">
        <f>IF('Section 10a Bilan_Diffusion'!D238="","",'Section 10a Bilan_Diffusion'!D238)</f>
        <v/>
      </c>
      <c r="L858" s="69" t="str">
        <f>IF('Section 10a Bilan_Diffusion'!E238="","",IF('Section 10a Bilan_Diffusion'!E238="«Choisir»","",'Section 10a Bilan_Diffusion'!E238))</f>
        <v/>
      </c>
      <c r="M858" s="69" t="str">
        <f>IF('Section 10a Bilan_Diffusion'!F238="","",IF('Section 10a Bilan_Diffusion'!F238="«Choisir»","",'Section 10a Bilan_Diffusion'!F238))</f>
        <v/>
      </c>
      <c r="N858" s="69" t="str">
        <f>IF('Section 10a Bilan_Diffusion'!G238="","",'Section 10a Bilan_Diffusion'!G238)</f>
        <v/>
      </c>
      <c r="O858" s="69" t="str">
        <f>IF('Section 10a Bilan_Diffusion'!H238="","",'Section 10a Bilan_Diffusion'!H238)</f>
        <v/>
      </c>
      <c r="P858" s="69" t="str">
        <f>IF('Section 10a Bilan_Diffusion'!I238="","",IF('Section 10a Bilan_Diffusion'!I238="«Choisir»","",'Section 10a Bilan_Diffusion'!I238))</f>
        <v/>
      </c>
      <c r="Q858" s="69" t="str">
        <f>IF('Section 10a Bilan_Diffusion'!J238="","",IF('Section 10a Bilan_Diffusion'!J238="«Choisir»","",'Section 10a Bilan_Diffusion'!J238))</f>
        <v/>
      </c>
      <c r="R858" s="9" t="str">
        <f>IF('Section 10a Bilan_Diffusion'!K238="","",'Section 10a Bilan_Diffusion'!K238)</f>
        <v/>
      </c>
      <c r="S858" s="9" t="str">
        <f>IF('Section 10a Bilan_Diffusion'!L238="","",'Section 10a Bilan_Diffusion'!L238)</f>
        <v/>
      </c>
      <c r="T858" s="9" t="str">
        <f>IF('Section 10a Bilan_Diffusion'!M238="","",'Section 10a Bilan_Diffusion'!M238)</f>
        <v/>
      </c>
      <c r="U858" s="9" t="str">
        <f>IF('Section 10a Bilan_Diffusion'!N238="","",'Section 10a Bilan_Diffusion'!N238)</f>
        <v/>
      </c>
      <c r="V858" s="9">
        <f>'Section 10a Bilan_Diffusion'!O238</f>
        <v>0</v>
      </c>
      <c r="W858" s="9">
        <f>'Section 10a Bilan_Diffusion'!P238</f>
        <v>0</v>
      </c>
      <c r="X858" s="9">
        <f>'Section 10a Bilan_Diffusion'!Q238</f>
        <v>0</v>
      </c>
      <c r="Y858" s="9">
        <f>'Section 10a Bilan_Diffusion'!R238</f>
        <v>0</v>
      </c>
      <c r="Z858" s="9">
        <f>'Section 10a Bilan_Diffusion'!S238</f>
        <v>0</v>
      </c>
      <c r="AA858" s="9">
        <f>'Section 10a Bilan_Diffusion'!T238</f>
        <v>0</v>
      </c>
      <c r="AB858" s="9">
        <f>'Section 10a Bilan_Diffusion'!U238</f>
        <v>0</v>
      </c>
    </row>
    <row r="859" spans="1:28">
      <c r="A859" s="9">
        <f>'Identification '!$F$11</f>
        <v>0</v>
      </c>
      <c r="B859" s="69" t="str">
        <f>IF(AND('Identification '!$F$11="",'Identification '!$F$15&lt;&gt;""),'Identification '!$F$15,IF('Identification '!$F$11="","",IF('Identification '!$F$13="Inscrire le nom de votre organisme dans la cellule F15",'Identification '!$F$15,'Identification '!$F$13)))</f>
        <v/>
      </c>
      <c r="C859" s="9" t="str">
        <f>REF!$BM$7</f>
        <v>2025-2026</v>
      </c>
      <c r="D859" s="9" t="s">
        <v>3007</v>
      </c>
      <c r="E859" s="69" t="str">
        <f>'Identification '!$F$17</f>
        <v/>
      </c>
      <c r="F859" s="9" t="str">
        <f>'Identification '!$G$18</f>
        <v/>
      </c>
      <c r="G859" s="232" t="str">
        <f>IF('Section 10a Bilan_Diffusion'!$D$6="","",'Section 10a Bilan_Diffusion'!$D$6)</f>
        <v/>
      </c>
      <c r="H859" s="9" t="str">
        <f>IF('Section 10a Bilan_Diffusion'!$D$8="","",'Section 10a Bilan_Diffusion'!$D$8)</f>
        <v/>
      </c>
      <c r="I859" s="9" t="str">
        <f>IF('Section 10a Bilan_Diffusion'!$K$8="","",'Section 10a Bilan_Diffusion'!$K$8)</f>
        <v/>
      </c>
      <c r="J859" s="69" t="str">
        <f>IF('Section 10a Bilan_Diffusion'!C239="","",'Section 10a Bilan_Diffusion'!C239)</f>
        <v/>
      </c>
      <c r="K859" s="1273" t="str">
        <f>IF('Section 10a Bilan_Diffusion'!D239="","",'Section 10a Bilan_Diffusion'!D239)</f>
        <v/>
      </c>
      <c r="L859" s="69" t="str">
        <f>IF('Section 10a Bilan_Diffusion'!E239="","",IF('Section 10a Bilan_Diffusion'!E239="«Choisir»","",'Section 10a Bilan_Diffusion'!E239))</f>
        <v/>
      </c>
      <c r="M859" s="69" t="str">
        <f>IF('Section 10a Bilan_Diffusion'!F239="","",IF('Section 10a Bilan_Diffusion'!F239="«Choisir»","",'Section 10a Bilan_Diffusion'!F239))</f>
        <v/>
      </c>
      <c r="N859" s="69" t="str">
        <f>IF('Section 10a Bilan_Diffusion'!G239="","",'Section 10a Bilan_Diffusion'!G239)</f>
        <v/>
      </c>
      <c r="O859" s="69" t="str">
        <f>IF('Section 10a Bilan_Diffusion'!H239="","",'Section 10a Bilan_Diffusion'!H239)</f>
        <v/>
      </c>
      <c r="P859" s="69" t="str">
        <f>IF('Section 10a Bilan_Diffusion'!I239="","",IF('Section 10a Bilan_Diffusion'!I239="«Choisir»","",'Section 10a Bilan_Diffusion'!I239))</f>
        <v/>
      </c>
      <c r="Q859" s="69" t="str">
        <f>IF('Section 10a Bilan_Diffusion'!J239="","",IF('Section 10a Bilan_Diffusion'!J239="«Choisir»","",'Section 10a Bilan_Diffusion'!J239))</f>
        <v/>
      </c>
      <c r="R859" s="9" t="str">
        <f>IF('Section 10a Bilan_Diffusion'!K239="","",'Section 10a Bilan_Diffusion'!K239)</f>
        <v/>
      </c>
      <c r="S859" s="9" t="str">
        <f>IF('Section 10a Bilan_Diffusion'!L239="","",'Section 10a Bilan_Diffusion'!L239)</f>
        <v/>
      </c>
      <c r="T859" s="9" t="str">
        <f>IF('Section 10a Bilan_Diffusion'!M239="","",'Section 10a Bilan_Diffusion'!M239)</f>
        <v/>
      </c>
      <c r="U859" s="9" t="str">
        <f>IF('Section 10a Bilan_Diffusion'!N239="","",'Section 10a Bilan_Diffusion'!N239)</f>
        <v/>
      </c>
      <c r="V859" s="9">
        <f>'Section 10a Bilan_Diffusion'!O239</f>
        <v>0</v>
      </c>
      <c r="W859" s="9">
        <f>'Section 10a Bilan_Diffusion'!P239</f>
        <v>0</v>
      </c>
      <c r="X859" s="9">
        <f>'Section 10a Bilan_Diffusion'!Q239</f>
        <v>0</v>
      </c>
      <c r="Y859" s="9">
        <f>'Section 10a Bilan_Diffusion'!R239</f>
        <v>0</v>
      </c>
      <c r="Z859" s="9">
        <f>'Section 10a Bilan_Diffusion'!S239</f>
        <v>0</v>
      </c>
      <c r="AA859" s="9">
        <f>'Section 10a Bilan_Diffusion'!T239</f>
        <v>0</v>
      </c>
      <c r="AB859" s="9">
        <f>'Section 10a Bilan_Diffusion'!U239</f>
        <v>0</v>
      </c>
    </row>
    <row r="860" spans="1:28">
      <c r="A860" s="9">
        <f>'Identification '!$F$11</f>
        <v>0</v>
      </c>
      <c r="B860" s="69" t="str">
        <f>IF(AND('Identification '!$F$11="",'Identification '!$F$15&lt;&gt;""),'Identification '!$F$15,IF('Identification '!$F$11="","",IF('Identification '!$F$13="Inscrire le nom de votre organisme dans la cellule F15",'Identification '!$F$15,'Identification '!$F$13)))</f>
        <v/>
      </c>
      <c r="C860" s="9" t="str">
        <f>REF!$BM$7</f>
        <v>2025-2026</v>
      </c>
      <c r="D860" s="9" t="s">
        <v>3007</v>
      </c>
      <c r="E860" s="69" t="str">
        <f>'Identification '!$F$17</f>
        <v/>
      </c>
      <c r="F860" s="9" t="str">
        <f>'Identification '!$G$18</f>
        <v/>
      </c>
      <c r="G860" s="232" t="str">
        <f>IF('Section 10a Bilan_Diffusion'!$D$6="","",'Section 10a Bilan_Diffusion'!$D$6)</f>
        <v/>
      </c>
      <c r="H860" s="9" t="str">
        <f>IF('Section 10a Bilan_Diffusion'!$D$8="","",'Section 10a Bilan_Diffusion'!$D$8)</f>
        <v/>
      </c>
      <c r="I860" s="9" t="str">
        <f>IF('Section 10a Bilan_Diffusion'!$K$8="","",'Section 10a Bilan_Diffusion'!$K$8)</f>
        <v/>
      </c>
      <c r="J860" s="69" t="str">
        <f>IF('Section 10a Bilan_Diffusion'!C240="","",'Section 10a Bilan_Diffusion'!C240)</f>
        <v/>
      </c>
      <c r="K860" s="1273" t="str">
        <f>IF('Section 10a Bilan_Diffusion'!D240="","",'Section 10a Bilan_Diffusion'!D240)</f>
        <v/>
      </c>
      <c r="L860" s="69" t="str">
        <f>IF('Section 10a Bilan_Diffusion'!E240="","",IF('Section 10a Bilan_Diffusion'!E240="«Choisir»","",'Section 10a Bilan_Diffusion'!E240))</f>
        <v/>
      </c>
      <c r="M860" s="69" t="str">
        <f>IF('Section 10a Bilan_Diffusion'!F240="","",IF('Section 10a Bilan_Diffusion'!F240="«Choisir»","",'Section 10a Bilan_Diffusion'!F240))</f>
        <v/>
      </c>
      <c r="N860" s="69" t="str">
        <f>IF('Section 10a Bilan_Diffusion'!G240="","",'Section 10a Bilan_Diffusion'!G240)</f>
        <v/>
      </c>
      <c r="O860" s="69" t="str">
        <f>IF('Section 10a Bilan_Diffusion'!H240="","",'Section 10a Bilan_Diffusion'!H240)</f>
        <v/>
      </c>
      <c r="P860" s="69" t="str">
        <f>IF('Section 10a Bilan_Diffusion'!I240="","",IF('Section 10a Bilan_Diffusion'!I240="«Choisir»","",'Section 10a Bilan_Diffusion'!I240))</f>
        <v/>
      </c>
      <c r="Q860" s="69" t="str">
        <f>IF('Section 10a Bilan_Diffusion'!J240="","",IF('Section 10a Bilan_Diffusion'!J240="«Choisir»","",'Section 10a Bilan_Diffusion'!J240))</f>
        <v/>
      </c>
      <c r="R860" s="9" t="str">
        <f>IF('Section 10a Bilan_Diffusion'!K240="","",'Section 10a Bilan_Diffusion'!K240)</f>
        <v/>
      </c>
      <c r="S860" s="9" t="str">
        <f>IF('Section 10a Bilan_Diffusion'!L240="","",'Section 10a Bilan_Diffusion'!L240)</f>
        <v/>
      </c>
      <c r="T860" s="9" t="str">
        <f>IF('Section 10a Bilan_Diffusion'!M240="","",'Section 10a Bilan_Diffusion'!M240)</f>
        <v/>
      </c>
      <c r="U860" s="9" t="str">
        <f>IF('Section 10a Bilan_Diffusion'!N240="","",'Section 10a Bilan_Diffusion'!N240)</f>
        <v/>
      </c>
      <c r="V860" s="9">
        <f>'Section 10a Bilan_Diffusion'!O240</f>
        <v>0</v>
      </c>
      <c r="W860" s="9">
        <f>'Section 10a Bilan_Diffusion'!P240</f>
        <v>0</v>
      </c>
      <c r="X860" s="9">
        <f>'Section 10a Bilan_Diffusion'!Q240</f>
        <v>0</v>
      </c>
      <c r="Y860" s="9">
        <f>'Section 10a Bilan_Diffusion'!R240</f>
        <v>0</v>
      </c>
      <c r="Z860" s="9">
        <f>'Section 10a Bilan_Diffusion'!S240</f>
        <v>0</v>
      </c>
      <c r="AA860" s="9">
        <f>'Section 10a Bilan_Diffusion'!T240</f>
        <v>0</v>
      </c>
      <c r="AB860" s="9">
        <f>'Section 10a Bilan_Diffusion'!U240</f>
        <v>0</v>
      </c>
    </row>
    <row r="861" spans="1:28">
      <c r="A861" s="9">
        <f>'Identification '!$F$11</f>
        <v>0</v>
      </c>
      <c r="B861" s="69" t="str">
        <f>IF(AND('Identification '!$F$11="",'Identification '!$F$15&lt;&gt;""),'Identification '!$F$15,IF('Identification '!$F$11="","",IF('Identification '!$F$13="Inscrire le nom de votre organisme dans la cellule F15",'Identification '!$F$15,'Identification '!$F$13)))</f>
        <v/>
      </c>
      <c r="C861" s="9" t="str">
        <f>REF!$BM$7</f>
        <v>2025-2026</v>
      </c>
      <c r="D861" s="9" t="s">
        <v>3007</v>
      </c>
      <c r="E861" s="69" t="str">
        <f>'Identification '!$F$17</f>
        <v/>
      </c>
      <c r="F861" s="9" t="str">
        <f>'Identification '!$G$18</f>
        <v/>
      </c>
      <c r="G861" s="232" t="str">
        <f>IF('Section 10a Bilan_Diffusion'!$D$6="","",'Section 10a Bilan_Diffusion'!$D$6)</f>
        <v/>
      </c>
      <c r="H861" s="9" t="str">
        <f>IF('Section 10a Bilan_Diffusion'!$D$8="","",'Section 10a Bilan_Diffusion'!$D$8)</f>
        <v/>
      </c>
      <c r="I861" s="9" t="str">
        <f>IF('Section 10a Bilan_Diffusion'!$K$8="","",'Section 10a Bilan_Diffusion'!$K$8)</f>
        <v/>
      </c>
      <c r="J861" s="69" t="str">
        <f>IF('Section 10a Bilan_Diffusion'!C241="","",'Section 10a Bilan_Diffusion'!C241)</f>
        <v/>
      </c>
      <c r="K861" s="1273" t="str">
        <f>IF('Section 10a Bilan_Diffusion'!D241="","",'Section 10a Bilan_Diffusion'!D241)</f>
        <v/>
      </c>
      <c r="L861" s="69" t="str">
        <f>IF('Section 10a Bilan_Diffusion'!E241="","",IF('Section 10a Bilan_Diffusion'!E241="«Choisir»","",'Section 10a Bilan_Diffusion'!E241))</f>
        <v/>
      </c>
      <c r="M861" s="69" t="str">
        <f>IF('Section 10a Bilan_Diffusion'!F241="","",IF('Section 10a Bilan_Diffusion'!F241="«Choisir»","",'Section 10a Bilan_Diffusion'!F241))</f>
        <v/>
      </c>
      <c r="N861" s="69" t="str">
        <f>IF('Section 10a Bilan_Diffusion'!G241="","",'Section 10a Bilan_Diffusion'!G241)</f>
        <v/>
      </c>
      <c r="O861" s="69" t="str">
        <f>IF('Section 10a Bilan_Diffusion'!H241="","",'Section 10a Bilan_Diffusion'!H241)</f>
        <v/>
      </c>
      <c r="P861" s="69" t="str">
        <f>IF('Section 10a Bilan_Diffusion'!I241="","",IF('Section 10a Bilan_Diffusion'!I241="«Choisir»","",'Section 10a Bilan_Diffusion'!I241))</f>
        <v/>
      </c>
      <c r="Q861" s="69" t="str">
        <f>IF('Section 10a Bilan_Diffusion'!J241="","",IF('Section 10a Bilan_Diffusion'!J241="«Choisir»","",'Section 10a Bilan_Diffusion'!J241))</f>
        <v/>
      </c>
      <c r="R861" s="9" t="str">
        <f>IF('Section 10a Bilan_Diffusion'!K241="","",'Section 10a Bilan_Diffusion'!K241)</f>
        <v/>
      </c>
      <c r="S861" s="9" t="str">
        <f>IF('Section 10a Bilan_Diffusion'!L241="","",'Section 10a Bilan_Diffusion'!L241)</f>
        <v/>
      </c>
      <c r="T861" s="9" t="str">
        <f>IF('Section 10a Bilan_Diffusion'!M241="","",'Section 10a Bilan_Diffusion'!M241)</f>
        <v/>
      </c>
      <c r="U861" s="9" t="str">
        <f>IF('Section 10a Bilan_Diffusion'!N241="","",'Section 10a Bilan_Diffusion'!N241)</f>
        <v/>
      </c>
      <c r="V861" s="9">
        <f>'Section 10a Bilan_Diffusion'!O241</f>
        <v>0</v>
      </c>
      <c r="W861" s="9">
        <f>'Section 10a Bilan_Diffusion'!P241</f>
        <v>0</v>
      </c>
      <c r="X861" s="9">
        <f>'Section 10a Bilan_Diffusion'!Q241</f>
        <v>0</v>
      </c>
      <c r="Y861" s="9">
        <f>'Section 10a Bilan_Diffusion'!R241</f>
        <v>0</v>
      </c>
      <c r="Z861" s="9">
        <f>'Section 10a Bilan_Diffusion'!S241</f>
        <v>0</v>
      </c>
      <c r="AA861" s="9">
        <f>'Section 10a Bilan_Diffusion'!T241</f>
        <v>0</v>
      </c>
      <c r="AB861" s="9">
        <f>'Section 10a Bilan_Diffusion'!U241</f>
        <v>0</v>
      </c>
    </row>
    <row r="862" spans="1:28">
      <c r="A862" s="9">
        <f>'Identification '!$F$11</f>
        <v>0</v>
      </c>
      <c r="B862" s="69" t="str">
        <f>IF(AND('Identification '!$F$11="",'Identification '!$F$15&lt;&gt;""),'Identification '!$F$15,IF('Identification '!$F$11="","",IF('Identification '!$F$13="Inscrire le nom de votre organisme dans la cellule F15",'Identification '!$F$15,'Identification '!$F$13)))</f>
        <v/>
      </c>
      <c r="C862" s="9" t="str">
        <f>REF!$BM$7</f>
        <v>2025-2026</v>
      </c>
      <c r="D862" s="9" t="s">
        <v>3007</v>
      </c>
      <c r="E862" s="69" t="str">
        <f>'Identification '!$F$17</f>
        <v/>
      </c>
      <c r="F862" s="9" t="str">
        <f>'Identification '!$G$18</f>
        <v/>
      </c>
      <c r="G862" s="232" t="str">
        <f>IF('Section 10a Bilan_Diffusion'!$D$6="","",'Section 10a Bilan_Diffusion'!$D$6)</f>
        <v/>
      </c>
      <c r="H862" s="9" t="str">
        <f>IF('Section 10a Bilan_Diffusion'!$D$8="","",'Section 10a Bilan_Diffusion'!$D$8)</f>
        <v/>
      </c>
      <c r="I862" s="9" t="str">
        <f>IF('Section 10a Bilan_Diffusion'!$K$8="","",'Section 10a Bilan_Diffusion'!$K$8)</f>
        <v/>
      </c>
      <c r="J862" s="69" t="str">
        <f>IF('Section 10a Bilan_Diffusion'!C242="","",'Section 10a Bilan_Diffusion'!C242)</f>
        <v/>
      </c>
      <c r="K862" s="1273" t="str">
        <f>IF('Section 10a Bilan_Diffusion'!D242="","",'Section 10a Bilan_Diffusion'!D242)</f>
        <v/>
      </c>
      <c r="L862" s="69" t="str">
        <f>IF('Section 10a Bilan_Diffusion'!E242="","",IF('Section 10a Bilan_Diffusion'!E242="«Choisir»","",'Section 10a Bilan_Diffusion'!E242))</f>
        <v/>
      </c>
      <c r="M862" s="69" t="str">
        <f>IF('Section 10a Bilan_Diffusion'!F242="","",IF('Section 10a Bilan_Diffusion'!F242="«Choisir»","",'Section 10a Bilan_Diffusion'!F242))</f>
        <v/>
      </c>
      <c r="N862" s="69" t="str">
        <f>IF('Section 10a Bilan_Diffusion'!G242="","",'Section 10a Bilan_Diffusion'!G242)</f>
        <v/>
      </c>
      <c r="O862" s="69" t="str">
        <f>IF('Section 10a Bilan_Diffusion'!H242="","",'Section 10a Bilan_Diffusion'!H242)</f>
        <v/>
      </c>
      <c r="P862" s="69" t="str">
        <f>IF('Section 10a Bilan_Diffusion'!I242="","",IF('Section 10a Bilan_Diffusion'!I242="«Choisir»","",'Section 10a Bilan_Diffusion'!I242))</f>
        <v/>
      </c>
      <c r="Q862" s="69" t="str">
        <f>IF('Section 10a Bilan_Diffusion'!J242="","",IF('Section 10a Bilan_Diffusion'!J242="«Choisir»","",'Section 10a Bilan_Diffusion'!J242))</f>
        <v/>
      </c>
      <c r="R862" s="9" t="str">
        <f>IF('Section 10a Bilan_Diffusion'!K242="","",'Section 10a Bilan_Diffusion'!K242)</f>
        <v/>
      </c>
      <c r="S862" s="9" t="str">
        <f>IF('Section 10a Bilan_Diffusion'!L242="","",'Section 10a Bilan_Diffusion'!L242)</f>
        <v/>
      </c>
      <c r="T862" s="9" t="str">
        <f>IF('Section 10a Bilan_Diffusion'!M242="","",'Section 10a Bilan_Diffusion'!M242)</f>
        <v/>
      </c>
      <c r="U862" s="9" t="str">
        <f>IF('Section 10a Bilan_Diffusion'!N242="","",'Section 10a Bilan_Diffusion'!N242)</f>
        <v/>
      </c>
      <c r="V862" s="9">
        <f>'Section 10a Bilan_Diffusion'!O242</f>
        <v>0</v>
      </c>
      <c r="W862" s="9">
        <f>'Section 10a Bilan_Diffusion'!P242</f>
        <v>0</v>
      </c>
      <c r="X862" s="9">
        <f>'Section 10a Bilan_Diffusion'!Q242</f>
        <v>0</v>
      </c>
      <c r="Y862" s="9">
        <f>'Section 10a Bilan_Diffusion'!R242</f>
        <v>0</v>
      </c>
      <c r="Z862" s="9">
        <f>'Section 10a Bilan_Diffusion'!S242</f>
        <v>0</v>
      </c>
      <c r="AA862" s="9">
        <f>'Section 10a Bilan_Diffusion'!T242</f>
        <v>0</v>
      </c>
      <c r="AB862" s="9">
        <f>'Section 10a Bilan_Diffusion'!U242</f>
        <v>0</v>
      </c>
    </row>
    <row r="863" spans="1:28">
      <c r="A863" s="9">
        <f>'Identification '!$F$11</f>
        <v>0</v>
      </c>
      <c r="B863" s="69" t="str">
        <f>IF(AND('Identification '!$F$11="",'Identification '!$F$15&lt;&gt;""),'Identification '!$F$15,IF('Identification '!$F$11="","",IF('Identification '!$F$13="Inscrire le nom de votre organisme dans la cellule F15",'Identification '!$F$15,'Identification '!$F$13)))</f>
        <v/>
      </c>
      <c r="C863" s="9" t="str">
        <f>REF!$BM$7</f>
        <v>2025-2026</v>
      </c>
      <c r="D863" s="9" t="s">
        <v>3007</v>
      </c>
      <c r="E863" s="69" t="str">
        <f>'Identification '!$F$17</f>
        <v/>
      </c>
      <c r="F863" s="9" t="str">
        <f>'Identification '!$G$18</f>
        <v/>
      </c>
      <c r="G863" s="232" t="str">
        <f>IF('Section 10a Bilan_Diffusion'!$D$6="","",'Section 10a Bilan_Diffusion'!$D$6)</f>
        <v/>
      </c>
      <c r="H863" s="9" t="str">
        <f>IF('Section 10a Bilan_Diffusion'!$D$8="","",'Section 10a Bilan_Diffusion'!$D$8)</f>
        <v/>
      </c>
      <c r="I863" s="9" t="str">
        <f>IF('Section 10a Bilan_Diffusion'!$K$8="","",'Section 10a Bilan_Diffusion'!$K$8)</f>
        <v/>
      </c>
      <c r="J863" s="69" t="str">
        <f>IF('Section 10a Bilan_Diffusion'!C243="","",'Section 10a Bilan_Diffusion'!C243)</f>
        <v/>
      </c>
      <c r="K863" s="1273" t="str">
        <f>IF('Section 10a Bilan_Diffusion'!D243="","",'Section 10a Bilan_Diffusion'!D243)</f>
        <v/>
      </c>
      <c r="L863" s="69" t="str">
        <f>IF('Section 10a Bilan_Diffusion'!E243="","",IF('Section 10a Bilan_Diffusion'!E243="«Choisir»","",'Section 10a Bilan_Diffusion'!E243))</f>
        <v/>
      </c>
      <c r="M863" s="69" t="str">
        <f>IF('Section 10a Bilan_Diffusion'!F243="","",IF('Section 10a Bilan_Diffusion'!F243="«Choisir»","",'Section 10a Bilan_Diffusion'!F243))</f>
        <v/>
      </c>
      <c r="N863" s="69" t="str">
        <f>IF('Section 10a Bilan_Diffusion'!G243="","",'Section 10a Bilan_Diffusion'!G243)</f>
        <v/>
      </c>
      <c r="O863" s="69" t="str">
        <f>IF('Section 10a Bilan_Diffusion'!H243="","",'Section 10a Bilan_Diffusion'!H243)</f>
        <v/>
      </c>
      <c r="P863" s="69" t="str">
        <f>IF('Section 10a Bilan_Diffusion'!I243="","",IF('Section 10a Bilan_Diffusion'!I243="«Choisir»","",'Section 10a Bilan_Diffusion'!I243))</f>
        <v/>
      </c>
      <c r="Q863" s="69" t="str">
        <f>IF('Section 10a Bilan_Diffusion'!J243="","",IF('Section 10a Bilan_Diffusion'!J243="«Choisir»","",'Section 10a Bilan_Diffusion'!J243))</f>
        <v/>
      </c>
      <c r="R863" s="9" t="str">
        <f>IF('Section 10a Bilan_Diffusion'!K243="","",'Section 10a Bilan_Diffusion'!K243)</f>
        <v/>
      </c>
      <c r="S863" s="9" t="str">
        <f>IF('Section 10a Bilan_Diffusion'!L243="","",'Section 10a Bilan_Diffusion'!L243)</f>
        <v/>
      </c>
      <c r="T863" s="9" t="str">
        <f>IF('Section 10a Bilan_Diffusion'!M243="","",'Section 10a Bilan_Diffusion'!M243)</f>
        <v/>
      </c>
      <c r="U863" s="9" t="str">
        <f>IF('Section 10a Bilan_Diffusion'!N243="","",'Section 10a Bilan_Diffusion'!N243)</f>
        <v/>
      </c>
      <c r="V863" s="9">
        <f>'Section 10a Bilan_Diffusion'!O243</f>
        <v>0</v>
      </c>
      <c r="W863" s="9">
        <f>'Section 10a Bilan_Diffusion'!P243</f>
        <v>0</v>
      </c>
      <c r="X863" s="9">
        <f>'Section 10a Bilan_Diffusion'!Q243</f>
        <v>0</v>
      </c>
      <c r="Y863" s="9">
        <f>'Section 10a Bilan_Diffusion'!R243</f>
        <v>0</v>
      </c>
      <c r="Z863" s="9">
        <f>'Section 10a Bilan_Diffusion'!S243</f>
        <v>0</v>
      </c>
      <c r="AA863" s="9">
        <f>'Section 10a Bilan_Diffusion'!T243</f>
        <v>0</v>
      </c>
      <c r="AB863" s="9">
        <f>'Section 10a Bilan_Diffusion'!U243</f>
        <v>0</v>
      </c>
    </row>
    <row r="864" spans="1:28">
      <c r="A864" s="9">
        <f>'Identification '!$F$11</f>
        <v>0</v>
      </c>
      <c r="B864" s="69" t="str">
        <f>IF(AND('Identification '!$F$11="",'Identification '!$F$15&lt;&gt;""),'Identification '!$F$15,IF('Identification '!$F$11="","",IF('Identification '!$F$13="Inscrire le nom de votre organisme dans la cellule F15",'Identification '!$F$15,'Identification '!$F$13)))</f>
        <v/>
      </c>
      <c r="C864" s="9" t="str">
        <f>REF!$BM$7</f>
        <v>2025-2026</v>
      </c>
      <c r="D864" s="9" t="s">
        <v>3007</v>
      </c>
      <c r="E864" s="69" t="str">
        <f>'Identification '!$F$17</f>
        <v/>
      </c>
      <c r="F864" s="9" t="str">
        <f>'Identification '!$G$18</f>
        <v/>
      </c>
      <c r="G864" s="232" t="str">
        <f>IF('Section 10a Bilan_Diffusion'!$D$6="","",'Section 10a Bilan_Diffusion'!$D$6)</f>
        <v/>
      </c>
      <c r="H864" s="9" t="str">
        <f>IF('Section 10a Bilan_Diffusion'!$D$8="","",'Section 10a Bilan_Diffusion'!$D$8)</f>
        <v/>
      </c>
      <c r="I864" s="9" t="str">
        <f>IF('Section 10a Bilan_Diffusion'!$K$8="","",'Section 10a Bilan_Diffusion'!$K$8)</f>
        <v/>
      </c>
      <c r="J864" s="69" t="str">
        <f>IF('Section 10a Bilan_Diffusion'!C244="","",'Section 10a Bilan_Diffusion'!C244)</f>
        <v/>
      </c>
      <c r="K864" s="1273" t="str">
        <f>IF('Section 10a Bilan_Diffusion'!D244="","",'Section 10a Bilan_Diffusion'!D244)</f>
        <v/>
      </c>
      <c r="L864" s="69" t="str">
        <f>IF('Section 10a Bilan_Diffusion'!E244="","",IF('Section 10a Bilan_Diffusion'!E244="«Choisir»","",'Section 10a Bilan_Diffusion'!E244))</f>
        <v/>
      </c>
      <c r="M864" s="69" t="str">
        <f>IF('Section 10a Bilan_Diffusion'!F244="","",IF('Section 10a Bilan_Diffusion'!F244="«Choisir»","",'Section 10a Bilan_Diffusion'!F244))</f>
        <v/>
      </c>
      <c r="N864" s="69" t="str">
        <f>IF('Section 10a Bilan_Diffusion'!G244="","",'Section 10a Bilan_Diffusion'!G244)</f>
        <v/>
      </c>
      <c r="O864" s="69" t="str">
        <f>IF('Section 10a Bilan_Diffusion'!H244="","",'Section 10a Bilan_Diffusion'!H244)</f>
        <v/>
      </c>
      <c r="P864" s="69" t="str">
        <f>IF('Section 10a Bilan_Diffusion'!I244="","",IF('Section 10a Bilan_Diffusion'!I244="«Choisir»","",'Section 10a Bilan_Diffusion'!I244))</f>
        <v/>
      </c>
      <c r="Q864" s="69" t="str">
        <f>IF('Section 10a Bilan_Diffusion'!J244="","",IF('Section 10a Bilan_Diffusion'!J244="«Choisir»","",'Section 10a Bilan_Diffusion'!J244))</f>
        <v/>
      </c>
      <c r="R864" s="9" t="str">
        <f>IF('Section 10a Bilan_Diffusion'!K244="","",'Section 10a Bilan_Diffusion'!K244)</f>
        <v/>
      </c>
      <c r="S864" s="9" t="str">
        <f>IF('Section 10a Bilan_Diffusion'!L244="","",'Section 10a Bilan_Diffusion'!L244)</f>
        <v/>
      </c>
      <c r="T864" s="9" t="str">
        <f>IF('Section 10a Bilan_Diffusion'!M244="","",'Section 10a Bilan_Diffusion'!M244)</f>
        <v/>
      </c>
      <c r="U864" s="9" t="str">
        <f>IF('Section 10a Bilan_Diffusion'!N244="","",'Section 10a Bilan_Diffusion'!N244)</f>
        <v/>
      </c>
      <c r="V864" s="9">
        <f>'Section 10a Bilan_Diffusion'!O244</f>
        <v>0</v>
      </c>
      <c r="W864" s="9">
        <f>'Section 10a Bilan_Diffusion'!P244</f>
        <v>0</v>
      </c>
      <c r="X864" s="9">
        <f>'Section 10a Bilan_Diffusion'!Q244</f>
        <v>0</v>
      </c>
      <c r="Y864" s="9">
        <f>'Section 10a Bilan_Diffusion'!R244</f>
        <v>0</v>
      </c>
      <c r="Z864" s="9">
        <f>'Section 10a Bilan_Diffusion'!S244</f>
        <v>0</v>
      </c>
      <c r="AA864" s="9">
        <f>'Section 10a Bilan_Diffusion'!T244</f>
        <v>0</v>
      </c>
      <c r="AB864" s="9">
        <f>'Section 10a Bilan_Diffusion'!U244</f>
        <v>0</v>
      </c>
    </row>
    <row r="865" spans="1:28">
      <c r="A865" s="9">
        <f>'Identification '!$F$11</f>
        <v>0</v>
      </c>
      <c r="B865" s="69" t="str">
        <f>IF(AND('Identification '!$F$11="",'Identification '!$F$15&lt;&gt;""),'Identification '!$F$15,IF('Identification '!$F$11="","",IF('Identification '!$F$13="Inscrire le nom de votre organisme dans la cellule F15",'Identification '!$F$15,'Identification '!$F$13)))</f>
        <v/>
      </c>
      <c r="C865" s="9" t="str">
        <f>REF!$BM$7</f>
        <v>2025-2026</v>
      </c>
      <c r="D865" s="9" t="s">
        <v>3007</v>
      </c>
      <c r="E865" s="69" t="str">
        <f>'Identification '!$F$17</f>
        <v/>
      </c>
      <c r="F865" s="9" t="str">
        <f>'Identification '!$G$18</f>
        <v/>
      </c>
      <c r="G865" s="232" t="str">
        <f>IF('Section 10a Bilan_Diffusion'!$D$6="","",'Section 10a Bilan_Diffusion'!$D$6)</f>
        <v/>
      </c>
      <c r="H865" s="9" t="str">
        <f>IF('Section 10a Bilan_Diffusion'!$D$8="","",'Section 10a Bilan_Diffusion'!$D$8)</f>
        <v/>
      </c>
      <c r="I865" s="9" t="str">
        <f>IF('Section 10a Bilan_Diffusion'!$K$8="","",'Section 10a Bilan_Diffusion'!$K$8)</f>
        <v/>
      </c>
      <c r="J865" s="69" t="str">
        <f>IF('Section 10a Bilan_Diffusion'!C245="","",'Section 10a Bilan_Diffusion'!C245)</f>
        <v/>
      </c>
      <c r="K865" s="1273" t="str">
        <f>IF('Section 10a Bilan_Diffusion'!D245="","",'Section 10a Bilan_Diffusion'!D245)</f>
        <v/>
      </c>
      <c r="L865" s="69" t="str">
        <f>IF('Section 10a Bilan_Diffusion'!E245="","",IF('Section 10a Bilan_Diffusion'!E245="«Choisir»","",'Section 10a Bilan_Diffusion'!E245))</f>
        <v/>
      </c>
      <c r="M865" s="69" t="str">
        <f>IF('Section 10a Bilan_Diffusion'!F245="","",IF('Section 10a Bilan_Diffusion'!F245="«Choisir»","",'Section 10a Bilan_Diffusion'!F245))</f>
        <v/>
      </c>
      <c r="N865" s="69" t="str">
        <f>IF('Section 10a Bilan_Diffusion'!G245="","",'Section 10a Bilan_Diffusion'!G245)</f>
        <v/>
      </c>
      <c r="O865" s="69" t="str">
        <f>IF('Section 10a Bilan_Diffusion'!H245="","",'Section 10a Bilan_Diffusion'!H245)</f>
        <v/>
      </c>
      <c r="P865" s="69" t="str">
        <f>IF('Section 10a Bilan_Diffusion'!I245="","",IF('Section 10a Bilan_Diffusion'!I245="«Choisir»","",'Section 10a Bilan_Diffusion'!I245))</f>
        <v/>
      </c>
      <c r="Q865" s="69" t="str">
        <f>IF('Section 10a Bilan_Diffusion'!J245="","",IF('Section 10a Bilan_Diffusion'!J245="«Choisir»","",'Section 10a Bilan_Diffusion'!J245))</f>
        <v/>
      </c>
      <c r="R865" s="9" t="str">
        <f>IF('Section 10a Bilan_Diffusion'!K245="","",'Section 10a Bilan_Diffusion'!K245)</f>
        <v/>
      </c>
      <c r="S865" s="9" t="str">
        <f>IF('Section 10a Bilan_Diffusion'!L245="","",'Section 10a Bilan_Diffusion'!L245)</f>
        <v/>
      </c>
      <c r="T865" s="9" t="str">
        <f>IF('Section 10a Bilan_Diffusion'!M245="","",'Section 10a Bilan_Diffusion'!M245)</f>
        <v/>
      </c>
      <c r="U865" s="9" t="str">
        <f>IF('Section 10a Bilan_Diffusion'!N245="","",'Section 10a Bilan_Diffusion'!N245)</f>
        <v/>
      </c>
      <c r="V865" s="9">
        <f>'Section 10a Bilan_Diffusion'!O245</f>
        <v>0</v>
      </c>
      <c r="W865" s="9">
        <f>'Section 10a Bilan_Diffusion'!P245</f>
        <v>0</v>
      </c>
      <c r="X865" s="9">
        <f>'Section 10a Bilan_Diffusion'!Q245</f>
        <v>0</v>
      </c>
      <c r="Y865" s="9">
        <f>'Section 10a Bilan_Diffusion'!R245</f>
        <v>0</v>
      </c>
      <c r="Z865" s="9">
        <f>'Section 10a Bilan_Diffusion'!S245</f>
        <v>0</v>
      </c>
      <c r="AA865" s="9">
        <f>'Section 10a Bilan_Diffusion'!T245</f>
        <v>0</v>
      </c>
      <c r="AB865" s="9">
        <f>'Section 10a Bilan_Diffusion'!U245</f>
        <v>0</v>
      </c>
    </row>
    <row r="866" spans="1:28">
      <c r="A866" s="9">
        <f>'Identification '!$F$11</f>
        <v>0</v>
      </c>
      <c r="B866" s="69" t="str">
        <f>IF(AND('Identification '!$F$11="",'Identification '!$F$15&lt;&gt;""),'Identification '!$F$15,IF('Identification '!$F$11="","",IF('Identification '!$F$13="Inscrire le nom de votre organisme dans la cellule F15",'Identification '!$F$15,'Identification '!$F$13)))</f>
        <v/>
      </c>
      <c r="C866" s="9" t="str">
        <f>REF!$BM$7</f>
        <v>2025-2026</v>
      </c>
      <c r="D866" s="9" t="s">
        <v>3007</v>
      </c>
      <c r="E866" s="69" t="str">
        <f>'Identification '!$F$17</f>
        <v/>
      </c>
      <c r="F866" s="9" t="str">
        <f>'Identification '!$G$18</f>
        <v/>
      </c>
      <c r="G866" s="232" t="str">
        <f>IF('Section 10a Bilan_Diffusion'!$D$6="","",'Section 10a Bilan_Diffusion'!$D$6)</f>
        <v/>
      </c>
      <c r="H866" s="9" t="str">
        <f>IF('Section 10a Bilan_Diffusion'!$D$8="","",'Section 10a Bilan_Diffusion'!$D$8)</f>
        <v/>
      </c>
      <c r="I866" s="9" t="str">
        <f>IF('Section 10a Bilan_Diffusion'!$K$8="","",'Section 10a Bilan_Diffusion'!$K$8)</f>
        <v/>
      </c>
      <c r="J866" s="69" t="str">
        <f>IF('Section 10a Bilan_Diffusion'!C246="","",'Section 10a Bilan_Diffusion'!C246)</f>
        <v/>
      </c>
      <c r="K866" s="1273" t="str">
        <f>IF('Section 10a Bilan_Diffusion'!D246="","",'Section 10a Bilan_Diffusion'!D246)</f>
        <v/>
      </c>
      <c r="L866" s="69" t="str">
        <f>IF('Section 10a Bilan_Diffusion'!E246="","",IF('Section 10a Bilan_Diffusion'!E246="«Choisir»","",'Section 10a Bilan_Diffusion'!E246))</f>
        <v/>
      </c>
      <c r="M866" s="69" t="str">
        <f>IF('Section 10a Bilan_Diffusion'!F246="","",IF('Section 10a Bilan_Diffusion'!F246="«Choisir»","",'Section 10a Bilan_Diffusion'!F246))</f>
        <v/>
      </c>
      <c r="N866" s="69" t="str">
        <f>IF('Section 10a Bilan_Diffusion'!G246="","",'Section 10a Bilan_Diffusion'!G246)</f>
        <v/>
      </c>
      <c r="O866" s="69" t="str">
        <f>IF('Section 10a Bilan_Diffusion'!H246="","",'Section 10a Bilan_Diffusion'!H246)</f>
        <v/>
      </c>
      <c r="P866" s="69" t="str">
        <f>IF('Section 10a Bilan_Diffusion'!I246="","",IF('Section 10a Bilan_Diffusion'!I246="«Choisir»","",'Section 10a Bilan_Diffusion'!I246))</f>
        <v/>
      </c>
      <c r="Q866" s="69" t="str">
        <f>IF('Section 10a Bilan_Diffusion'!J246="","",IF('Section 10a Bilan_Diffusion'!J246="«Choisir»","",'Section 10a Bilan_Diffusion'!J246))</f>
        <v/>
      </c>
      <c r="R866" s="9" t="str">
        <f>IF('Section 10a Bilan_Diffusion'!K246="","",'Section 10a Bilan_Diffusion'!K246)</f>
        <v/>
      </c>
      <c r="S866" s="9" t="str">
        <f>IF('Section 10a Bilan_Diffusion'!L246="","",'Section 10a Bilan_Diffusion'!L246)</f>
        <v/>
      </c>
      <c r="T866" s="9" t="str">
        <f>IF('Section 10a Bilan_Diffusion'!M246="","",'Section 10a Bilan_Diffusion'!M246)</f>
        <v/>
      </c>
      <c r="U866" s="9" t="str">
        <f>IF('Section 10a Bilan_Diffusion'!N246="","",'Section 10a Bilan_Diffusion'!N246)</f>
        <v/>
      </c>
      <c r="V866" s="9">
        <f>'Section 10a Bilan_Diffusion'!O246</f>
        <v>0</v>
      </c>
      <c r="W866" s="9">
        <f>'Section 10a Bilan_Diffusion'!P246</f>
        <v>0</v>
      </c>
      <c r="X866" s="9">
        <f>'Section 10a Bilan_Diffusion'!Q246</f>
        <v>0</v>
      </c>
      <c r="Y866" s="9">
        <f>'Section 10a Bilan_Diffusion'!R246</f>
        <v>0</v>
      </c>
      <c r="Z866" s="9">
        <f>'Section 10a Bilan_Diffusion'!S246</f>
        <v>0</v>
      </c>
      <c r="AA866" s="9">
        <f>'Section 10a Bilan_Diffusion'!T246</f>
        <v>0</v>
      </c>
      <c r="AB866" s="9">
        <f>'Section 10a Bilan_Diffusion'!U246</f>
        <v>0</v>
      </c>
    </row>
    <row r="867" spans="1:28">
      <c r="A867" s="9">
        <f>'Identification '!$F$11</f>
        <v>0</v>
      </c>
      <c r="B867" s="69" t="str">
        <f>IF(AND('Identification '!$F$11="",'Identification '!$F$15&lt;&gt;""),'Identification '!$F$15,IF('Identification '!$F$11="","",IF('Identification '!$F$13="Inscrire le nom de votre organisme dans la cellule F15",'Identification '!$F$15,'Identification '!$F$13)))</f>
        <v/>
      </c>
      <c r="C867" s="9" t="str">
        <f>REF!$BM$7</f>
        <v>2025-2026</v>
      </c>
      <c r="D867" s="9" t="s">
        <v>3007</v>
      </c>
      <c r="E867" s="69" t="str">
        <f>'Identification '!$F$17</f>
        <v/>
      </c>
      <c r="F867" s="9" t="str">
        <f>'Identification '!$G$18</f>
        <v/>
      </c>
      <c r="G867" s="232" t="str">
        <f>IF('Section 10a Bilan_Diffusion'!$D$6="","",'Section 10a Bilan_Diffusion'!$D$6)</f>
        <v/>
      </c>
      <c r="H867" s="9" t="str">
        <f>IF('Section 10a Bilan_Diffusion'!$D$8="","",'Section 10a Bilan_Diffusion'!$D$8)</f>
        <v/>
      </c>
      <c r="I867" s="9" t="str">
        <f>IF('Section 10a Bilan_Diffusion'!$K$8="","",'Section 10a Bilan_Diffusion'!$K$8)</f>
        <v/>
      </c>
      <c r="J867" s="69" t="str">
        <f>IF('Section 10a Bilan_Diffusion'!C247="","",'Section 10a Bilan_Diffusion'!C247)</f>
        <v/>
      </c>
      <c r="K867" s="1273" t="str">
        <f>IF('Section 10a Bilan_Diffusion'!D247="","",'Section 10a Bilan_Diffusion'!D247)</f>
        <v/>
      </c>
      <c r="L867" s="69" t="str">
        <f>IF('Section 10a Bilan_Diffusion'!E247="","",IF('Section 10a Bilan_Diffusion'!E247="«Choisir»","",'Section 10a Bilan_Diffusion'!E247))</f>
        <v/>
      </c>
      <c r="M867" s="69" t="str">
        <f>IF('Section 10a Bilan_Diffusion'!F247="","",IF('Section 10a Bilan_Diffusion'!F247="«Choisir»","",'Section 10a Bilan_Diffusion'!F247))</f>
        <v/>
      </c>
      <c r="N867" s="69" t="str">
        <f>IF('Section 10a Bilan_Diffusion'!G247="","",'Section 10a Bilan_Diffusion'!G247)</f>
        <v/>
      </c>
      <c r="O867" s="69" t="str">
        <f>IF('Section 10a Bilan_Diffusion'!H247="","",'Section 10a Bilan_Diffusion'!H247)</f>
        <v/>
      </c>
      <c r="P867" s="69" t="str">
        <f>IF('Section 10a Bilan_Diffusion'!I247="","",IF('Section 10a Bilan_Diffusion'!I247="«Choisir»","",'Section 10a Bilan_Diffusion'!I247))</f>
        <v/>
      </c>
      <c r="Q867" s="69" t="str">
        <f>IF('Section 10a Bilan_Diffusion'!J247="","",IF('Section 10a Bilan_Diffusion'!J247="«Choisir»","",'Section 10a Bilan_Diffusion'!J247))</f>
        <v/>
      </c>
      <c r="R867" s="9" t="str">
        <f>IF('Section 10a Bilan_Diffusion'!K247="","",'Section 10a Bilan_Diffusion'!K247)</f>
        <v/>
      </c>
      <c r="S867" s="9" t="str">
        <f>IF('Section 10a Bilan_Diffusion'!L247="","",'Section 10a Bilan_Diffusion'!L247)</f>
        <v/>
      </c>
      <c r="T867" s="9" t="str">
        <f>IF('Section 10a Bilan_Diffusion'!M247="","",'Section 10a Bilan_Diffusion'!M247)</f>
        <v/>
      </c>
      <c r="U867" s="9" t="str">
        <f>IF('Section 10a Bilan_Diffusion'!N247="","",'Section 10a Bilan_Diffusion'!N247)</f>
        <v/>
      </c>
      <c r="V867" s="9">
        <f>'Section 10a Bilan_Diffusion'!O247</f>
        <v>0</v>
      </c>
      <c r="W867" s="9">
        <f>'Section 10a Bilan_Diffusion'!P247</f>
        <v>0</v>
      </c>
      <c r="X867" s="9">
        <f>'Section 10a Bilan_Diffusion'!Q247</f>
        <v>0</v>
      </c>
      <c r="Y867" s="9">
        <f>'Section 10a Bilan_Diffusion'!R247</f>
        <v>0</v>
      </c>
      <c r="Z867" s="9">
        <f>'Section 10a Bilan_Diffusion'!S247</f>
        <v>0</v>
      </c>
      <c r="AA867" s="9">
        <f>'Section 10a Bilan_Diffusion'!T247</f>
        <v>0</v>
      </c>
      <c r="AB867" s="9">
        <f>'Section 10a Bilan_Diffusion'!U247</f>
        <v>0</v>
      </c>
    </row>
    <row r="868" spans="1:28">
      <c r="A868" s="9">
        <f>'Identification '!$F$11</f>
        <v>0</v>
      </c>
      <c r="B868" s="69" t="str">
        <f>IF(AND('Identification '!$F$11="",'Identification '!$F$15&lt;&gt;""),'Identification '!$F$15,IF('Identification '!$F$11="","",IF('Identification '!$F$13="Inscrire le nom de votre organisme dans la cellule F15",'Identification '!$F$15,'Identification '!$F$13)))</f>
        <v/>
      </c>
      <c r="C868" s="9" t="str">
        <f>REF!$BM$7</f>
        <v>2025-2026</v>
      </c>
      <c r="D868" s="9" t="s">
        <v>3007</v>
      </c>
      <c r="E868" s="69" t="str">
        <f>'Identification '!$F$17</f>
        <v/>
      </c>
      <c r="F868" s="9" t="str">
        <f>'Identification '!$G$18</f>
        <v/>
      </c>
      <c r="G868" s="232" t="str">
        <f>IF('Section 10a Bilan_Diffusion'!$D$6="","",'Section 10a Bilan_Diffusion'!$D$6)</f>
        <v/>
      </c>
      <c r="H868" s="9" t="str">
        <f>IF('Section 10a Bilan_Diffusion'!$D$8="","",'Section 10a Bilan_Diffusion'!$D$8)</f>
        <v/>
      </c>
      <c r="I868" s="9" t="str">
        <f>IF('Section 10a Bilan_Diffusion'!$K$8="","",'Section 10a Bilan_Diffusion'!$K$8)</f>
        <v/>
      </c>
      <c r="J868" s="69" t="str">
        <f>IF('Section 10a Bilan_Diffusion'!C248="","",'Section 10a Bilan_Diffusion'!C248)</f>
        <v/>
      </c>
      <c r="K868" s="1273" t="str">
        <f>IF('Section 10a Bilan_Diffusion'!D248="","",'Section 10a Bilan_Diffusion'!D248)</f>
        <v/>
      </c>
      <c r="L868" s="69" t="str">
        <f>IF('Section 10a Bilan_Diffusion'!E248="","",IF('Section 10a Bilan_Diffusion'!E248="«Choisir»","",'Section 10a Bilan_Diffusion'!E248))</f>
        <v/>
      </c>
      <c r="M868" s="69" t="str">
        <f>IF('Section 10a Bilan_Diffusion'!F248="","",IF('Section 10a Bilan_Diffusion'!F248="«Choisir»","",'Section 10a Bilan_Diffusion'!F248))</f>
        <v/>
      </c>
      <c r="N868" s="69" t="str">
        <f>IF('Section 10a Bilan_Diffusion'!G248="","",'Section 10a Bilan_Diffusion'!G248)</f>
        <v/>
      </c>
      <c r="O868" s="69" t="str">
        <f>IF('Section 10a Bilan_Diffusion'!H248="","",'Section 10a Bilan_Diffusion'!H248)</f>
        <v/>
      </c>
      <c r="P868" s="69" t="str">
        <f>IF('Section 10a Bilan_Diffusion'!I248="","",IF('Section 10a Bilan_Diffusion'!I248="«Choisir»","",'Section 10a Bilan_Diffusion'!I248))</f>
        <v/>
      </c>
      <c r="Q868" s="69" t="str">
        <f>IF('Section 10a Bilan_Diffusion'!J248="","",IF('Section 10a Bilan_Diffusion'!J248="«Choisir»","",'Section 10a Bilan_Diffusion'!J248))</f>
        <v/>
      </c>
      <c r="R868" s="9" t="str">
        <f>IF('Section 10a Bilan_Diffusion'!K248="","",'Section 10a Bilan_Diffusion'!K248)</f>
        <v/>
      </c>
      <c r="S868" s="9" t="str">
        <f>IF('Section 10a Bilan_Diffusion'!L248="","",'Section 10a Bilan_Diffusion'!L248)</f>
        <v/>
      </c>
      <c r="T868" s="9" t="str">
        <f>IF('Section 10a Bilan_Diffusion'!M248="","",'Section 10a Bilan_Diffusion'!M248)</f>
        <v/>
      </c>
      <c r="U868" s="9" t="str">
        <f>IF('Section 10a Bilan_Diffusion'!N248="","",'Section 10a Bilan_Diffusion'!N248)</f>
        <v/>
      </c>
      <c r="V868" s="9">
        <f>'Section 10a Bilan_Diffusion'!O248</f>
        <v>0</v>
      </c>
      <c r="W868" s="9">
        <f>'Section 10a Bilan_Diffusion'!P248</f>
        <v>0</v>
      </c>
      <c r="X868" s="9">
        <f>'Section 10a Bilan_Diffusion'!Q248</f>
        <v>0</v>
      </c>
      <c r="Y868" s="9">
        <f>'Section 10a Bilan_Diffusion'!R248</f>
        <v>0</v>
      </c>
      <c r="Z868" s="9">
        <f>'Section 10a Bilan_Diffusion'!S248</f>
        <v>0</v>
      </c>
      <c r="AA868" s="9">
        <f>'Section 10a Bilan_Diffusion'!T248</f>
        <v>0</v>
      </c>
      <c r="AB868" s="9">
        <f>'Section 10a Bilan_Diffusion'!U248</f>
        <v>0</v>
      </c>
    </row>
    <row r="869" spans="1:28">
      <c r="A869" s="9">
        <f>'Identification '!$F$11</f>
        <v>0</v>
      </c>
      <c r="B869" s="69" t="str">
        <f>IF(AND('Identification '!$F$11="",'Identification '!$F$15&lt;&gt;""),'Identification '!$F$15,IF('Identification '!$F$11="","",IF('Identification '!$F$13="Inscrire le nom de votre organisme dans la cellule F15",'Identification '!$F$15,'Identification '!$F$13)))</f>
        <v/>
      </c>
      <c r="C869" s="9" t="str">
        <f>REF!$BM$7</f>
        <v>2025-2026</v>
      </c>
      <c r="D869" s="9" t="s">
        <v>3007</v>
      </c>
      <c r="E869" s="69" t="str">
        <f>'Identification '!$F$17</f>
        <v/>
      </c>
      <c r="F869" s="9" t="str">
        <f>'Identification '!$G$18</f>
        <v/>
      </c>
      <c r="G869" s="232" t="str">
        <f>IF('Section 10a Bilan_Diffusion'!$D$6="","",'Section 10a Bilan_Diffusion'!$D$6)</f>
        <v/>
      </c>
      <c r="H869" s="9" t="str">
        <f>IF('Section 10a Bilan_Diffusion'!$D$8="","",'Section 10a Bilan_Diffusion'!$D$8)</f>
        <v/>
      </c>
      <c r="I869" s="9" t="str">
        <f>IF('Section 10a Bilan_Diffusion'!$K$8="","",'Section 10a Bilan_Diffusion'!$K$8)</f>
        <v/>
      </c>
      <c r="J869" s="69" t="str">
        <f>IF('Section 10a Bilan_Diffusion'!C249="","",'Section 10a Bilan_Diffusion'!C249)</f>
        <v/>
      </c>
      <c r="K869" s="1273" t="str">
        <f>IF('Section 10a Bilan_Diffusion'!D249="","",'Section 10a Bilan_Diffusion'!D249)</f>
        <v/>
      </c>
      <c r="L869" s="69" t="str">
        <f>IF('Section 10a Bilan_Diffusion'!E249="","",IF('Section 10a Bilan_Diffusion'!E249="«Choisir»","",'Section 10a Bilan_Diffusion'!E249))</f>
        <v/>
      </c>
      <c r="M869" s="69" t="str">
        <f>IF('Section 10a Bilan_Diffusion'!F249="","",IF('Section 10a Bilan_Diffusion'!F249="«Choisir»","",'Section 10a Bilan_Diffusion'!F249))</f>
        <v/>
      </c>
      <c r="N869" s="69" t="str">
        <f>IF('Section 10a Bilan_Diffusion'!G249="","",'Section 10a Bilan_Diffusion'!G249)</f>
        <v/>
      </c>
      <c r="O869" s="69" t="str">
        <f>IF('Section 10a Bilan_Diffusion'!H249="","",'Section 10a Bilan_Diffusion'!H249)</f>
        <v/>
      </c>
      <c r="P869" s="69" t="str">
        <f>IF('Section 10a Bilan_Diffusion'!I249="","",IF('Section 10a Bilan_Diffusion'!I249="«Choisir»","",'Section 10a Bilan_Diffusion'!I249))</f>
        <v/>
      </c>
      <c r="Q869" s="69" t="str">
        <f>IF('Section 10a Bilan_Diffusion'!J249="","",IF('Section 10a Bilan_Diffusion'!J249="«Choisir»","",'Section 10a Bilan_Diffusion'!J249))</f>
        <v/>
      </c>
      <c r="R869" s="9" t="str">
        <f>IF('Section 10a Bilan_Diffusion'!K249="","",'Section 10a Bilan_Diffusion'!K249)</f>
        <v/>
      </c>
      <c r="S869" s="9" t="str">
        <f>IF('Section 10a Bilan_Diffusion'!L249="","",'Section 10a Bilan_Diffusion'!L249)</f>
        <v/>
      </c>
      <c r="T869" s="9" t="str">
        <f>IF('Section 10a Bilan_Diffusion'!M249="","",'Section 10a Bilan_Diffusion'!M249)</f>
        <v/>
      </c>
      <c r="U869" s="9" t="str">
        <f>IF('Section 10a Bilan_Diffusion'!N249="","",'Section 10a Bilan_Diffusion'!N249)</f>
        <v/>
      </c>
      <c r="V869" s="9">
        <f>'Section 10a Bilan_Diffusion'!O249</f>
        <v>0</v>
      </c>
      <c r="W869" s="9">
        <f>'Section 10a Bilan_Diffusion'!P249</f>
        <v>0</v>
      </c>
      <c r="X869" s="9">
        <f>'Section 10a Bilan_Diffusion'!Q249</f>
        <v>0</v>
      </c>
      <c r="Y869" s="9">
        <f>'Section 10a Bilan_Diffusion'!R249</f>
        <v>0</v>
      </c>
      <c r="Z869" s="9">
        <f>'Section 10a Bilan_Diffusion'!S249</f>
        <v>0</v>
      </c>
      <c r="AA869" s="9">
        <f>'Section 10a Bilan_Diffusion'!T249</f>
        <v>0</v>
      </c>
      <c r="AB869" s="9">
        <f>'Section 10a Bilan_Diffusion'!U249</f>
        <v>0</v>
      </c>
    </row>
    <row r="870" spans="1:28">
      <c r="A870" s="9">
        <f>'Identification '!$F$11</f>
        <v>0</v>
      </c>
      <c r="B870" s="69" t="str">
        <f>IF(AND('Identification '!$F$11="",'Identification '!$F$15&lt;&gt;""),'Identification '!$F$15,IF('Identification '!$F$11="","",IF('Identification '!$F$13="Inscrire le nom de votre organisme dans la cellule F15",'Identification '!$F$15,'Identification '!$F$13)))</f>
        <v/>
      </c>
      <c r="C870" s="9" t="str">
        <f>REF!$BM$7</f>
        <v>2025-2026</v>
      </c>
      <c r="D870" s="9" t="s">
        <v>3007</v>
      </c>
      <c r="E870" s="69" t="str">
        <f>'Identification '!$F$17</f>
        <v/>
      </c>
      <c r="F870" s="9" t="str">
        <f>'Identification '!$G$18</f>
        <v/>
      </c>
      <c r="G870" s="232" t="str">
        <f>IF('Section 10a Bilan_Diffusion'!$D$6="","",'Section 10a Bilan_Diffusion'!$D$6)</f>
        <v/>
      </c>
      <c r="H870" s="9" t="str">
        <f>IF('Section 10a Bilan_Diffusion'!$D$8="","",'Section 10a Bilan_Diffusion'!$D$8)</f>
        <v/>
      </c>
      <c r="I870" s="9" t="str">
        <f>IF('Section 10a Bilan_Diffusion'!$K$8="","",'Section 10a Bilan_Diffusion'!$K$8)</f>
        <v/>
      </c>
      <c r="J870" s="69" t="str">
        <f>IF('Section 10a Bilan_Diffusion'!C250="","",'Section 10a Bilan_Diffusion'!C250)</f>
        <v/>
      </c>
      <c r="K870" s="1273" t="str">
        <f>IF('Section 10a Bilan_Diffusion'!D250="","",'Section 10a Bilan_Diffusion'!D250)</f>
        <v/>
      </c>
      <c r="L870" s="69" t="str">
        <f>IF('Section 10a Bilan_Diffusion'!E250="","",IF('Section 10a Bilan_Diffusion'!E250="«Choisir»","",'Section 10a Bilan_Diffusion'!E250))</f>
        <v/>
      </c>
      <c r="M870" s="69" t="str">
        <f>IF('Section 10a Bilan_Diffusion'!F250="","",IF('Section 10a Bilan_Diffusion'!F250="«Choisir»","",'Section 10a Bilan_Diffusion'!F250))</f>
        <v/>
      </c>
      <c r="N870" s="69" t="str">
        <f>IF('Section 10a Bilan_Diffusion'!G250="","",'Section 10a Bilan_Diffusion'!G250)</f>
        <v/>
      </c>
      <c r="O870" s="69" t="str">
        <f>IF('Section 10a Bilan_Diffusion'!H250="","",'Section 10a Bilan_Diffusion'!H250)</f>
        <v/>
      </c>
      <c r="P870" s="69" t="str">
        <f>IF('Section 10a Bilan_Diffusion'!I250="","",IF('Section 10a Bilan_Diffusion'!I250="«Choisir»","",'Section 10a Bilan_Diffusion'!I250))</f>
        <v/>
      </c>
      <c r="Q870" s="69" t="str">
        <f>IF('Section 10a Bilan_Diffusion'!J250="","",IF('Section 10a Bilan_Diffusion'!J250="«Choisir»","",'Section 10a Bilan_Diffusion'!J250))</f>
        <v/>
      </c>
      <c r="R870" s="9" t="str">
        <f>IF('Section 10a Bilan_Diffusion'!K250="","",'Section 10a Bilan_Diffusion'!K250)</f>
        <v/>
      </c>
      <c r="S870" s="9" t="str">
        <f>IF('Section 10a Bilan_Diffusion'!L250="","",'Section 10a Bilan_Diffusion'!L250)</f>
        <v/>
      </c>
      <c r="T870" s="9" t="str">
        <f>IF('Section 10a Bilan_Diffusion'!M250="","",'Section 10a Bilan_Diffusion'!M250)</f>
        <v/>
      </c>
      <c r="U870" s="9" t="str">
        <f>IF('Section 10a Bilan_Diffusion'!N250="","",'Section 10a Bilan_Diffusion'!N250)</f>
        <v/>
      </c>
      <c r="V870" s="9">
        <f>'Section 10a Bilan_Diffusion'!O250</f>
        <v>0</v>
      </c>
      <c r="W870" s="9">
        <f>'Section 10a Bilan_Diffusion'!P250</f>
        <v>0</v>
      </c>
      <c r="X870" s="9">
        <f>'Section 10a Bilan_Diffusion'!Q250</f>
        <v>0</v>
      </c>
      <c r="Y870" s="9">
        <f>'Section 10a Bilan_Diffusion'!R250</f>
        <v>0</v>
      </c>
      <c r="Z870" s="9">
        <f>'Section 10a Bilan_Diffusion'!S250</f>
        <v>0</v>
      </c>
      <c r="AA870" s="9">
        <f>'Section 10a Bilan_Diffusion'!T250</f>
        <v>0</v>
      </c>
      <c r="AB870" s="9">
        <f>'Section 10a Bilan_Diffusion'!U250</f>
        <v>0</v>
      </c>
    </row>
    <row r="871" spans="1:28">
      <c r="A871" s="9">
        <f>'Identification '!$F$11</f>
        <v>0</v>
      </c>
      <c r="B871" s="69" t="str">
        <f>IF(AND('Identification '!$F$11="",'Identification '!$F$15&lt;&gt;""),'Identification '!$F$15,IF('Identification '!$F$11="","",IF('Identification '!$F$13="Inscrire le nom de votre organisme dans la cellule F15",'Identification '!$F$15,'Identification '!$F$13)))</f>
        <v/>
      </c>
      <c r="C871" s="9" t="str">
        <f>REF!$BM$7</f>
        <v>2025-2026</v>
      </c>
      <c r="D871" s="9" t="s">
        <v>3007</v>
      </c>
      <c r="E871" s="69" t="str">
        <f>'Identification '!$F$17</f>
        <v/>
      </c>
      <c r="F871" s="9" t="str">
        <f>'Identification '!$G$18</f>
        <v/>
      </c>
      <c r="G871" s="232" t="str">
        <f>IF('Section 10a Bilan_Diffusion'!$D$6="","",'Section 10a Bilan_Diffusion'!$D$6)</f>
        <v/>
      </c>
      <c r="H871" s="9" t="str">
        <f>IF('Section 10a Bilan_Diffusion'!$D$8="","",'Section 10a Bilan_Diffusion'!$D$8)</f>
        <v/>
      </c>
      <c r="I871" s="9" t="str">
        <f>IF('Section 10a Bilan_Diffusion'!$K$8="","",'Section 10a Bilan_Diffusion'!$K$8)</f>
        <v/>
      </c>
      <c r="J871" s="69" t="str">
        <f>IF('Section 10a Bilan_Diffusion'!C251="","",'Section 10a Bilan_Diffusion'!C251)</f>
        <v/>
      </c>
      <c r="K871" s="1273" t="str">
        <f>IF('Section 10a Bilan_Diffusion'!D251="","",'Section 10a Bilan_Diffusion'!D251)</f>
        <v/>
      </c>
      <c r="L871" s="69" t="str">
        <f>IF('Section 10a Bilan_Diffusion'!E251="","",IF('Section 10a Bilan_Diffusion'!E251="«Choisir»","",'Section 10a Bilan_Diffusion'!E251))</f>
        <v/>
      </c>
      <c r="M871" s="69" t="str">
        <f>IF('Section 10a Bilan_Diffusion'!F251="","",IF('Section 10a Bilan_Diffusion'!F251="«Choisir»","",'Section 10a Bilan_Diffusion'!F251))</f>
        <v/>
      </c>
      <c r="N871" s="69" t="str">
        <f>IF('Section 10a Bilan_Diffusion'!G251="","",'Section 10a Bilan_Diffusion'!G251)</f>
        <v/>
      </c>
      <c r="O871" s="69" t="str">
        <f>IF('Section 10a Bilan_Diffusion'!H251="","",'Section 10a Bilan_Diffusion'!H251)</f>
        <v/>
      </c>
      <c r="P871" s="69" t="str">
        <f>IF('Section 10a Bilan_Diffusion'!I251="","",IF('Section 10a Bilan_Diffusion'!I251="«Choisir»","",'Section 10a Bilan_Diffusion'!I251))</f>
        <v/>
      </c>
      <c r="Q871" s="69" t="str">
        <f>IF('Section 10a Bilan_Diffusion'!J251="","",IF('Section 10a Bilan_Diffusion'!J251="«Choisir»","",'Section 10a Bilan_Diffusion'!J251))</f>
        <v/>
      </c>
      <c r="R871" s="9" t="str">
        <f>IF('Section 10a Bilan_Diffusion'!K251="","",'Section 10a Bilan_Diffusion'!K251)</f>
        <v/>
      </c>
      <c r="S871" s="9" t="str">
        <f>IF('Section 10a Bilan_Diffusion'!L251="","",'Section 10a Bilan_Diffusion'!L251)</f>
        <v/>
      </c>
      <c r="T871" s="9" t="str">
        <f>IF('Section 10a Bilan_Diffusion'!M251="","",'Section 10a Bilan_Diffusion'!M251)</f>
        <v/>
      </c>
      <c r="U871" s="9" t="str">
        <f>IF('Section 10a Bilan_Diffusion'!N251="","",'Section 10a Bilan_Diffusion'!N251)</f>
        <v/>
      </c>
      <c r="V871" s="9">
        <f>'Section 10a Bilan_Diffusion'!O251</f>
        <v>0</v>
      </c>
      <c r="W871" s="9">
        <f>'Section 10a Bilan_Diffusion'!P251</f>
        <v>0</v>
      </c>
      <c r="X871" s="9">
        <f>'Section 10a Bilan_Diffusion'!Q251</f>
        <v>0</v>
      </c>
      <c r="Y871" s="9">
        <f>'Section 10a Bilan_Diffusion'!R251</f>
        <v>0</v>
      </c>
      <c r="Z871" s="9">
        <f>'Section 10a Bilan_Diffusion'!S251</f>
        <v>0</v>
      </c>
      <c r="AA871" s="9">
        <f>'Section 10a Bilan_Diffusion'!T251</f>
        <v>0</v>
      </c>
      <c r="AB871" s="9">
        <f>'Section 10a Bilan_Diffusion'!U251</f>
        <v>0</v>
      </c>
    </row>
    <row r="872" spans="1:28">
      <c r="A872" s="9">
        <f>'Identification '!$F$11</f>
        <v>0</v>
      </c>
      <c r="B872" s="69" t="str">
        <f>IF(AND('Identification '!$F$11="",'Identification '!$F$15&lt;&gt;""),'Identification '!$F$15,IF('Identification '!$F$11="","",IF('Identification '!$F$13="Inscrire le nom de votre organisme dans la cellule F15",'Identification '!$F$15,'Identification '!$F$13)))</f>
        <v/>
      </c>
      <c r="C872" s="9" t="str">
        <f>REF!$BM$7</f>
        <v>2025-2026</v>
      </c>
      <c r="D872" s="9" t="s">
        <v>3007</v>
      </c>
      <c r="E872" s="69" t="str">
        <f>'Identification '!$F$17</f>
        <v/>
      </c>
      <c r="F872" s="9" t="str">
        <f>'Identification '!$G$18</f>
        <v/>
      </c>
      <c r="G872" s="232" t="str">
        <f>IF('Section 10a Bilan_Diffusion'!$D$6="","",'Section 10a Bilan_Diffusion'!$D$6)</f>
        <v/>
      </c>
      <c r="H872" s="9" t="str">
        <f>IF('Section 10a Bilan_Diffusion'!$D$8="","",'Section 10a Bilan_Diffusion'!$D$8)</f>
        <v/>
      </c>
      <c r="I872" s="9" t="str">
        <f>IF('Section 10a Bilan_Diffusion'!$K$8="","",'Section 10a Bilan_Diffusion'!$K$8)</f>
        <v/>
      </c>
      <c r="J872" s="69" t="str">
        <f>IF('Section 10a Bilan_Diffusion'!C252="","",'Section 10a Bilan_Diffusion'!C252)</f>
        <v/>
      </c>
      <c r="K872" s="1273" t="str">
        <f>IF('Section 10a Bilan_Diffusion'!D252="","",'Section 10a Bilan_Diffusion'!D252)</f>
        <v/>
      </c>
      <c r="L872" s="69" t="str">
        <f>IF('Section 10a Bilan_Diffusion'!E252="","",IF('Section 10a Bilan_Diffusion'!E252="«Choisir»","",'Section 10a Bilan_Diffusion'!E252))</f>
        <v/>
      </c>
      <c r="M872" s="69" t="str">
        <f>IF('Section 10a Bilan_Diffusion'!F252="","",IF('Section 10a Bilan_Diffusion'!F252="«Choisir»","",'Section 10a Bilan_Diffusion'!F252))</f>
        <v/>
      </c>
      <c r="N872" s="69" t="str">
        <f>IF('Section 10a Bilan_Diffusion'!G252="","",'Section 10a Bilan_Diffusion'!G252)</f>
        <v/>
      </c>
      <c r="O872" s="69" t="str">
        <f>IF('Section 10a Bilan_Diffusion'!H252="","",'Section 10a Bilan_Diffusion'!H252)</f>
        <v/>
      </c>
      <c r="P872" s="69" t="str">
        <f>IF('Section 10a Bilan_Diffusion'!I252="","",IF('Section 10a Bilan_Diffusion'!I252="«Choisir»","",'Section 10a Bilan_Diffusion'!I252))</f>
        <v/>
      </c>
      <c r="Q872" s="69" t="str">
        <f>IF('Section 10a Bilan_Diffusion'!J252="","",IF('Section 10a Bilan_Diffusion'!J252="«Choisir»","",'Section 10a Bilan_Diffusion'!J252))</f>
        <v/>
      </c>
      <c r="R872" s="9" t="str">
        <f>IF('Section 10a Bilan_Diffusion'!K252="","",'Section 10a Bilan_Diffusion'!K252)</f>
        <v/>
      </c>
      <c r="S872" s="9" t="str">
        <f>IF('Section 10a Bilan_Diffusion'!L252="","",'Section 10a Bilan_Diffusion'!L252)</f>
        <v/>
      </c>
      <c r="T872" s="9" t="str">
        <f>IF('Section 10a Bilan_Diffusion'!M252="","",'Section 10a Bilan_Diffusion'!M252)</f>
        <v/>
      </c>
      <c r="U872" s="9" t="str">
        <f>IF('Section 10a Bilan_Diffusion'!N252="","",'Section 10a Bilan_Diffusion'!N252)</f>
        <v/>
      </c>
      <c r="V872" s="9">
        <f>'Section 10a Bilan_Diffusion'!O252</f>
        <v>0</v>
      </c>
      <c r="W872" s="9">
        <f>'Section 10a Bilan_Diffusion'!P252</f>
        <v>0</v>
      </c>
      <c r="X872" s="9">
        <f>'Section 10a Bilan_Diffusion'!Q252</f>
        <v>0</v>
      </c>
      <c r="Y872" s="9">
        <f>'Section 10a Bilan_Diffusion'!R252</f>
        <v>0</v>
      </c>
      <c r="Z872" s="9">
        <f>'Section 10a Bilan_Diffusion'!S252</f>
        <v>0</v>
      </c>
      <c r="AA872" s="9">
        <f>'Section 10a Bilan_Diffusion'!T252</f>
        <v>0</v>
      </c>
      <c r="AB872" s="9">
        <f>'Section 10a Bilan_Diffusion'!U252</f>
        <v>0</v>
      </c>
    </row>
    <row r="873" spans="1:28">
      <c r="A873" s="9">
        <f>'Identification '!$F$11</f>
        <v>0</v>
      </c>
      <c r="B873" s="69" t="str">
        <f>IF(AND('Identification '!$F$11="",'Identification '!$F$15&lt;&gt;""),'Identification '!$F$15,IF('Identification '!$F$11="","",IF('Identification '!$F$13="Inscrire le nom de votre organisme dans la cellule F15",'Identification '!$F$15,'Identification '!$F$13)))</f>
        <v/>
      </c>
      <c r="C873" s="9" t="str">
        <f>REF!$BM$7</f>
        <v>2025-2026</v>
      </c>
      <c r="D873" s="9" t="s">
        <v>3007</v>
      </c>
      <c r="E873" s="69" t="str">
        <f>'Identification '!$F$17</f>
        <v/>
      </c>
      <c r="F873" s="9" t="str">
        <f>'Identification '!$G$18</f>
        <v/>
      </c>
      <c r="G873" s="232" t="str">
        <f>IF('Section 10a Bilan_Diffusion'!$D$6="","",'Section 10a Bilan_Diffusion'!$D$6)</f>
        <v/>
      </c>
      <c r="H873" s="9" t="str">
        <f>IF('Section 10a Bilan_Diffusion'!$D$8="","",'Section 10a Bilan_Diffusion'!$D$8)</f>
        <v/>
      </c>
      <c r="I873" s="9" t="str">
        <f>IF('Section 10a Bilan_Diffusion'!$K$8="","",'Section 10a Bilan_Diffusion'!$K$8)</f>
        <v/>
      </c>
      <c r="J873" s="69" t="str">
        <f>IF('Section 10a Bilan_Diffusion'!C253="","",'Section 10a Bilan_Diffusion'!C253)</f>
        <v/>
      </c>
      <c r="K873" s="1273" t="str">
        <f>IF('Section 10a Bilan_Diffusion'!D253="","",'Section 10a Bilan_Diffusion'!D253)</f>
        <v/>
      </c>
      <c r="L873" s="69" t="str">
        <f>IF('Section 10a Bilan_Diffusion'!E253="","",IF('Section 10a Bilan_Diffusion'!E253="«Choisir»","",'Section 10a Bilan_Diffusion'!E253))</f>
        <v/>
      </c>
      <c r="M873" s="69" t="str">
        <f>IF('Section 10a Bilan_Diffusion'!F253="","",IF('Section 10a Bilan_Diffusion'!F253="«Choisir»","",'Section 10a Bilan_Diffusion'!F253))</f>
        <v/>
      </c>
      <c r="N873" s="69" t="str">
        <f>IF('Section 10a Bilan_Diffusion'!G253="","",'Section 10a Bilan_Diffusion'!G253)</f>
        <v/>
      </c>
      <c r="O873" s="69" t="str">
        <f>IF('Section 10a Bilan_Diffusion'!H253="","",'Section 10a Bilan_Diffusion'!H253)</f>
        <v/>
      </c>
      <c r="P873" s="69" t="str">
        <f>IF('Section 10a Bilan_Diffusion'!I253="","",IF('Section 10a Bilan_Diffusion'!I253="«Choisir»","",'Section 10a Bilan_Diffusion'!I253))</f>
        <v/>
      </c>
      <c r="Q873" s="69" t="str">
        <f>IF('Section 10a Bilan_Diffusion'!J253="","",IF('Section 10a Bilan_Diffusion'!J253="«Choisir»","",'Section 10a Bilan_Diffusion'!J253))</f>
        <v/>
      </c>
      <c r="R873" s="9" t="str">
        <f>IF('Section 10a Bilan_Diffusion'!K253="","",'Section 10a Bilan_Diffusion'!K253)</f>
        <v/>
      </c>
      <c r="S873" s="9" t="str">
        <f>IF('Section 10a Bilan_Diffusion'!L253="","",'Section 10a Bilan_Diffusion'!L253)</f>
        <v/>
      </c>
      <c r="T873" s="9" t="str">
        <f>IF('Section 10a Bilan_Diffusion'!M253="","",'Section 10a Bilan_Diffusion'!M253)</f>
        <v/>
      </c>
      <c r="U873" s="9" t="str">
        <f>IF('Section 10a Bilan_Diffusion'!N253="","",'Section 10a Bilan_Diffusion'!N253)</f>
        <v/>
      </c>
      <c r="V873" s="9">
        <f>'Section 10a Bilan_Diffusion'!O253</f>
        <v>0</v>
      </c>
      <c r="W873" s="9">
        <f>'Section 10a Bilan_Diffusion'!P253</f>
        <v>0</v>
      </c>
      <c r="X873" s="9">
        <f>'Section 10a Bilan_Diffusion'!Q253</f>
        <v>0</v>
      </c>
      <c r="Y873" s="9">
        <f>'Section 10a Bilan_Diffusion'!R253</f>
        <v>0</v>
      </c>
      <c r="Z873" s="9">
        <f>'Section 10a Bilan_Diffusion'!S253</f>
        <v>0</v>
      </c>
      <c r="AA873" s="9">
        <f>'Section 10a Bilan_Diffusion'!T253</f>
        <v>0</v>
      </c>
      <c r="AB873" s="9">
        <f>'Section 10a Bilan_Diffusion'!U253</f>
        <v>0</v>
      </c>
    </row>
    <row r="874" spans="1:28">
      <c r="A874" s="9">
        <f>'Identification '!$F$11</f>
        <v>0</v>
      </c>
      <c r="B874" s="69" t="str">
        <f>IF(AND('Identification '!$F$11="",'Identification '!$F$15&lt;&gt;""),'Identification '!$F$15,IF('Identification '!$F$11="","",IF('Identification '!$F$13="Inscrire le nom de votre organisme dans la cellule F15",'Identification '!$F$15,'Identification '!$F$13)))</f>
        <v/>
      </c>
      <c r="C874" s="9" t="str">
        <f>REF!$BM$7</f>
        <v>2025-2026</v>
      </c>
      <c r="D874" s="9" t="s">
        <v>3007</v>
      </c>
      <c r="E874" s="69" t="str">
        <f>'Identification '!$F$17</f>
        <v/>
      </c>
      <c r="F874" s="9" t="str">
        <f>'Identification '!$G$18</f>
        <v/>
      </c>
      <c r="G874" s="232" t="str">
        <f>IF('Section 10a Bilan_Diffusion'!$D$6="","",'Section 10a Bilan_Diffusion'!$D$6)</f>
        <v/>
      </c>
      <c r="H874" s="9" t="str">
        <f>IF('Section 10a Bilan_Diffusion'!$D$8="","",'Section 10a Bilan_Diffusion'!$D$8)</f>
        <v/>
      </c>
      <c r="I874" s="9" t="str">
        <f>IF('Section 10a Bilan_Diffusion'!$K$8="","",'Section 10a Bilan_Diffusion'!$K$8)</f>
        <v/>
      </c>
      <c r="J874" s="69" t="str">
        <f>IF('Section 10a Bilan_Diffusion'!C254="","",'Section 10a Bilan_Diffusion'!C254)</f>
        <v/>
      </c>
      <c r="K874" s="1273" t="str">
        <f>IF('Section 10a Bilan_Diffusion'!D254="","",'Section 10a Bilan_Diffusion'!D254)</f>
        <v/>
      </c>
      <c r="L874" s="69" t="str">
        <f>IF('Section 10a Bilan_Diffusion'!E254="","",IF('Section 10a Bilan_Diffusion'!E254="«Choisir»","",'Section 10a Bilan_Diffusion'!E254))</f>
        <v/>
      </c>
      <c r="M874" s="69" t="str">
        <f>IF('Section 10a Bilan_Diffusion'!F254="","",IF('Section 10a Bilan_Diffusion'!F254="«Choisir»","",'Section 10a Bilan_Diffusion'!F254))</f>
        <v/>
      </c>
      <c r="N874" s="69" t="str">
        <f>IF('Section 10a Bilan_Diffusion'!G254="","",'Section 10a Bilan_Diffusion'!G254)</f>
        <v/>
      </c>
      <c r="O874" s="69" t="str">
        <f>IF('Section 10a Bilan_Diffusion'!H254="","",'Section 10a Bilan_Diffusion'!H254)</f>
        <v/>
      </c>
      <c r="P874" s="69" t="str">
        <f>IF('Section 10a Bilan_Diffusion'!I254="","",IF('Section 10a Bilan_Diffusion'!I254="«Choisir»","",'Section 10a Bilan_Diffusion'!I254))</f>
        <v/>
      </c>
      <c r="Q874" s="69" t="str">
        <f>IF('Section 10a Bilan_Diffusion'!J254="","",IF('Section 10a Bilan_Diffusion'!J254="«Choisir»","",'Section 10a Bilan_Diffusion'!J254))</f>
        <v/>
      </c>
      <c r="R874" s="9" t="str">
        <f>IF('Section 10a Bilan_Diffusion'!K254="","",'Section 10a Bilan_Diffusion'!K254)</f>
        <v/>
      </c>
      <c r="S874" s="9" t="str">
        <f>IF('Section 10a Bilan_Diffusion'!L254="","",'Section 10a Bilan_Diffusion'!L254)</f>
        <v/>
      </c>
      <c r="T874" s="9" t="str">
        <f>IF('Section 10a Bilan_Diffusion'!M254="","",'Section 10a Bilan_Diffusion'!M254)</f>
        <v/>
      </c>
      <c r="U874" s="9" t="str">
        <f>IF('Section 10a Bilan_Diffusion'!N254="","",'Section 10a Bilan_Diffusion'!N254)</f>
        <v/>
      </c>
      <c r="V874" s="9">
        <f>'Section 10a Bilan_Diffusion'!O254</f>
        <v>0</v>
      </c>
      <c r="W874" s="9">
        <f>'Section 10a Bilan_Diffusion'!P254</f>
        <v>0</v>
      </c>
      <c r="X874" s="9">
        <f>'Section 10a Bilan_Diffusion'!Q254</f>
        <v>0</v>
      </c>
      <c r="Y874" s="9">
        <f>'Section 10a Bilan_Diffusion'!R254</f>
        <v>0</v>
      </c>
      <c r="Z874" s="9">
        <f>'Section 10a Bilan_Diffusion'!S254</f>
        <v>0</v>
      </c>
      <c r="AA874" s="9">
        <f>'Section 10a Bilan_Diffusion'!T254</f>
        <v>0</v>
      </c>
      <c r="AB874" s="9">
        <f>'Section 10a Bilan_Diffusion'!U254</f>
        <v>0</v>
      </c>
    </row>
    <row r="875" spans="1:28">
      <c r="A875" s="9">
        <f>'Identification '!$F$11</f>
        <v>0</v>
      </c>
      <c r="B875" s="69" t="str">
        <f>IF(AND('Identification '!$F$11="",'Identification '!$F$15&lt;&gt;""),'Identification '!$F$15,IF('Identification '!$F$11="","",IF('Identification '!$F$13="Inscrire le nom de votre organisme dans la cellule F15",'Identification '!$F$15,'Identification '!$F$13)))</f>
        <v/>
      </c>
      <c r="C875" s="9" t="str">
        <f>REF!$BM$7</f>
        <v>2025-2026</v>
      </c>
      <c r="D875" s="9" t="s">
        <v>3007</v>
      </c>
      <c r="E875" s="69" t="str">
        <f>'Identification '!$F$17</f>
        <v/>
      </c>
      <c r="F875" s="9" t="str">
        <f>'Identification '!$G$18</f>
        <v/>
      </c>
      <c r="G875" s="232" t="str">
        <f>IF('Section 10a Bilan_Diffusion'!$D$6="","",'Section 10a Bilan_Diffusion'!$D$6)</f>
        <v/>
      </c>
      <c r="H875" s="9" t="str">
        <f>IF('Section 10a Bilan_Diffusion'!$D$8="","",'Section 10a Bilan_Diffusion'!$D$8)</f>
        <v/>
      </c>
      <c r="I875" s="9" t="str">
        <f>IF('Section 10a Bilan_Diffusion'!$K$8="","",'Section 10a Bilan_Diffusion'!$K$8)</f>
        <v/>
      </c>
      <c r="J875" s="69" t="str">
        <f>IF('Section 10a Bilan_Diffusion'!C255="","",'Section 10a Bilan_Diffusion'!C255)</f>
        <v/>
      </c>
      <c r="K875" s="1273" t="str">
        <f>IF('Section 10a Bilan_Diffusion'!D255="","",'Section 10a Bilan_Diffusion'!D255)</f>
        <v/>
      </c>
      <c r="L875" s="69" t="str">
        <f>IF('Section 10a Bilan_Diffusion'!E255="","",IF('Section 10a Bilan_Diffusion'!E255="«Choisir»","",'Section 10a Bilan_Diffusion'!E255))</f>
        <v/>
      </c>
      <c r="M875" s="69" t="str">
        <f>IF('Section 10a Bilan_Diffusion'!F255="","",IF('Section 10a Bilan_Diffusion'!F255="«Choisir»","",'Section 10a Bilan_Diffusion'!F255))</f>
        <v/>
      </c>
      <c r="N875" s="69" t="str">
        <f>IF('Section 10a Bilan_Diffusion'!G255="","",'Section 10a Bilan_Diffusion'!G255)</f>
        <v/>
      </c>
      <c r="O875" s="69" t="str">
        <f>IF('Section 10a Bilan_Diffusion'!H255="","",'Section 10a Bilan_Diffusion'!H255)</f>
        <v/>
      </c>
      <c r="P875" s="69" t="str">
        <f>IF('Section 10a Bilan_Diffusion'!I255="","",IF('Section 10a Bilan_Diffusion'!I255="«Choisir»","",'Section 10a Bilan_Diffusion'!I255))</f>
        <v/>
      </c>
      <c r="Q875" s="69" t="str">
        <f>IF('Section 10a Bilan_Diffusion'!J255="","",IF('Section 10a Bilan_Diffusion'!J255="«Choisir»","",'Section 10a Bilan_Diffusion'!J255))</f>
        <v/>
      </c>
      <c r="R875" s="9" t="str">
        <f>IF('Section 10a Bilan_Diffusion'!K255="","",'Section 10a Bilan_Diffusion'!K255)</f>
        <v/>
      </c>
      <c r="S875" s="9" t="str">
        <f>IF('Section 10a Bilan_Diffusion'!L255="","",'Section 10a Bilan_Diffusion'!L255)</f>
        <v/>
      </c>
      <c r="T875" s="9" t="str">
        <f>IF('Section 10a Bilan_Diffusion'!M255="","",'Section 10a Bilan_Diffusion'!M255)</f>
        <v/>
      </c>
      <c r="U875" s="9" t="str">
        <f>IF('Section 10a Bilan_Diffusion'!N255="","",'Section 10a Bilan_Diffusion'!N255)</f>
        <v/>
      </c>
      <c r="V875" s="9">
        <f>'Section 10a Bilan_Diffusion'!O255</f>
        <v>0</v>
      </c>
      <c r="W875" s="9">
        <f>'Section 10a Bilan_Diffusion'!P255</f>
        <v>0</v>
      </c>
      <c r="X875" s="9">
        <f>'Section 10a Bilan_Diffusion'!Q255</f>
        <v>0</v>
      </c>
      <c r="Y875" s="9">
        <f>'Section 10a Bilan_Diffusion'!R255</f>
        <v>0</v>
      </c>
      <c r="Z875" s="9">
        <f>'Section 10a Bilan_Diffusion'!S255</f>
        <v>0</v>
      </c>
      <c r="AA875" s="9">
        <f>'Section 10a Bilan_Diffusion'!T255</f>
        <v>0</v>
      </c>
      <c r="AB875" s="9">
        <f>'Section 10a Bilan_Diffusion'!U255</f>
        <v>0</v>
      </c>
    </row>
    <row r="876" spans="1:28">
      <c r="A876" s="9">
        <f>'Identification '!$F$11</f>
        <v>0</v>
      </c>
      <c r="B876" s="69" t="str">
        <f>IF(AND('Identification '!$F$11="",'Identification '!$F$15&lt;&gt;""),'Identification '!$F$15,IF('Identification '!$F$11="","",IF('Identification '!$F$13="Inscrire le nom de votre organisme dans la cellule F15",'Identification '!$F$15,'Identification '!$F$13)))</f>
        <v/>
      </c>
      <c r="C876" s="9" t="str">
        <f>REF!$BM$7</f>
        <v>2025-2026</v>
      </c>
      <c r="D876" s="9" t="s">
        <v>3007</v>
      </c>
      <c r="E876" s="69" t="str">
        <f>'Identification '!$F$17</f>
        <v/>
      </c>
      <c r="F876" s="9" t="str">
        <f>'Identification '!$G$18</f>
        <v/>
      </c>
      <c r="G876" s="232" t="str">
        <f>IF('Section 10a Bilan_Diffusion'!$D$6="","",'Section 10a Bilan_Diffusion'!$D$6)</f>
        <v/>
      </c>
      <c r="H876" s="9" t="str">
        <f>IF('Section 10a Bilan_Diffusion'!$D$8="","",'Section 10a Bilan_Diffusion'!$D$8)</f>
        <v/>
      </c>
      <c r="I876" s="9" t="str">
        <f>IF('Section 10a Bilan_Diffusion'!$K$8="","",'Section 10a Bilan_Diffusion'!$K$8)</f>
        <v/>
      </c>
      <c r="J876" s="69" t="str">
        <f>IF('Section 10a Bilan_Diffusion'!C256="","",'Section 10a Bilan_Diffusion'!C256)</f>
        <v/>
      </c>
      <c r="K876" s="1273" t="str">
        <f>IF('Section 10a Bilan_Diffusion'!D256="","",'Section 10a Bilan_Diffusion'!D256)</f>
        <v/>
      </c>
      <c r="L876" s="69" t="str">
        <f>IF('Section 10a Bilan_Diffusion'!E256="","",IF('Section 10a Bilan_Diffusion'!E256="«Choisir»","",'Section 10a Bilan_Diffusion'!E256))</f>
        <v/>
      </c>
      <c r="M876" s="69" t="str">
        <f>IF('Section 10a Bilan_Diffusion'!F256="","",IF('Section 10a Bilan_Diffusion'!F256="«Choisir»","",'Section 10a Bilan_Diffusion'!F256))</f>
        <v/>
      </c>
      <c r="N876" s="69" t="str">
        <f>IF('Section 10a Bilan_Diffusion'!G256="","",'Section 10a Bilan_Diffusion'!G256)</f>
        <v/>
      </c>
      <c r="O876" s="69" t="str">
        <f>IF('Section 10a Bilan_Diffusion'!H256="","",'Section 10a Bilan_Diffusion'!H256)</f>
        <v/>
      </c>
      <c r="P876" s="69" t="str">
        <f>IF('Section 10a Bilan_Diffusion'!I256="","",IF('Section 10a Bilan_Diffusion'!I256="«Choisir»","",'Section 10a Bilan_Diffusion'!I256))</f>
        <v/>
      </c>
      <c r="Q876" s="69" t="str">
        <f>IF('Section 10a Bilan_Diffusion'!J256="","",IF('Section 10a Bilan_Diffusion'!J256="«Choisir»","",'Section 10a Bilan_Diffusion'!J256))</f>
        <v/>
      </c>
      <c r="R876" s="9" t="str">
        <f>IF('Section 10a Bilan_Diffusion'!K256="","",'Section 10a Bilan_Diffusion'!K256)</f>
        <v/>
      </c>
      <c r="S876" s="9" t="str">
        <f>IF('Section 10a Bilan_Diffusion'!L256="","",'Section 10a Bilan_Diffusion'!L256)</f>
        <v/>
      </c>
      <c r="T876" s="9" t="str">
        <f>IF('Section 10a Bilan_Diffusion'!M256="","",'Section 10a Bilan_Diffusion'!M256)</f>
        <v/>
      </c>
      <c r="U876" s="9" t="str">
        <f>IF('Section 10a Bilan_Diffusion'!N256="","",'Section 10a Bilan_Diffusion'!N256)</f>
        <v/>
      </c>
      <c r="V876" s="9">
        <f>'Section 10a Bilan_Diffusion'!O256</f>
        <v>0</v>
      </c>
      <c r="W876" s="9">
        <f>'Section 10a Bilan_Diffusion'!P256</f>
        <v>0</v>
      </c>
      <c r="X876" s="9">
        <f>'Section 10a Bilan_Diffusion'!Q256</f>
        <v>0</v>
      </c>
      <c r="Y876" s="9">
        <f>'Section 10a Bilan_Diffusion'!R256</f>
        <v>0</v>
      </c>
      <c r="Z876" s="9">
        <f>'Section 10a Bilan_Diffusion'!S256</f>
        <v>0</v>
      </c>
      <c r="AA876" s="9">
        <f>'Section 10a Bilan_Diffusion'!T256</f>
        <v>0</v>
      </c>
      <c r="AB876" s="9">
        <f>'Section 10a Bilan_Diffusion'!U256</f>
        <v>0</v>
      </c>
    </row>
    <row r="877" spans="1:28">
      <c r="A877" s="9">
        <f>'Identification '!$F$11</f>
        <v>0</v>
      </c>
      <c r="B877" s="69" t="str">
        <f>IF(AND('Identification '!$F$11="",'Identification '!$F$15&lt;&gt;""),'Identification '!$F$15,IF('Identification '!$F$11="","",IF('Identification '!$F$13="Inscrire le nom de votre organisme dans la cellule F15",'Identification '!$F$15,'Identification '!$F$13)))</f>
        <v/>
      </c>
      <c r="C877" s="9" t="str">
        <f>REF!$BM$7</f>
        <v>2025-2026</v>
      </c>
      <c r="D877" s="9" t="s">
        <v>3007</v>
      </c>
      <c r="E877" s="69" t="str">
        <f>'Identification '!$F$17</f>
        <v/>
      </c>
      <c r="F877" s="9" t="str">
        <f>'Identification '!$G$18</f>
        <v/>
      </c>
      <c r="G877" s="232" t="str">
        <f>IF('Section 10a Bilan_Diffusion'!$D$6="","",'Section 10a Bilan_Diffusion'!$D$6)</f>
        <v/>
      </c>
      <c r="H877" s="9" t="str">
        <f>IF('Section 10a Bilan_Diffusion'!$D$8="","",'Section 10a Bilan_Diffusion'!$D$8)</f>
        <v/>
      </c>
      <c r="I877" s="9" t="str">
        <f>IF('Section 10a Bilan_Diffusion'!$K$8="","",'Section 10a Bilan_Diffusion'!$K$8)</f>
        <v/>
      </c>
      <c r="J877" s="69" t="str">
        <f>IF('Section 10a Bilan_Diffusion'!C257="","",'Section 10a Bilan_Diffusion'!C257)</f>
        <v/>
      </c>
      <c r="K877" s="1273" t="str">
        <f>IF('Section 10a Bilan_Diffusion'!D257="","",'Section 10a Bilan_Diffusion'!D257)</f>
        <v/>
      </c>
      <c r="L877" s="69" t="str">
        <f>IF('Section 10a Bilan_Diffusion'!E257="","",IF('Section 10a Bilan_Diffusion'!E257="«Choisir»","",'Section 10a Bilan_Diffusion'!E257))</f>
        <v/>
      </c>
      <c r="M877" s="69" t="str">
        <f>IF('Section 10a Bilan_Diffusion'!F257="","",IF('Section 10a Bilan_Diffusion'!F257="«Choisir»","",'Section 10a Bilan_Diffusion'!F257))</f>
        <v/>
      </c>
      <c r="N877" s="69" t="str">
        <f>IF('Section 10a Bilan_Diffusion'!G257="","",'Section 10a Bilan_Diffusion'!G257)</f>
        <v/>
      </c>
      <c r="O877" s="69" t="str">
        <f>IF('Section 10a Bilan_Diffusion'!H257="","",'Section 10a Bilan_Diffusion'!H257)</f>
        <v/>
      </c>
      <c r="P877" s="69" t="str">
        <f>IF('Section 10a Bilan_Diffusion'!I257="","",IF('Section 10a Bilan_Diffusion'!I257="«Choisir»","",'Section 10a Bilan_Diffusion'!I257))</f>
        <v/>
      </c>
      <c r="Q877" s="69" t="str">
        <f>IF('Section 10a Bilan_Diffusion'!J257="","",IF('Section 10a Bilan_Diffusion'!J257="«Choisir»","",'Section 10a Bilan_Diffusion'!J257))</f>
        <v/>
      </c>
      <c r="R877" s="9" t="str">
        <f>IF('Section 10a Bilan_Diffusion'!K257="","",'Section 10a Bilan_Diffusion'!K257)</f>
        <v/>
      </c>
      <c r="S877" s="9" t="str">
        <f>IF('Section 10a Bilan_Diffusion'!L257="","",'Section 10a Bilan_Diffusion'!L257)</f>
        <v/>
      </c>
      <c r="T877" s="9" t="str">
        <f>IF('Section 10a Bilan_Diffusion'!M257="","",'Section 10a Bilan_Diffusion'!M257)</f>
        <v/>
      </c>
      <c r="U877" s="9" t="str">
        <f>IF('Section 10a Bilan_Diffusion'!N257="","",'Section 10a Bilan_Diffusion'!N257)</f>
        <v/>
      </c>
      <c r="V877" s="9">
        <f>'Section 10a Bilan_Diffusion'!O257</f>
        <v>0</v>
      </c>
      <c r="W877" s="9">
        <f>'Section 10a Bilan_Diffusion'!P257</f>
        <v>0</v>
      </c>
      <c r="X877" s="9">
        <f>'Section 10a Bilan_Diffusion'!Q257</f>
        <v>0</v>
      </c>
      <c r="Y877" s="9">
        <f>'Section 10a Bilan_Diffusion'!R257</f>
        <v>0</v>
      </c>
      <c r="Z877" s="9">
        <f>'Section 10a Bilan_Diffusion'!S257</f>
        <v>0</v>
      </c>
      <c r="AA877" s="9">
        <f>'Section 10a Bilan_Diffusion'!T257</f>
        <v>0</v>
      </c>
      <c r="AB877" s="9">
        <f>'Section 10a Bilan_Diffusion'!U257</f>
        <v>0</v>
      </c>
    </row>
    <row r="878" spans="1:28">
      <c r="A878" s="9">
        <f>'Identification '!$F$11</f>
        <v>0</v>
      </c>
      <c r="B878" s="69" t="str">
        <f>IF(AND('Identification '!$F$11="",'Identification '!$F$15&lt;&gt;""),'Identification '!$F$15,IF('Identification '!$F$11="","",IF('Identification '!$F$13="Inscrire le nom de votre organisme dans la cellule F15",'Identification '!$F$15,'Identification '!$F$13)))</f>
        <v/>
      </c>
      <c r="C878" s="9" t="str">
        <f>REF!$BM$7</f>
        <v>2025-2026</v>
      </c>
      <c r="D878" s="9" t="s">
        <v>3007</v>
      </c>
      <c r="E878" s="69" t="str">
        <f>'Identification '!$F$17</f>
        <v/>
      </c>
      <c r="F878" s="9" t="str">
        <f>'Identification '!$G$18</f>
        <v/>
      </c>
      <c r="G878" s="232" t="str">
        <f>IF('Section 10a Bilan_Diffusion'!$D$6="","",'Section 10a Bilan_Diffusion'!$D$6)</f>
        <v/>
      </c>
      <c r="H878" s="9" t="str">
        <f>IF('Section 10a Bilan_Diffusion'!$D$8="","",'Section 10a Bilan_Diffusion'!$D$8)</f>
        <v/>
      </c>
      <c r="I878" s="9" t="str">
        <f>IF('Section 10a Bilan_Diffusion'!$K$8="","",'Section 10a Bilan_Diffusion'!$K$8)</f>
        <v/>
      </c>
      <c r="J878" s="69" t="str">
        <f>IF('Section 10a Bilan_Diffusion'!C258="","",'Section 10a Bilan_Diffusion'!C258)</f>
        <v/>
      </c>
      <c r="K878" s="1273" t="str">
        <f>IF('Section 10a Bilan_Diffusion'!D258="","",'Section 10a Bilan_Diffusion'!D258)</f>
        <v/>
      </c>
      <c r="L878" s="69" t="str">
        <f>IF('Section 10a Bilan_Diffusion'!E258="","",IF('Section 10a Bilan_Diffusion'!E258="«Choisir»","",'Section 10a Bilan_Diffusion'!E258))</f>
        <v/>
      </c>
      <c r="M878" s="69" t="str">
        <f>IF('Section 10a Bilan_Diffusion'!F258="","",IF('Section 10a Bilan_Diffusion'!F258="«Choisir»","",'Section 10a Bilan_Diffusion'!F258))</f>
        <v/>
      </c>
      <c r="N878" s="69" t="str">
        <f>IF('Section 10a Bilan_Diffusion'!G258="","",'Section 10a Bilan_Diffusion'!G258)</f>
        <v/>
      </c>
      <c r="O878" s="69" t="str">
        <f>IF('Section 10a Bilan_Diffusion'!H258="","",'Section 10a Bilan_Diffusion'!H258)</f>
        <v/>
      </c>
      <c r="P878" s="69" t="str">
        <f>IF('Section 10a Bilan_Diffusion'!I258="","",IF('Section 10a Bilan_Diffusion'!I258="«Choisir»","",'Section 10a Bilan_Diffusion'!I258))</f>
        <v/>
      </c>
      <c r="Q878" s="69" t="str">
        <f>IF('Section 10a Bilan_Diffusion'!J258="","",IF('Section 10a Bilan_Diffusion'!J258="«Choisir»","",'Section 10a Bilan_Diffusion'!J258))</f>
        <v/>
      </c>
      <c r="R878" s="9" t="str">
        <f>IF('Section 10a Bilan_Diffusion'!K258="","",'Section 10a Bilan_Diffusion'!K258)</f>
        <v/>
      </c>
      <c r="S878" s="9" t="str">
        <f>IF('Section 10a Bilan_Diffusion'!L258="","",'Section 10a Bilan_Diffusion'!L258)</f>
        <v/>
      </c>
      <c r="T878" s="9" t="str">
        <f>IF('Section 10a Bilan_Diffusion'!M258="","",'Section 10a Bilan_Diffusion'!M258)</f>
        <v/>
      </c>
      <c r="U878" s="9" t="str">
        <f>IF('Section 10a Bilan_Diffusion'!N258="","",'Section 10a Bilan_Diffusion'!N258)</f>
        <v/>
      </c>
      <c r="V878" s="9">
        <f>'Section 10a Bilan_Diffusion'!O258</f>
        <v>0</v>
      </c>
      <c r="W878" s="9">
        <f>'Section 10a Bilan_Diffusion'!P258</f>
        <v>0</v>
      </c>
      <c r="X878" s="9">
        <f>'Section 10a Bilan_Diffusion'!Q258</f>
        <v>0</v>
      </c>
      <c r="Y878" s="9">
        <f>'Section 10a Bilan_Diffusion'!R258</f>
        <v>0</v>
      </c>
      <c r="Z878" s="9">
        <f>'Section 10a Bilan_Diffusion'!S258</f>
        <v>0</v>
      </c>
      <c r="AA878" s="9">
        <f>'Section 10a Bilan_Diffusion'!T258</f>
        <v>0</v>
      </c>
      <c r="AB878" s="9">
        <f>'Section 10a Bilan_Diffusion'!U258</f>
        <v>0</v>
      </c>
    </row>
    <row r="879" spans="1:28">
      <c r="A879" s="9">
        <f>'Identification '!$F$11</f>
        <v>0</v>
      </c>
      <c r="B879" s="69" t="str">
        <f>IF(AND('Identification '!$F$11="",'Identification '!$F$15&lt;&gt;""),'Identification '!$F$15,IF('Identification '!$F$11="","",IF('Identification '!$F$13="Inscrire le nom de votre organisme dans la cellule F15",'Identification '!$F$15,'Identification '!$F$13)))</f>
        <v/>
      </c>
      <c r="C879" s="9" t="str">
        <f>REF!$BM$7</f>
        <v>2025-2026</v>
      </c>
      <c r="D879" s="9" t="s">
        <v>3007</v>
      </c>
      <c r="E879" s="69" t="str">
        <f>'Identification '!$F$17</f>
        <v/>
      </c>
      <c r="F879" s="9" t="str">
        <f>'Identification '!$G$18</f>
        <v/>
      </c>
      <c r="G879" s="232" t="str">
        <f>IF('Section 10a Bilan_Diffusion'!$D$6="","",'Section 10a Bilan_Diffusion'!$D$6)</f>
        <v/>
      </c>
      <c r="H879" s="9" t="str">
        <f>IF('Section 10a Bilan_Diffusion'!$D$8="","",'Section 10a Bilan_Diffusion'!$D$8)</f>
        <v/>
      </c>
      <c r="I879" s="9" t="str">
        <f>IF('Section 10a Bilan_Diffusion'!$K$8="","",'Section 10a Bilan_Diffusion'!$K$8)</f>
        <v/>
      </c>
      <c r="J879" s="69" t="str">
        <f>IF('Section 10a Bilan_Diffusion'!C259="","",'Section 10a Bilan_Diffusion'!C259)</f>
        <v/>
      </c>
      <c r="K879" s="1273" t="str">
        <f>IF('Section 10a Bilan_Diffusion'!D259="","",'Section 10a Bilan_Diffusion'!D259)</f>
        <v/>
      </c>
      <c r="L879" s="69" t="str">
        <f>IF('Section 10a Bilan_Diffusion'!E259="","",IF('Section 10a Bilan_Diffusion'!E259="«Choisir»","",'Section 10a Bilan_Diffusion'!E259))</f>
        <v/>
      </c>
      <c r="M879" s="69" t="str">
        <f>IF('Section 10a Bilan_Diffusion'!F259="","",IF('Section 10a Bilan_Diffusion'!F259="«Choisir»","",'Section 10a Bilan_Diffusion'!F259))</f>
        <v/>
      </c>
      <c r="N879" s="69" t="str">
        <f>IF('Section 10a Bilan_Diffusion'!G259="","",'Section 10a Bilan_Diffusion'!G259)</f>
        <v/>
      </c>
      <c r="O879" s="69" t="str">
        <f>IF('Section 10a Bilan_Diffusion'!H259="","",'Section 10a Bilan_Diffusion'!H259)</f>
        <v/>
      </c>
      <c r="P879" s="69" t="str">
        <f>IF('Section 10a Bilan_Diffusion'!I259="","",IF('Section 10a Bilan_Diffusion'!I259="«Choisir»","",'Section 10a Bilan_Diffusion'!I259))</f>
        <v/>
      </c>
      <c r="Q879" s="69" t="str">
        <f>IF('Section 10a Bilan_Diffusion'!J259="","",IF('Section 10a Bilan_Diffusion'!J259="«Choisir»","",'Section 10a Bilan_Diffusion'!J259))</f>
        <v/>
      </c>
      <c r="R879" s="9" t="str">
        <f>IF('Section 10a Bilan_Diffusion'!K259="","",'Section 10a Bilan_Diffusion'!K259)</f>
        <v/>
      </c>
      <c r="S879" s="9" t="str">
        <f>IF('Section 10a Bilan_Diffusion'!L259="","",'Section 10a Bilan_Diffusion'!L259)</f>
        <v/>
      </c>
      <c r="T879" s="9" t="str">
        <f>IF('Section 10a Bilan_Diffusion'!M259="","",'Section 10a Bilan_Diffusion'!M259)</f>
        <v/>
      </c>
      <c r="U879" s="9" t="str">
        <f>IF('Section 10a Bilan_Diffusion'!N259="","",'Section 10a Bilan_Diffusion'!N259)</f>
        <v/>
      </c>
      <c r="V879" s="9">
        <f>'Section 10a Bilan_Diffusion'!O259</f>
        <v>0</v>
      </c>
      <c r="W879" s="9">
        <f>'Section 10a Bilan_Diffusion'!P259</f>
        <v>0</v>
      </c>
      <c r="X879" s="9">
        <f>'Section 10a Bilan_Diffusion'!Q259</f>
        <v>0</v>
      </c>
      <c r="Y879" s="9">
        <f>'Section 10a Bilan_Diffusion'!R259</f>
        <v>0</v>
      </c>
      <c r="Z879" s="9">
        <f>'Section 10a Bilan_Diffusion'!S259</f>
        <v>0</v>
      </c>
      <c r="AA879" s="9">
        <f>'Section 10a Bilan_Diffusion'!T259</f>
        <v>0</v>
      </c>
      <c r="AB879" s="9">
        <f>'Section 10a Bilan_Diffusion'!U259</f>
        <v>0</v>
      </c>
    </row>
    <row r="880" spans="1:28">
      <c r="A880" s="9">
        <f>'Identification '!$F$11</f>
        <v>0</v>
      </c>
      <c r="B880" s="69" t="str">
        <f>IF(AND('Identification '!$F$11="",'Identification '!$F$15&lt;&gt;""),'Identification '!$F$15,IF('Identification '!$F$11="","",IF('Identification '!$F$13="Inscrire le nom de votre organisme dans la cellule F15",'Identification '!$F$15,'Identification '!$F$13)))</f>
        <v/>
      </c>
      <c r="C880" s="9" t="str">
        <f>REF!$BM$7</f>
        <v>2025-2026</v>
      </c>
      <c r="D880" s="9" t="s">
        <v>3007</v>
      </c>
      <c r="E880" s="69" t="str">
        <f>'Identification '!$F$17</f>
        <v/>
      </c>
      <c r="F880" s="9" t="str">
        <f>'Identification '!$G$18</f>
        <v/>
      </c>
      <c r="G880" s="232" t="str">
        <f>IF('Section 10a Bilan_Diffusion'!$D$6="","",'Section 10a Bilan_Diffusion'!$D$6)</f>
        <v/>
      </c>
      <c r="H880" s="9" t="str">
        <f>IF('Section 10a Bilan_Diffusion'!$D$8="","",'Section 10a Bilan_Diffusion'!$D$8)</f>
        <v/>
      </c>
      <c r="I880" s="9" t="str">
        <f>IF('Section 10a Bilan_Diffusion'!$K$8="","",'Section 10a Bilan_Diffusion'!$K$8)</f>
        <v/>
      </c>
      <c r="J880" s="69" t="str">
        <f>IF('Section 10a Bilan_Diffusion'!C260="","",'Section 10a Bilan_Diffusion'!C260)</f>
        <v/>
      </c>
      <c r="K880" s="1273" t="str">
        <f>IF('Section 10a Bilan_Diffusion'!D260="","",'Section 10a Bilan_Diffusion'!D260)</f>
        <v/>
      </c>
      <c r="L880" s="69" t="str">
        <f>IF('Section 10a Bilan_Diffusion'!E260="","",IF('Section 10a Bilan_Diffusion'!E260="«Choisir»","",'Section 10a Bilan_Diffusion'!E260))</f>
        <v/>
      </c>
      <c r="M880" s="69" t="str">
        <f>IF('Section 10a Bilan_Diffusion'!F260="","",IF('Section 10a Bilan_Diffusion'!F260="«Choisir»","",'Section 10a Bilan_Diffusion'!F260))</f>
        <v/>
      </c>
      <c r="N880" s="69" t="str">
        <f>IF('Section 10a Bilan_Diffusion'!G260="","",'Section 10a Bilan_Diffusion'!G260)</f>
        <v/>
      </c>
      <c r="O880" s="69" t="str">
        <f>IF('Section 10a Bilan_Diffusion'!H260="","",'Section 10a Bilan_Diffusion'!H260)</f>
        <v/>
      </c>
      <c r="P880" s="69" t="str">
        <f>IF('Section 10a Bilan_Diffusion'!I260="","",IF('Section 10a Bilan_Diffusion'!I260="«Choisir»","",'Section 10a Bilan_Diffusion'!I260))</f>
        <v/>
      </c>
      <c r="Q880" s="69" t="str">
        <f>IF('Section 10a Bilan_Diffusion'!J260="","",IF('Section 10a Bilan_Diffusion'!J260="«Choisir»","",'Section 10a Bilan_Diffusion'!J260))</f>
        <v/>
      </c>
      <c r="R880" s="9" t="str">
        <f>IF('Section 10a Bilan_Diffusion'!K260="","",'Section 10a Bilan_Diffusion'!K260)</f>
        <v/>
      </c>
      <c r="S880" s="9" t="str">
        <f>IF('Section 10a Bilan_Diffusion'!L260="","",'Section 10a Bilan_Diffusion'!L260)</f>
        <v/>
      </c>
      <c r="T880" s="9" t="str">
        <f>IF('Section 10a Bilan_Diffusion'!M260="","",'Section 10a Bilan_Diffusion'!M260)</f>
        <v/>
      </c>
      <c r="U880" s="9" t="str">
        <f>IF('Section 10a Bilan_Diffusion'!N260="","",'Section 10a Bilan_Diffusion'!N260)</f>
        <v/>
      </c>
      <c r="V880" s="9">
        <f>'Section 10a Bilan_Diffusion'!O260</f>
        <v>0</v>
      </c>
      <c r="W880" s="9">
        <f>'Section 10a Bilan_Diffusion'!P260</f>
        <v>0</v>
      </c>
      <c r="X880" s="9">
        <f>'Section 10a Bilan_Diffusion'!Q260</f>
        <v>0</v>
      </c>
      <c r="Y880" s="9">
        <f>'Section 10a Bilan_Diffusion'!R260</f>
        <v>0</v>
      </c>
      <c r="Z880" s="9">
        <f>'Section 10a Bilan_Diffusion'!S260</f>
        <v>0</v>
      </c>
      <c r="AA880" s="9">
        <f>'Section 10a Bilan_Diffusion'!T260</f>
        <v>0</v>
      </c>
      <c r="AB880" s="9">
        <f>'Section 10a Bilan_Diffusion'!U260</f>
        <v>0</v>
      </c>
    </row>
    <row r="881" spans="1:28">
      <c r="A881" s="9">
        <f>'Identification '!$F$11</f>
        <v>0</v>
      </c>
      <c r="B881" s="69" t="str">
        <f>IF(AND('Identification '!$F$11="",'Identification '!$F$15&lt;&gt;""),'Identification '!$F$15,IF('Identification '!$F$11="","",IF('Identification '!$F$13="Inscrire le nom de votre organisme dans la cellule F15",'Identification '!$F$15,'Identification '!$F$13)))</f>
        <v/>
      </c>
      <c r="C881" s="9" t="str">
        <f>REF!$BM$7</f>
        <v>2025-2026</v>
      </c>
      <c r="D881" s="9" t="s">
        <v>3007</v>
      </c>
      <c r="E881" s="69" t="str">
        <f>'Identification '!$F$17</f>
        <v/>
      </c>
      <c r="F881" s="9" t="str">
        <f>'Identification '!$G$18</f>
        <v/>
      </c>
      <c r="G881" s="232" t="str">
        <f>IF('Section 10a Bilan_Diffusion'!$D$6="","",'Section 10a Bilan_Diffusion'!$D$6)</f>
        <v/>
      </c>
      <c r="H881" s="9" t="str">
        <f>IF('Section 10a Bilan_Diffusion'!$D$8="","",'Section 10a Bilan_Diffusion'!$D$8)</f>
        <v/>
      </c>
      <c r="I881" s="9" t="str">
        <f>IF('Section 10a Bilan_Diffusion'!$K$8="","",'Section 10a Bilan_Diffusion'!$K$8)</f>
        <v/>
      </c>
      <c r="J881" s="69" t="str">
        <f>IF('Section 10a Bilan_Diffusion'!C261="","",'Section 10a Bilan_Diffusion'!C261)</f>
        <v/>
      </c>
      <c r="K881" s="1273" t="str">
        <f>IF('Section 10a Bilan_Diffusion'!D261="","",'Section 10a Bilan_Diffusion'!D261)</f>
        <v/>
      </c>
      <c r="L881" s="69" t="str">
        <f>IF('Section 10a Bilan_Diffusion'!E261="","",IF('Section 10a Bilan_Diffusion'!E261="«Choisir»","",'Section 10a Bilan_Diffusion'!E261))</f>
        <v/>
      </c>
      <c r="M881" s="69" t="str">
        <f>IF('Section 10a Bilan_Diffusion'!F261="","",IF('Section 10a Bilan_Diffusion'!F261="«Choisir»","",'Section 10a Bilan_Diffusion'!F261))</f>
        <v/>
      </c>
      <c r="N881" s="69" t="str">
        <f>IF('Section 10a Bilan_Diffusion'!G261="","",'Section 10a Bilan_Diffusion'!G261)</f>
        <v/>
      </c>
      <c r="O881" s="69" t="str">
        <f>IF('Section 10a Bilan_Diffusion'!H261="","",'Section 10a Bilan_Diffusion'!H261)</f>
        <v/>
      </c>
      <c r="P881" s="69" t="str">
        <f>IF('Section 10a Bilan_Diffusion'!I261="","",IF('Section 10a Bilan_Diffusion'!I261="«Choisir»","",'Section 10a Bilan_Diffusion'!I261))</f>
        <v/>
      </c>
      <c r="Q881" s="69" t="str">
        <f>IF('Section 10a Bilan_Diffusion'!J261="","",IF('Section 10a Bilan_Diffusion'!J261="«Choisir»","",'Section 10a Bilan_Diffusion'!J261))</f>
        <v/>
      </c>
      <c r="R881" s="9" t="str">
        <f>IF('Section 10a Bilan_Diffusion'!K261="","",'Section 10a Bilan_Diffusion'!K261)</f>
        <v/>
      </c>
      <c r="S881" s="9" t="str">
        <f>IF('Section 10a Bilan_Diffusion'!L261="","",'Section 10a Bilan_Diffusion'!L261)</f>
        <v/>
      </c>
      <c r="T881" s="9" t="str">
        <f>IF('Section 10a Bilan_Diffusion'!M261="","",'Section 10a Bilan_Diffusion'!M261)</f>
        <v/>
      </c>
      <c r="U881" s="9" t="str">
        <f>IF('Section 10a Bilan_Diffusion'!N261="","",'Section 10a Bilan_Diffusion'!N261)</f>
        <v/>
      </c>
      <c r="V881" s="9">
        <f>'Section 10a Bilan_Diffusion'!O261</f>
        <v>0</v>
      </c>
      <c r="W881" s="9">
        <f>'Section 10a Bilan_Diffusion'!P261</f>
        <v>0</v>
      </c>
      <c r="X881" s="9">
        <f>'Section 10a Bilan_Diffusion'!Q261</f>
        <v>0</v>
      </c>
      <c r="Y881" s="9">
        <f>'Section 10a Bilan_Diffusion'!R261</f>
        <v>0</v>
      </c>
      <c r="Z881" s="9">
        <f>'Section 10a Bilan_Diffusion'!S261</f>
        <v>0</v>
      </c>
      <c r="AA881" s="9">
        <f>'Section 10a Bilan_Diffusion'!T261</f>
        <v>0</v>
      </c>
      <c r="AB881" s="9">
        <f>'Section 10a Bilan_Diffusion'!U261</f>
        <v>0</v>
      </c>
    </row>
    <row r="882" spans="1:28">
      <c r="A882" s="9">
        <f>'Identification '!$F$11</f>
        <v>0</v>
      </c>
      <c r="B882" s="69" t="str">
        <f>IF(AND('Identification '!$F$11="",'Identification '!$F$15&lt;&gt;""),'Identification '!$F$15,IF('Identification '!$F$11="","",IF('Identification '!$F$13="Inscrire le nom de votre organisme dans la cellule F15",'Identification '!$F$15,'Identification '!$F$13)))</f>
        <v/>
      </c>
      <c r="C882" s="9" t="str">
        <f>REF!$BM$7</f>
        <v>2025-2026</v>
      </c>
      <c r="D882" s="9" t="s">
        <v>3007</v>
      </c>
      <c r="E882" s="69" t="str">
        <f>'Identification '!$F$17</f>
        <v/>
      </c>
      <c r="F882" s="9" t="str">
        <f>'Identification '!$G$18</f>
        <v/>
      </c>
      <c r="G882" s="232" t="str">
        <f>IF('Section 10a Bilan_Diffusion'!$D$6="","",'Section 10a Bilan_Diffusion'!$D$6)</f>
        <v/>
      </c>
      <c r="H882" s="9" t="str">
        <f>IF('Section 10a Bilan_Diffusion'!$D$8="","",'Section 10a Bilan_Diffusion'!$D$8)</f>
        <v/>
      </c>
      <c r="I882" s="9" t="str">
        <f>IF('Section 10a Bilan_Diffusion'!$K$8="","",'Section 10a Bilan_Diffusion'!$K$8)</f>
        <v/>
      </c>
      <c r="J882" s="69" t="str">
        <f>IF('Section 10a Bilan_Diffusion'!C262="","",'Section 10a Bilan_Diffusion'!C262)</f>
        <v/>
      </c>
      <c r="K882" s="1273" t="str">
        <f>IF('Section 10a Bilan_Diffusion'!D262="","",'Section 10a Bilan_Diffusion'!D262)</f>
        <v/>
      </c>
      <c r="L882" s="69" t="str">
        <f>IF('Section 10a Bilan_Diffusion'!E262="","",IF('Section 10a Bilan_Diffusion'!E262="«Choisir»","",'Section 10a Bilan_Diffusion'!E262))</f>
        <v/>
      </c>
      <c r="M882" s="69" t="str">
        <f>IF('Section 10a Bilan_Diffusion'!F262="","",IF('Section 10a Bilan_Diffusion'!F262="«Choisir»","",'Section 10a Bilan_Diffusion'!F262))</f>
        <v/>
      </c>
      <c r="N882" s="69" t="str">
        <f>IF('Section 10a Bilan_Diffusion'!G262="","",'Section 10a Bilan_Diffusion'!G262)</f>
        <v/>
      </c>
      <c r="O882" s="69" t="str">
        <f>IF('Section 10a Bilan_Diffusion'!H262="","",'Section 10a Bilan_Diffusion'!H262)</f>
        <v/>
      </c>
      <c r="P882" s="69" t="str">
        <f>IF('Section 10a Bilan_Diffusion'!I262="","",IF('Section 10a Bilan_Diffusion'!I262="«Choisir»","",'Section 10a Bilan_Diffusion'!I262))</f>
        <v/>
      </c>
      <c r="Q882" s="69" t="str">
        <f>IF('Section 10a Bilan_Diffusion'!J262="","",IF('Section 10a Bilan_Diffusion'!J262="«Choisir»","",'Section 10a Bilan_Diffusion'!J262))</f>
        <v/>
      </c>
      <c r="R882" s="9" t="str">
        <f>IF('Section 10a Bilan_Diffusion'!K262="","",'Section 10a Bilan_Diffusion'!K262)</f>
        <v/>
      </c>
      <c r="S882" s="9" t="str">
        <f>IF('Section 10a Bilan_Diffusion'!L262="","",'Section 10a Bilan_Diffusion'!L262)</f>
        <v/>
      </c>
      <c r="T882" s="9" t="str">
        <f>IF('Section 10a Bilan_Diffusion'!M262="","",'Section 10a Bilan_Diffusion'!M262)</f>
        <v/>
      </c>
      <c r="U882" s="9" t="str">
        <f>IF('Section 10a Bilan_Diffusion'!N262="","",'Section 10a Bilan_Diffusion'!N262)</f>
        <v/>
      </c>
      <c r="V882" s="9">
        <f>'Section 10a Bilan_Diffusion'!O262</f>
        <v>0</v>
      </c>
      <c r="W882" s="9">
        <f>'Section 10a Bilan_Diffusion'!P262</f>
        <v>0</v>
      </c>
      <c r="X882" s="9">
        <f>'Section 10a Bilan_Diffusion'!Q262</f>
        <v>0</v>
      </c>
      <c r="Y882" s="9">
        <f>'Section 10a Bilan_Diffusion'!R262</f>
        <v>0</v>
      </c>
      <c r="Z882" s="9">
        <f>'Section 10a Bilan_Diffusion'!S262</f>
        <v>0</v>
      </c>
      <c r="AA882" s="9">
        <f>'Section 10a Bilan_Diffusion'!T262</f>
        <v>0</v>
      </c>
      <c r="AB882" s="9">
        <f>'Section 10a Bilan_Diffusion'!U262</f>
        <v>0</v>
      </c>
    </row>
    <row r="883" spans="1:28">
      <c r="A883" s="9">
        <f>'Identification '!$F$11</f>
        <v>0</v>
      </c>
      <c r="B883" s="69" t="str">
        <f>IF(AND('Identification '!$F$11="",'Identification '!$F$15&lt;&gt;""),'Identification '!$F$15,IF('Identification '!$F$11="","",IF('Identification '!$F$13="Inscrire le nom de votre organisme dans la cellule F15",'Identification '!$F$15,'Identification '!$F$13)))</f>
        <v/>
      </c>
      <c r="C883" s="9" t="str">
        <f>REF!$BM$7</f>
        <v>2025-2026</v>
      </c>
      <c r="D883" s="9" t="s">
        <v>3007</v>
      </c>
      <c r="E883" s="69" t="str">
        <f>'Identification '!$F$17</f>
        <v/>
      </c>
      <c r="F883" s="9" t="str">
        <f>'Identification '!$G$18</f>
        <v/>
      </c>
      <c r="G883" s="232" t="str">
        <f>IF('Section 10a Bilan_Diffusion'!$D$6="","",'Section 10a Bilan_Diffusion'!$D$6)</f>
        <v/>
      </c>
      <c r="H883" s="9" t="str">
        <f>IF('Section 10a Bilan_Diffusion'!$D$8="","",'Section 10a Bilan_Diffusion'!$D$8)</f>
        <v/>
      </c>
      <c r="I883" s="9" t="str">
        <f>IF('Section 10a Bilan_Diffusion'!$K$8="","",'Section 10a Bilan_Diffusion'!$K$8)</f>
        <v/>
      </c>
      <c r="J883" s="69" t="str">
        <f>IF('Section 10a Bilan_Diffusion'!C263="","",'Section 10a Bilan_Diffusion'!C263)</f>
        <v/>
      </c>
      <c r="K883" s="1273" t="str">
        <f>IF('Section 10a Bilan_Diffusion'!D263="","",'Section 10a Bilan_Diffusion'!D263)</f>
        <v/>
      </c>
      <c r="L883" s="69" t="str">
        <f>IF('Section 10a Bilan_Diffusion'!E263="","",IF('Section 10a Bilan_Diffusion'!E263="«Choisir»","",'Section 10a Bilan_Diffusion'!E263))</f>
        <v/>
      </c>
      <c r="M883" s="69" t="str">
        <f>IF('Section 10a Bilan_Diffusion'!F263="","",IF('Section 10a Bilan_Diffusion'!F263="«Choisir»","",'Section 10a Bilan_Diffusion'!F263))</f>
        <v/>
      </c>
      <c r="N883" s="69" t="str">
        <f>IF('Section 10a Bilan_Diffusion'!G263="","",'Section 10a Bilan_Diffusion'!G263)</f>
        <v/>
      </c>
      <c r="O883" s="69" t="str">
        <f>IF('Section 10a Bilan_Diffusion'!H263="","",'Section 10a Bilan_Diffusion'!H263)</f>
        <v/>
      </c>
      <c r="P883" s="69" t="str">
        <f>IF('Section 10a Bilan_Diffusion'!I263="","",IF('Section 10a Bilan_Diffusion'!I263="«Choisir»","",'Section 10a Bilan_Diffusion'!I263))</f>
        <v/>
      </c>
      <c r="Q883" s="69" t="str">
        <f>IF('Section 10a Bilan_Diffusion'!J263="","",IF('Section 10a Bilan_Diffusion'!J263="«Choisir»","",'Section 10a Bilan_Diffusion'!J263))</f>
        <v/>
      </c>
      <c r="R883" s="9" t="str">
        <f>IF('Section 10a Bilan_Diffusion'!K263="","",'Section 10a Bilan_Diffusion'!K263)</f>
        <v/>
      </c>
      <c r="S883" s="9" t="str">
        <f>IF('Section 10a Bilan_Diffusion'!L263="","",'Section 10a Bilan_Diffusion'!L263)</f>
        <v/>
      </c>
      <c r="T883" s="9" t="str">
        <f>IF('Section 10a Bilan_Diffusion'!M263="","",'Section 10a Bilan_Diffusion'!M263)</f>
        <v/>
      </c>
      <c r="U883" s="9" t="str">
        <f>IF('Section 10a Bilan_Diffusion'!N263="","",'Section 10a Bilan_Diffusion'!N263)</f>
        <v/>
      </c>
      <c r="V883" s="9">
        <f>'Section 10a Bilan_Diffusion'!O263</f>
        <v>0</v>
      </c>
      <c r="W883" s="9">
        <f>'Section 10a Bilan_Diffusion'!P263</f>
        <v>0</v>
      </c>
      <c r="X883" s="9">
        <f>'Section 10a Bilan_Diffusion'!Q263</f>
        <v>0</v>
      </c>
      <c r="Y883" s="9">
        <f>'Section 10a Bilan_Diffusion'!R263</f>
        <v>0</v>
      </c>
      <c r="Z883" s="9">
        <f>'Section 10a Bilan_Diffusion'!S263</f>
        <v>0</v>
      </c>
      <c r="AA883" s="9">
        <f>'Section 10a Bilan_Diffusion'!T263</f>
        <v>0</v>
      </c>
      <c r="AB883" s="9">
        <f>'Section 10a Bilan_Diffusion'!U263</f>
        <v>0</v>
      </c>
    </row>
    <row r="884" spans="1:28">
      <c r="A884" s="9">
        <f>'Identification '!$F$11</f>
        <v>0</v>
      </c>
      <c r="B884" s="69" t="str">
        <f>IF(AND('Identification '!$F$11="",'Identification '!$F$15&lt;&gt;""),'Identification '!$F$15,IF('Identification '!$F$11="","",IF('Identification '!$F$13="Inscrire le nom de votre organisme dans la cellule F15",'Identification '!$F$15,'Identification '!$F$13)))</f>
        <v/>
      </c>
      <c r="C884" s="9" t="str">
        <f>REF!$BM$7</f>
        <v>2025-2026</v>
      </c>
      <c r="D884" s="9" t="s">
        <v>3007</v>
      </c>
      <c r="E884" s="69" t="str">
        <f>'Identification '!$F$17</f>
        <v/>
      </c>
      <c r="F884" s="9" t="str">
        <f>'Identification '!$G$18</f>
        <v/>
      </c>
      <c r="G884" s="232" t="str">
        <f>IF('Section 10a Bilan_Diffusion'!$D$6="","",'Section 10a Bilan_Diffusion'!$D$6)</f>
        <v/>
      </c>
      <c r="H884" s="9" t="str">
        <f>IF('Section 10a Bilan_Diffusion'!$D$8="","",'Section 10a Bilan_Diffusion'!$D$8)</f>
        <v/>
      </c>
      <c r="I884" s="9" t="str">
        <f>IF('Section 10a Bilan_Diffusion'!$K$8="","",'Section 10a Bilan_Diffusion'!$K$8)</f>
        <v/>
      </c>
      <c r="J884" s="69" t="str">
        <f>IF('Section 10a Bilan_Diffusion'!C264="","",'Section 10a Bilan_Diffusion'!C264)</f>
        <v/>
      </c>
      <c r="K884" s="1273" t="str">
        <f>IF('Section 10a Bilan_Diffusion'!D264="","",'Section 10a Bilan_Diffusion'!D264)</f>
        <v/>
      </c>
      <c r="L884" s="69" t="str">
        <f>IF('Section 10a Bilan_Diffusion'!E264="","",IF('Section 10a Bilan_Diffusion'!E264="«Choisir»","",'Section 10a Bilan_Diffusion'!E264))</f>
        <v/>
      </c>
      <c r="M884" s="69" t="str">
        <f>IF('Section 10a Bilan_Diffusion'!F264="","",IF('Section 10a Bilan_Diffusion'!F264="«Choisir»","",'Section 10a Bilan_Diffusion'!F264))</f>
        <v/>
      </c>
      <c r="N884" s="69" t="str">
        <f>IF('Section 10a Bilan_Diffusion'!G264="","",'Section 10a Bilan_Diffusion'!G264)</f>
        <v/>
      </c>
      <c r="O884" s="69" t="str">
        <f>IF('Section 10a Bilan_Diffusion'!H264="","",'Section 10a Bilan_Diffusion'!H264)</f>
        <v/>
      </c>
      <c r="P884" s="69" t="str">
        <f>IF('Section 10a Bilan_Diffusion'!I264="","",IF('Section 10a Bilan_Diffusion'!I264="«Choisir»","",'Section 10a Bilan_Diffusion'!I264))</f>
        <v/>
      </c>
      <c r="Q884" s="69" t="str">
        <f>IF('Section 10a Bilan_Diffusion'!J264="","",IF('Section 10a Bilan_Diffusion'!J264="«Choisir»","",'Section 10a Bilan_Diffusion'!J264))</f>
        <v/>
      </c>
      <c r="R884" s="9" t="str">
        <f>IF('Section 10a Bilan_Diffusion'!K264="","",'Section 10a Bilan_Diffusion'!K264)</f>
        <v/>
      </c>
      <c r="S884" s="9" t="str">
        <f>IF('Section 10a Bilan_Diffusion'!L264="","",'Section 10a Bilan_Diffusion'!L264)</f>
        <v/>
      </c>
      <c r="T884" s="9" t="str">
        <f>IF('Section 10a Bilan_Diffusion'!M264="","",'Section 10a Bilan_Diffusion'!M264)</f>
        <v/>
      </c>
      <c r="U884" s="9" t="str">
        <f>IF('Section 10a Bilan_Diffusion'!N264="","",'Section 10a Bilan_Diffusion'!N264)</f>
        <v/>
      </c>
      <c r="V884" s="9">
        <f>'Section 10a Bilan_Diffusion'!O264</f>
        <v>0</v>
      </c>
      <c r="W884" s="9">
        <f>'Section 10a Bilan_Diffusion'!P264</f>
        <v>0</v>
      </c>
      <c r="X884" s="9">
        <f>'Section 10a Bilan_Diffusion'!Q264</f>
        <v>0</v>
      </c>
      <c r="Y884" s="9">
        <f>'Section 10a Bilan_Diffusion'!R264</f>
        <v>0</v>
      </c>
      <c r="Z884" s="9">
        <f>'Section 10a Bilan_Diffusion'!S264</f>
        <v>0</v>
      </c>
      <c r="AA884" s="9">
        <f>'Section 10a Bilan_Diffusion'!T264</f>
        <v>0</v>
      </c>
      <c r="AB884" s="9">
        <f>'Section 10a Bilan_Diffusion'!U264</f>
        <v>0</v>
      </c>
    </row>
    <row r="885" spans="1:28">
      <c r="A885" s="9">
        <f>'Identification '!$F$11</f>
        <v>0</v>
      </c>
      <c r="B885" s="69" t="str">
        <f>IF(AND('Identification '!$F$11="",'Identification '!$F$15&lt;&gt;""),'Identification '!$F$15,IF('Identification '!$F$11="","",IF('Identification '!$F$13="Inscrire le nom de votre organisme dans la cellule F15",'Identification '!$F$15,'Identification '!$F$13)))</f>
        <v/>
      </c>
      <c r="C885" s="9" t="str">
        <f>REF!$BM$7</f>
        <v>2025-2026</v>
      </c>
      <c r="D885" s="9" t="s">
        <v>3007</v>
      </c>
      <c r="E885" s="69" t="str">
        <f>'Identification '!$F$17</f>
        <v/>
      </c>
      <c r="F885" s="9" t="str">
        <f>'Identification '!$G$18</f>
        <v/>
      </c>
      <c r="G885" s="232" t="str">
        <f>IF('Section 10a Bilan_Diffusion'!$D$6="","",'Section 10a Bilan_Diffusion'!$D$6)</f>
        <v/>
      </c>
      <c r="H885" s="9" t="str">
        <f>IF('Section 10a Bilan_Diffusion'!$D$8="","",'Section 10a Bilan_Diffusion'!$D$8)</f>
        <v/>
      </c>
      <c r="I885" s="9" t="str">
        <f>IF('Section 10a Bilan_Diffusion'!$K$8="","",'Section 10a Bilan_Diffusion'!$K$8)</f>
        <v/>
      </c>
      <c r="J885" s="69" t="str">
        <f>IF('Section 10a Bilan_Diffusion'!C265="","",'Section 10a Bilan_Diffusion'!C265)</f>
        <v/>
      </c>
      <c r="K885" s="1273" t="str">
        <f>IF('Section 10a Bilan_Diffusion'!D265="","",'Section 10a Bilan_Diffusion'!D265)</f>
        <v/>
      </c>
      <c r="L885" s="69" t="str">
        <f>IF('Section 10a Bilan_Diffusion'!E265="","",IF('Section 10a Bilan_Diffusion'!E265="«Choisir»","",'Section 10a Bilan_Diffusion'!E265))</f>
        <v/>
      </c>
      <c r="M885" s="69" t="str">
        <f>IF('Section 10a Bilan_Diffusion'!F265="","",IF('Section 10a Bilan_Diffusion'!F265="«Choisir»","",'Section 10a Bilan_Diffusion'!F265))</f>
        <v/>
      </c>
      <c r="N885" s="69" t="str">
        <f>IF('Section 10a Bilan_Diffusion'!G265="","",'Section 10a Bilan_Diffusion'!G265)</f>
        <v/>
      </c>
      <c r="O885" s="69" t="str">
        <f>IF('Section 10a Bilan_Diffusion'!H265="","",'Section 10a Bilan_Diffusion'!H265)</f>
        <v/>
      </c>
      <c r="P885" s="69" t="str">
        <f>IF('Section 10a Bilan_Diffusion'!I265="","",IF('Section 10a Bilan_Diffusion'!I265="«Choisir»","",'Section 10a Bilan_Diffusion'!I265))</f>
        <v/>
      </c>
      <c r="Q885" s="69" t="str">
        <f>IF('Section 10a Bilan_Diffusion'!J265="","",IF('Section 10a Bilan_Diffusion'!J265="«Choisir»","",'Section 10a Bilan_Diffusion'!J265))</f>
        <v/>
      </c>
      <c r="R885" s="9" t="str">
        <f>IF('Section 10a Bilan_Diffusion'!K265="","",'Section 10a Bilan_Diffusion'!K265)</f>
        <v/>
      </c>
      <c r="S885" s="9" t="str">
        <f>IF('Section 10a Bilan_Diffusion'!L265="","",'Section 10a Bilan_Diffusion'!L265)</f>
        <v/>
      </c>
      <c r="T885" s="9" t="str">
        <f>IF('Section 10a Bilan_Diffusion'!M265="","",'Section 10a Bilan_Diffusion'!M265)</f>
        <v/>
      </c>
      <c r="U885" s="9" t="str">
        <f>IF('Section 10a Bilan_Diffusion'!N265="","",'Section 10a Bilan_Diffusion'!N265)</f>
        <v/>
      </c>
      <c r="V885" s="9">
        <f>'Section 10a Bilan_Diffusion'!O265</f>
        <v>0</v>
      </c>
      <c r="W885" s="9">
        <f>'Section 10a Bilan_Diffusion'!P265</f>
        <v>0</v>
      </c>
      <c r="X885" s="9">
        <f>'Section 10a Bilan_Diffusion'!Q265</f>
        <v>0</v>
      </c>
      <c r="Y885" s="9">
        <f>'Section 10a Bilan_Diffusion'!R265</f>
        <v>0</v>
      </c>
      <c r="Z885" s="9">
        <f>'Section 10a Bilan_Diffusion'!S265</f>
        <v>0</v>
      </c>
      <c r="AA885" s="9">
        <f>'Section 10a Bilan_Diffusion'!T265</f>
        <v>0</v>
      </c>
      <c r="AB885" s="9">
        <f>'Section 10a Bilan_Diffusion'!U265</f>
        <v>0</v>
      </c>
    </row>
    <row r="886" spans="1:28">
      <c r="A886" s="9">
        <f>'Identification '!$F$11</f>
        <v>0</v>
      </c>
      <c r="B886" s="69" t="str">
        <f>IF(AND('Identification '!$F$11="",'Identification '!$F$15&lt;&gt;""),'Identification '!$F$15,IF('Identification '!$F$11="","",IF('Identification '!$F$13="Inscrire le nom de votre organisme dans la cellule F15",'Identification '!$F$15,'Identification '!$F$13)))</f>
        <v/>
      </c>
      <c r="C886" s="9" t="str">
        <f>REF!$BM$7</f>
        <v>2025-2026</v>
      </c>
      <c r="D886" s="9" t="s">
        <v>3007</v>
      </c>
      <c r="E886" s="69" t="str">
        <f>'Identification '!$F$17</f>
        <v/>
      </c>
      <c r="F886" s="9" t="str">
        <f>'Identification '!$G$18</f>
        <v/>
      </c>
      <c r="G886" s="232" t="str">
        <f>IF('Section 10a Bilan_Diffusion'!$D$6="","",'Section 10a Bilan_Diffusion'!$D$6)</f>
        <v/>
      </c>
      <c r="H886" s="9" t="str">
        <f>IF('Section 10a Bilan_Diffusion'!$D$8="","",'Section 10a Bilan_Diffusion'!$D$8)</f>
        <v/>
      </c>
      <c r="I886" s="9" t="str">
        <f>IF('Section 10a Bilan_Diffusion'!$K$8="","",'Section 10a Bilan_Diffusion'!$K$8)</f>
        <v/>
      </c>
      <c r="J886" s="69" t="str">
        <f>IF('Section 10a Bilan_Diffusion'!C266="","",'Section 10a Bilan_Diffusion'!C266)</f>
        <v/>
      </c>
      <c r="K886" s="1273" t="str">
        <f>IF('Section 10a Bilan_Diffusion'!D266="","",'Section 10a Bilan_Diffusion'!D266)</f>
        <v/>
      </c>
      <c r="L886" s="69" t="str">
        <f>IF('Section 10a Bilan_Diffusion'!E266="","",IF('Section 10a Bilan_Diffusion'!E266="«Choisir»","",'Section 10a Bilan_Diffusion'!E266))</f>
        <v/>
      </c>
      <c r="M886" s="69" t="str">
        <f>IF('Section 10a Bilan_Diffusion'!F266="","",IF('Section 10a Bilan_Diffusion'!F266="«Choisir»","",'Section 10a Bilan_Diffusion'!F266))</f>
        <v/>
      </c>
      <c r="N886" s="69" t="str">
        <f>IF('Section 10a Bilan_Diffusion'!G266="","",'Section 10a Bilan_Diffusion'!G266)</f>
        <v/>
      </c>
      <c r="O886" s="69" t="str">
        <f>IF('Section 10a Bilan_Diffusion'!H266="","",'Section 10a Bilan_Diffusion'!H266)</f>
        <v/>
      </c>
      <c r="P886" s="69" t="str">
        <f>IF('Section 10a Bilan_Diffusion'!I266="","",IF('Section 10a Bilan_Diffusion'!I266="«Choisir»","",'Section 10a Bilan_Diffusion'!I266))</f>
        <v/>
      </c>
      <c r="Q886" s="69" t="str">
        <f>IF('Section 10a Bilan_Diffusion'!J266="","",IF('Section 10a Bilan_Diffusion'!J266="«Choisir»","",'Section 10a Bilan_Diffusion'!J266))</f>
        <v/>
      </c>
      <c r="R886" s="9" t="str">
        <f>IF('Section 10a Bilan_Diffusion'!K266="","",'Section 10a Bilan_Diffusion'!K266)</f>
        <v/>
      </c>
      <c r="S886" s="9" t="str">
        <f>IF('Section 10a Bilan_Diffusion'!L266="","",'Section 10a Bilan_Diffusion'!L266)</f>
        <v/>
      </c>
      <c r="T886" s="9" t="str">
        <f>IF('Section 10a Bilan_Diffusion'!M266="","",'Section 10a Bilan_Diffusion'!M266)</f>
        <v/>
      </c>
      <c r="U886" s="9" t="str">
        <f>IF('Section 10a Bilan_Diffusion'!N266="","",'Section 10a Bilan_Diffusion'!N266)</f>
        <v/>
      </c>
      <c r="V886" s="9">
        <f>'Section 10a Bilan_Diffusion'!O266</f>
        <v>0</v>
      </c>
      <c r="W886" s="9">
        <f>'Section 10a Bilan_Diffusion'!P266</f>
        <v>0</v>
      </c>
      <c r="X886" s="9">
        <f>'Section 10a Bilan_Diffusion'!Q266</f>
        <v>0</v>
      </c>
      <c r="Y886" s="9">
        <f>'Section 10a Bilan_Diffusion'!R266</f>
        <v>0</v>
      </c>
      <c r="Z886" s="9">
        <f>'Section 10a Bilan_Diffusion'!S266</f>
        <v>0</v>
      </c>
      <c r="AA886" s="9">
        <f>'Section 10a Bilan_Diffusion'!T266</f>
        <v>0</v>
      </c>
      <c r="AB886" s="9">
        <f>'Section 10a Bilan_Diffusion'!U266</f>
        <v>0</v>
      </c>
    </row>
    <row r="887" spans="1:28">
      <c r="A887" s="9">
        <f>'Identification '!$F$11</f>
        <v>0</v>
      </c>
      <c r="B887" s="69" t="str">
        <f>IF(AND('Identification '!$F$11="",'Identification '!$F$15&lt;&gt;""),'Identification '!$F$15,IF('Identification '!$F$11="","",IF('Identification '!$F$13="Inscrire le nom de votre organisme dans la cellule F15",'Identification '!$F$15,'Identification '!$F$13)))</f>
        <v/>
      </c>
      <c r="C887" s="9" t="str">
        <f>REF!$BM$7</f>
        <v>2025-2026</v>
      </c>
      <c r="D887" s="9" t="s">
        <v>3007</v>
      </c>
      <c r="E887" s="69" t="str">
        <f>'Identification '!$F$17</f>
        <v/>
      </c>
      <c r="F887" s="9" t="str">
        <f>'Identification '!$G$18</f>
        <v/>
      </c>
      <c r="G887" s="232" t="str">
        <f>IF('Section 10a Bilan_Diffusion'!$D$6="","",'Section 10a Bilan_Diffusion'!$D$6)</f>
        <v/>
      </c>
      <c r="H887" s="9" t="str">
        <f>IF('Section 10a Bilan_Diffusion'!$D$8="","",'Section 10a Bilan_Diffusion'!$D$8)</f>
        <v/>
      </c>
      <c r="I887" s="9" t="str">
        <f>IF('Section 10a Bilan_Diffusion'!$K$8="","",'Section 10a Bilan_Diffusion'!$K$8)</f>
        <v/>
      </c>
      <c r="J887" s="69" t="str">
        <f>IF('Section 10a Bilan_Diffusion'!C267="","",'Section 10a Bilan_Diffusion'!C267)</f>
        <v/>
      </c>
      <c r="K887" s="1273" t="str">
        <f>IF('Section 10a Bilan_Diffusion'!D267="","",'Section 10a Bilan_Diffusion'!D267)</f>
        <v/>
      </c>
      <c r="L887" s="69" t="str">
        <f>IF('Section 10a Bilan_Diffusion'!E267="","",IF('Section 10a Bilan_Diffusion'!E267="«Choisir»","",'Section 10a Bilan_Diffusion'!E267))</f>
        <v/>
      </c>
      <c r="M887" s="69" t="str">
        <f>IF('Section 10a Bilan_Diffusion'!F267="","",IF('Section 10a Bilan_Diffusion'!F267="«Choisir»","",'Section 10a Bilan_Diffusion'!F267))</f>
        <v/>
      </c>
      <c r="N887" s="69" t="str">
        <f>IF('Section 10a Bilan_Diffusion'!G267="","",'Section 10a Bilan_Diffusion'!G267)</f>
        <v/>
      </c>
      <c r="O887" s="69" t="str">
        <f>IF('Section 10a Bilan_Diffusion'!H267="","",'Section 10a Bilan_Diffusion'!H267)</f>
        <v/>
      </c>
      <c r="P887" s="69" t="str">
        <f>IF('Section 10a Bilan_Diffusion'!I267="","",IF('Section 10a Bilan_Diffusion'!I267="«Choisir»","",'Section 10a Bilan_Diffusion'!I267))</f>
        <v/>
      </c>
      <c r="Q887" s="69" t="str">
        <f>IF('Section 10a Bilan_Diffusion'!J267="","",IF('Section 10a Bilan_Diffusion'!J267="«Choisir»","",'Section 10a Bilan_Diffusion'!J267))</f>
        <v/>
      </c>
      <c r="R887" s="9" t="str">
        <f>IF('Section 10a Bilan_Diffusion'!K267="","",'Section 10a Bilan_Diffusion'!K267)</f>
        <v/>
      </c>
      <c r="S887" s="9" t="str">
        <f>IF('Section 10a Bilan_Diffusion'!L267="","",'Section 10a Bilan_Diffusion'!L267)</f>
        <v/>
      </c>
      <c r="T887" s="9" t="str">
        <f>IF('Section 10a Bilan_Diffusion'!M267="","",'Section 10a Bilan_Diffusion'!M267)</f>
        <v/>
      </c>
      <c r="U887" s="9" t="str">
        <f>IF('Section 10a Bilan_Diffusion'!N267="","",'Section 10a Bilan_Diffusion'!N267)</f>
        <v/>
      </c>
      <c r="V887" s="9">
        <f>'Section 10a Bilan_Diffusion'!O267</f>
        <v>0</v>
      </c>
      <c r="W887" s="9">
        <f>'Section 10a Bilan_Diffusion'!P267</f>
        <v>0</v>
      </c>
      <c r="X887" s="9">
        <f>'Section 10a Bilan_Diffusion'!Q267</f>
        <v>0</v>
      </c>
      <c r="Y887" s="9">
        <f>'Section 10a Bilan_Diffusion'!R267</f>
        <v>0</v>
      </c>
      <c r="Z887" s="9">
        <f>'Section 10a Bilan_Diffusion'!S267</f>
        <v>0</v>
      </c>
      <c r="AA887" s="9">
        <f>'Section 10a Bilan_Diffusion'!T267</f>
        <v>0</v>
      </c>
      <c r="AB887" s="9">
        <f>'Section 10a Bilan_Diffusion'!U267</f>
        <v>0</v>
      </c>
    </row>
    <row r="888" spans="1:28">
      <c r="A888" s="9">
        <f>'Identification '!$F$11</f>
        <v>0</v>
      </c>
      <c r="B888" s="69" t="str">
        <f>IF(AND('Identification '!$F$11="",'Identification '!$F$15&lt;&gt;""),'Identification '!$F$15,IF('Identification '!$F$11="","",IF('Identification '!$F$13="Inscrire le nom de votre organisme dans la cellule F15",'Identification '!$F$15,'Identification '!$F$13)))</f>
        <v/>
      </c>
      <c r="C888" s="9" t="str">
        <f>REF!$BM$7</f>
        <v>2025-2026</v>
      </c>
      <c r="D888" s="9" t="s">
        <v>3007</v>
      </c>
      <c r="E888" s="69" t="str">
        <f>'Identification '!$F$17</f>
        <v/>
      </c>
      <c r="F888" s="9" t="str">
        <f>'Identification '!$G$18</f>
        <v/>
      </c>
      <c r="G888" s="232" t="str">
        <f>IF('Section 10a Bilan_Diffusion'!$D$6="","",'Section 10a Bilan_Diffusion'!$D$6)</f>
        <v/>
      </c>
      <c r="H888" s="9" t="str">
        <f>IF('Section 10a Bilan_Diffusion'!$D$8="","",'Section 10a Bilan_Diffusion'!$D$8)</f>
        <v/>
      </c>
      <c r="I888" s="9" t="str">
        <f>IF('Section 10a Bilan_Diffusion'!$K$8="","",'Section 10a Bilan_Diffusion'!$K$8)</f>
        <v/>
      </c>
      <c r="J888" s="69" t="str">
        <f>IF('Section 10a Bilan_Diffusion'!C268="","",'Section 10a Bilan_Diffusion'!C268)</f>
        <v/>
      </c>
      <c r="K888" s="1273" t="str">
        <f>IF('Section 10a Bilan_Diffusion'!D268="","",'Section 10a Bilan_Diffusion'!D268)</f>
        <v/>
      </c>
      <c r="L888" s="69" t="str">
        <f>IF('Section 10a Bilan_Diffusion'!E268="","",IF('Section 10a Bilan_Diffusion'!E268="«Choisir»","",'Section 10a Bilan_Diffusion'!E268))</f>
        <v/>
      </c>
      <c r="M888" s="69" t="str">
        <f>IF('Section 10a Bilan_Diffusion'!F268="","",IF('Section 10a Bilan_Diffusion'!F268="«Choisir»","",'Section 10a Bilan_Diffusion'!F268))</f>
        <v/>
      </c>
      <c r="N888" s="69" t="str">
        <f>IF('Section 10a Bilan_Diffusion'!G268="","",'Section 10a Bilan_Diffusion'!G268)</f>
        <v/>
      </c>
      <c r="O888" s="69" t="str">
        <f>IF('Section 10a Bilan_Diffusion'!H268="","",'Section 10a Bilan_Diffusion'!H268)</f>
        <v/>
      </c>
      <c r="P888" s="69" t="str">
        <f>IF('Section 10a Bilan_Diffusion'!I268="","",IF('Section 10a Bilan_Diffusion'!I268="«Choisir»","",'Section 10a Bilan_Diffusion'!I268))</f>
        <v/>
      </c>
      <c r="Q888" s="69" t="str">
        <f>IF('Section 10a Bilan_Diffusion'!J268="","",IF('Section 10a Bilan_Diffusion'!J268="«Choisir»","",'Section 10a Bilan_Diffusion'!J268))</f>
        <v/>
      </c>
      <c r="R888" s="9" t="str">
        <f>IF('Section 10a Bilan_Diffusion'!K268="","",'Section 10a Bilan_Diffusion'!K268)</f>
        <v/>
      </c>
      <c r="S888" s="9" t="str">
        <f>IF('Section 10a Bilan_Diffusion'!L268="","",'Section 10a Bilan_Diffusion'!L268)</f>
        <v/>
      </c>
      <c r="T888" s="9" t="str">
        <f>IF('Section 10a Bilan_Diffusion'!M268="","",'Section 10a Bilan_Diffusion'!M268)</f>
        <v/>
      </c>
      <c r="U888" s="9" t="str">
        <f>IF('Section 10a Bilan_Diffusion'!N268="","",'Section 10a Bilan_Diffusion'!N268)</f>
        <v/>
      </c>
      <c r="V888" s="9">
        <f>'Section 10a Bilan_Diffusion'!O268</f>
        <v>0</v>
      </c>
      <c r="W888" s="9">
        <f>'Section 10a Bilan_Diffusion'!P268</f>
        <v>0</v>
      </c>
      <c r="X888" s="9">
        <f>'Section 10a Bilan_Diffusion'!Q268</f>
        <v>0</v>
      </c>
      <c r="Y888" s="9">
        <f>'Section 10a Bilan_Diffusion'!R268</f>
        <v>0</v>
      </c>
      <c r="Z888" s="9">
        <f>'Section 10a Bilan_Diffusion'!S268</f>
        <v>0</v>
      </c>
      <c r="AA888" s="9">
        <f>'Section 10a Bilan_Diffusion'!T268</f>
        <v>0</v>
      </c>
      <c r="AB888" s="9">
        <f>'Section 10a Bilan_Diffusion'!U268</f>
        <v>0</v>
      </c>
    </row>
    <row r="889" spans="1:28">
      <c r="A889" s="9">
        <f>'Identification '!$F$11</f>
        <v>0</v>
      </c>
      <c r="B889" s="69" t="str">
        <f>IF(AND('Identification '!$F$11="",'Identification '!$F$15&lt;&gt;""),'Identification '!$F$15,IF('Identification '!$F$11="","",IF('Identification '!$F$13="Inscrire le nom de votre organisme dans la cellule F15",'Identification '!$F$15,'Identification '!$F$13)))</f>
        <v/>
      </c>
      <c r="C889" s="9" t="str">
        <f>REF!$BM$7</f>
        <v>2025-2026</v>
      </c>
      <c r="D889" s="9" t="s">
        <v>3007</v>
      </c>
      <c r="E889" s="69" t="str">
        <f>'Identification '!$F$17</f>
        <v/>
      </c>
      <c r="F889" s="9" t="str">
        <f>'Identification '!$G$18</f>
        <v/>
      </c>
      <c r="G889" s="232" t="str">
        <f>IF('Section 10a Bilan_Diffusion'!$D$6="","",'Section 10a Bilan_Diffusion'!$D$6)</f>
        <v/>
      </c>
      <c r="H889" s="9" t="str">
        <f>IF('Section 10a Bilan_Diffusion'!$D$8="","",'Section 10a Bilan_Diffusion'!$D$8)</f>
        <v/>
      </c>
      <c r="I889" s="9" t="str">
        <f>IF('Section 10a Bilan_Diffusion'!$K$8="","",'Section 10a Bilan_Diffusion'!$K$8)</f>
        <v/>
      </c>
      <c r="J889" s="69" t="str">
        <f>IF('Section 10a Bilan_Diffusion'!C269="","",'Section 10a Bilan_Diffusion'!C269)</f>
        <v/>
      </c>
      <c r="K889" s="1273" t="str">
        <f>IF('Section 10a Bilan_Diffusion'!D269="","",'Section 10a Bilan_Diffusion'!D269)</f>
        <v/>
      </c>
      <c r="L889" s="69" t="str">
        <f>IF('Section 10a Bilan_Diffusion'!E269="","",IF('Section 10a Bilan_Diffusion'!E269="«Choisir»","",'Section 10a Bilan_Diffusion'!E269))</f>
        <v/>
      </c>
      <c r="M889" s="69" t="str">
        <f>IF('Section 10a Bilan_Diffusion'!F269="","",IF('Section 10a Bilan_Diffusion'!F269="«Choisir»","",'Section 10a Bilan_Diffusion'!F269))</f>
        <v/>
      </c>
      <c r="N889" s="69" t="str">
        <f>IF('Section 10a Bilan_Diffusion'!G269="","",'Section 10a Bilan_Diffusion'!G269)</f>
        <v/>
      </c>
      <c r="O889" s="69" t="str">
        <f>IF('Section 10a Bilan_Diffusion'!H269="","",'Section 10a Bilan_Diffusion'!H269)</f>
        <v/>
      </c>
      <c r="P889" s="69" t="str">
        <f>IF('Section 10a Bilan_Diffusion'!I269="","",IF('Section 10a Bilan_Diffusion'!I269="«Choisir»","",'Section 10a Bilan_Diffusion'!I269))</f>
        <v/>
      </c>
      <c r="Q889" s="69" t="str">
        <f>IF('Section 10a Bilan_Diffusion'!J269="","",IF('Section 10a Bilan_Diffusion'!J269="«Choisir»","",'Section 10a Bilan_Diffusion'!J269))</f>
        <v/>
      </c>
      <c r="R889" s="9" t="str">
        <f>IF('Section 10a Bilan_Diffusion'!K269="","",'Section 10a Bilan_Diffusion'!K269)</f>
        <v/>
      </c>
      <c r="S889" s="9" t="str">
        <f>IF('Section 10a Bilan_Diffusion'!L269="","",'Section 10a Bilan_Diffusion'!L269)</f>
        <v/>
      </c>
      <c r="T889" s="9" t="str">
        <f>IF('Section 10a Bilan_Diffusion'!M269="","",'Section 10a Bilan_Diffusion'!M269)</f>
        <v/>
      </c>
      <c r="U889" s="9" t="str">
        <f>IF('Section 10a Bilan_Diffusion'!N269="","",'Section 10a Bilan_Diffusion'!N269)</f>
        <v/>
      </c>
      <c r="V889" s="9">
        <f>'Section 10a Bilan_Diffusion'!O269</f>
        <v>0</v>
      </c>
      <c r="W889" s="9">
        <f>'Section 10a Bilan_Diffusion'!P269</f>
        <v>0</v>
      </c>
      <c r="X889" s="9">
        <f>'Section 10a Bilan_Diffusion'!Q269</f>
        <v>0</v>
      </c>
      <c r="Y889" s="9">
        <f>'Section 10a Bilan_Diffusion'!R269</f>
        <v>0</v>
      </c>
      <c r="Z889" s="9">
        <f>'Section 10a Bilan_Diffusion'!S269</f>
        <v>0</v>
      </c>
      <c r="AA889" s="9">
        <f>'Section 10a Bilan_Diffusion'!T269</f>
        <v>0</v>
      </c>
      <c r="AB889" s="9">
        <f>'Section 10a Bilan_Diffusion'!U269</f>
        <v>0</v>
      </c>
    </row>
    <row r="890" spans="1:28">
      <c r="A890" s="9">
        <f>'Identification '!$F$11</f>
        <v>0</v>
      </c>
      <c r="B890" s="69" t="str">
        <f>IF(AND('Identification '!$F$11="",'Identification '!$F$15&lt;&gt;""),'Identification '!$F$15,IF('Identification '!$F$11="","",IF('Identification '!$F$13="Inscrire le nom de votre organisme dans la cellule F15",'Identification '!$F$15,'Identification '!$F$13)))</f>
        <v/>
      </c>
      <c r="C890" s="9" t="str">
        <f>REF!$BM$7</f>
        <v>2025-2026</v>
      </c>
      <c r="D890" s="9" t="s">
        <v>3007</v>
      </c>
      <c r="E890" s="69" t="str">
        <f>'Identification '!$F$17</f>
        <v/>
      </c>
      <c r="F890" s="9" t="str">
        <f>'Identification '!$G$18</f>
        <v/>
      </c>
      <c r="G890" s="232" t="str">
        <f>IF('Section 10a Bilan_Diffusion'!$D$6="","",'Section 10a Bilan_Diffusion'!$D$6)</f>
        <v/>
      </c>
      <c r="H890" s="9" t="str">
        <f>IF('Section 10a Bilan_Diffusion'!$D$8="","",'Section 10a Bilan_Diffusion'!$D$8)</f>
        <v/>
      </c>
      <c r="I890" s="9" t="str">
        <f>IF('Section 10a Bilan_Diffusion'!$K$8="","",'Section 10a Bilan_Diffusion'!$K$8)</f>
        <v/>
      </c>
      <c r="J890" s="69" t="str">
        <f>IF('Section 10a Bilan_Diffusion'!C270="","",'Section 10a Bilan_Diffusion'!C270)</f>
        <v/>
      </c>
      <c r="K890" s="1273" t="str">
        <f>IF('Section 10a Bilan_Diffusion'!D270="","",'Section 10a Bilan_Diffusion'!D270)</f>
        <v/>
      </c>
      <c r="L890" s="69" t="str">
        <f>IF('Section 10a Bilan_Diffusion'!E270="","",IF('Section 10a Bilan_Diffusion'!E270="«Choisir»","",'Section 10a Bilan_Diffusion'!E270))</f>
        <v/>
      </c>
      <c r="M890" s="69" t="str">
        <f>IF('Section 10a Bilan_Diffusion'!F270="","",IF('Section 10a Bilan_Diffusion'!F270="«Choisir»","",'Section 10a Bilan_Diffusion'!F270))</f>
        <v/>
      </c>
      <c r="N890" s="69" t="str">
        <f>IF('Section 10a Bilan_Diffusion'!G270="","",'Section 10a Bilan_Diffusion'!G270)</f>
        <v/>
      </c>
      <c r="O890" s="69" t="str">
        <f>IF('Section 10a Bilan_Diffusion'!H270="","",'Section 10a Bilan_Diffusion'!H270)</f>
        <v/>
      </c>
      <c r="P890" s="69" t="str">
        <f>IF('Section 10a Bilan_Diffusion'!I270="","",IF('Section 10a Bilan_Diffusion'!I270="«Choisir»","",'Section 10a Bilan_Diffusion'!I270))</f>
        <v/>
      </c>
      <c r="Q890" s="69" t="str">
        <f>IF('Section 10a Bilan_Diffusion'!J270="","",IF('Section 10a Bilan_Diffusion'!J270="«Choisir»","",'Section 10a Bilan_Diffusion'!J270))</f>
        <v/>
      </c>
      <c r="R890" s="9" t="str">
        <f>IF('Section 10a Bilan_Diffusion'!K270="","",'Section 10a Bilan_Diffusion'!K270)</f>
        <v/>
      </c>
      <c r="S890" s="9" t="str">
        <f>IF('Section 10a Bilan_Diffusion'!L270="","",'Section 10a Bilan_Diffusion'!L270)</f>
        <v/>
      </c>
      <c r="T890" s="9" t="str">
        <f>IF('Section 10a Bilan_Diffusion'!M270="","",'Section 10a Bilan_Diffusion'!M270)</f>
        <v/>
      </c>
      <c r="U890" s="9" t="str">
        <f>IF('Section 10a Bilan_Diffusion'!N270="","",'Section 10a Bilan_Diffusion'!N270)</f>
        <v/>
      </c>
      <c r="V890" s="9">
        <f>'Section 10a Bilan_Diffusion'!O270</f>
        <v>0</v>
      </c>
      <c r="W890" s="9">
        <f>'Section 10a Bilan_Diffusion'!P270</f>
        <v>0</v>
      </c>
      <c r="X890" s="9">
        <f>'Section 10a Bilan_Diffusion'!Q270</f>
        <v>0</v>
      </c>
      <c r="Y890" s="9">
        <f>'Section 10a Bilan_Diffusion'!R270</f>
        <v>0</v>
      </c>
      <c r="Z890" s="9">
        <f>'Section 10a Bilan_Diffusion'!S270</f>
        <v>0</v>
      </c>
      <c r="AA890" s="9">
        <f>'Section 10a Bilan_Diffusion'!T270</f>
        <v>0</v>
      </c>
      <c r="AB890" s="9">
        <f>'Section 10a Bilan_Diffusion'!U270</f>
        <v>0</v>
      </c>
    </row>
    <row r="891" spans="1:28">
      <c r="A891" s="9">
        <f>'Identification '!$F$11</f>
        <v>0</v>
      </c>
      <c r="B891" s="69" t="str">
        <f>IF(AND('Identification '!$F$11="",'Identification '!$F$15&lt;&gt;""),'Identification '!$F$15,IF('Identification '!$F$11="","",IF('Identification '!$F$13="Inscrire le nom de votre organisme dans la cellule F15",'Identification '!$F$15,'Identification '!$F$13)))</f>
        <v/>
      </c>
      <c r="C891" s="9" t="str">
        <f>REF!$BM$7</f>
        <v>2025-2026</v>
      </c>
      <c r="D891" s="9" t="s">
        <v>3007</v>
      </c>
      <c r="E891" s="69" t="str">
        <f>'Identification '!$F$17</f>
        <v/>
      </c>
      <c r="F891" s="9" t="str">
        <f>'Identification '!$G$18</f>
        <v/>
      </c>
      <c r="G891" s="232" t="str">
        <f>IF('Section 10a Bilan_Diffusion'!$D$6="","",'Section 10a Bilan_Diffusion'!$D$6)</f>
        <v/>
      </c>
      <c r="H891" s="9" t="str">
        <f>IF('Section 10a Bilan_Diffusion'!$D$8="","",'Section 10a Bilan_Diffusion'!$D$8)</f>
        <v/>
      </c>
      <c r="I891" s="9" t="str">
        <f>IF('Section 10a Bilan_Diffusion'!$K$8="","",'Section 10a Bilan_Diffusion'!$K$8)</f>
        <v/>
      </c>
      <c r="J891" s="69" t="str">
        <f>IF('Section 10a Bilan_Diffusion'!C271="","",'Section 10a Bilan_Diffusion'!C271)</f>
        <v/>
      </c>
      <c r="K891" s="1273" t="str">
        <f>IF('Section 10a Bilan_Diffusion'!D271="","",'Section 10a Bilan_Diffusion'!D271)</f>
        <v/>
      </c>
      <c r="L891" s="69" t="str">
        <f>IF('Section 10a Bilan_Diffusion'!E271="","",IF('Section 10a Bilan_Diffusion'!E271="«Choisir»","",'Section 10a Bilan_Diffusion'!E271))</f>
        <v/>
      </c>
      <c r="M891" s="69" t="str">
        <f>IF('Section 10a Bilan_Diffusion'!F271="","",IF('Section 10a Bilan_Diffusion'!F271="«Choisir»","",'Section 10a Bilan_Diffusion'!F271))</f>
        <v/>
      </c>
      <c r="N891" s="69" t="str">
        <f>IF('Section 10a Bilan_Diffusion'!G271="","",'Section 10a Bilan_Diffusion'!G271)</f>
        <v/>
      </c>
      <c r="O891" s="69" t="str">
        <f>IF('Section 10a Bilan_Diffusion'!H271="","",'Section 10a Bilan_Diffusion'!H271)</f>
        <v/>
      </c>
      <c r="P891" s="69" t="str">
        <f>IF('Section 10a Bilan_Diffusion'!I271="","",IF('Section 10a Bilan_Diffusion'!I271="«Choisir»","",'Section 10a Bilan_Diffusion'!I271))</f>
        <v/>
      </c>
      <c r="Q891" s="69" t="str">
        <f>IF('Section 10a Bilan_Diffusion'!J271="","",IF('Section 10a Bilan_Diffusion'!J271="«Choisir»","",'Section 10a Bilan_Diffusion'!J271))</f>
        <v/>
      </c>
      <c r="R891" s="9" t="str">
        <f>IF('Section 10a Bilan_Diffusion'!K271="","",'Section 10a Bilan_Diffusion'!K271)</f>
        <v/>
      </c>
      <c r="S891" s="9" t="str">
        <f>IF('Section 10a Bilan_Diffusion'!L271="","",'Section 10a Bilan_Diffusion'!L271)</f>
        <v/>
      </c>
      <c r="T891" s="9" t="str">
        <f>IF('Section 10a Bilan_Diffusion'!M271="","",'Section 10a Bilan_Diffusion'!M271)</f>
        <v/>
      </c>
      <c r="U891" s="9" t="str">
        <f>IF('Section 10a Bilan_Diffusion'!N271="","",'Section 10a Bilan_Diffusion'!N271)</f>
        <v/>
      </c>
      <c r="V891" s="9">
        <f>'Section 10a Bilan_Diffusion'!O271</f>
        <v>0</v>
      </c>
      <c r="W891" s="9">
        <f>'Section 10a Bilan_Diffusion'!P271</f>
        <v>0</v>
      </c>
      <c r="X891" s="9">
        <f>'Section 10a Bilan_Diffusion'!Q271</f>
        <v>0</v>
      </c>
      <c r="Y891" s="9">
        <f>'Section 10a Bilan_Diffusion'!R271</f>
        <v>0</v>
      </c>
      <c r="Z891" s="9">
        <f>'Section 10a Bilan_Diffusion'!S271</f>
        <v>0</v>
      </c>
      <c r="AA891" s="9">
        <f>'Section 10a Bilan_Diffusion'!T271</f>
        <v>0</v>
      </c>
      <c r="AB891" s="9">
        <f>'Section 10a Bilan_Diffusion'!U271</f>
        <v>0</v>
      </c>
    </row>
    <row r="892" spans="1:28">
      <c r="A892" s="9">
        <f>'Identification '!$F$11</f>
        <v>0</v>
      </c>
      <c r="B892" s="69" t="str">
        <f>IF(AND('Identification '!$F$11="",'Identification '!$F$15&lt;&gt;""),'Identification '!$F$15,IF('Identification '!$F$11="","",IF('Identification '!$F$13="Inscrire le nom de votre organisme dans la cellule F15",'Identification '!$F$15,'Identification '!$F$13)))</f>
        <v/>
      </c>
      <c r="C892" s="9" t="str">
        <f>REF!$BM$7</f>
        <v>2025-2026</v>
      </c>
      <c r="D892" s="9" t="s">
        <v>3007</v>
      </c>
      <c r="E892" s="69" t="str">
        <f>'Identification '!$F$17</f>
        <v/>
      </c>
      <c r="F892" s="9" t="str">
        <f>'Identification '!$G$18</f>
        <v/>
      </c>
      <c r="G892" s="232" t="str">
        <f>IF('Section 10a Bilan_Diffusion'!$D$6="","",'Section 10a Bilan_Diffusion'!$D$6)</f>
        <v/>
      </c>
      <c r="H892" s="9" t="str">
        <f>IF('Section 10a Bilan_Diffusion'!$D$8="","",'Section 10a Bilan_Diffusion'!$D$8)</f>
        <v/>
      </c>
      <c r="I892" s="9" t="str">
        <f>IF('Section 10a Bilan_Diffusion'!$K$8="","",'Section 10a Bilan_Diffusion'!$K$8)</f>
        <v/>
      </c>
      <c r="J892" s="69" t="str">
        <f>IF('Section 10a Bilan_Diffusion'!C272="","",'Section 10a Bilan_Diffusion'!C272)</f>
        <v/>
      </c>
      <c r="K892" s="1273" t="str">
        <f>IF('Section 10a Bilan_Diffusion'!D272="","",'Section 10a Bilan_Diffusion'!D272)</f>
        <v/>
      </c>
      <c r="L892" s="69" t="str">
        <f>IF('Section 10a Bilan_Diffusion'!E272="","",IF('Section 10a Bilan_Diffusion'!E272="«Choisir»","",'Section 10a Bilan_Diffusion'!E272))</f>
        <v/>
      </c>
      <c r="M892" s="69" t="str">
        <f>IF('Section 10a Bilan_Diffusion'!F272="","",IF('Section 10a Bilan_Diffusion'!F272="«Choisir»","",'Section 10a Bilan_Diffusion'!F272))</f>
        <v/>
      </c>
      <c r="N892" s="69" t="str">
        <f>IF('Section 10a Bilan_Diffusion'!G272="","",'Section 10a Bilan_Diffusion'!G272)</f>
        <v/>
      </c>
      <c r="O892" s="69" t="str">
        <f>IF('Section 10a Bilan_Diffusion'!H272="","",'Section 10a Bilan_Diffusion'!H272)</f>
        <v/>
      </c>
      <c r="P892" s="69" t="str">
        <f>IF('Section 10a Bilan_Diffusion'!I272="","",IF('Section 10a Bilan_Diffusion'!I272="«Choisir»","",'Section 10a Bilan_Diffusion'!I272))</f>
        <v/>
      </c>
      <c r="Q892" s="69" t="str">
        <f>IF('Section 10a Bilan_Diffusion'!J272="","",IF('Section 10a Bilan_Diffusion'!J272="«Choisir»","",'Section 10a Bilan_Diffusion'!J272))</f>
        <v/>
      </c>
      <c r="R892" s="9" t="str">
        <f>IF('Section 10a Bilan_Diffusion'!K272="","",'Section 10a Bilan_Diffusion'!K272)</f>
        <v/>
      </c>
      <c r="S892" s="9" t="str">
        <f>IF('Section 10a Bilan_Diffusion'!L272="","",'Section 10a Bilan_Diffusion'!L272)</f>
        <v/>
      </c>
      <c r="T892" s="9" t="str">
        <f>IF('Section 10a Bilan_Diffusion'!M272="","",'Section 10a Bilan_Diffusion'!M272)</f>
        <v/>
      </c>
      <c r="U892" s="9" t="str">
        <f>IF('Section 10a Bilan_Diffusion'!N272="","",'Section 10a Bilan_Diffusion'!N272)</f>
        <v/>
      </c>
      <c r="V892" s="9">
        <f>'Section 10a Bilan_Diffusion'!O272</f>
        <v>0</v>
      </c>
      <c r="W892" s="9">
        <f>'Section 10a Bilan_Diffusion'!P272</f>
        <v>0</v>
      </c>
      <c r="X892" s="9">
        <f>'Section 10a Bilan_Diffusion'!Q272</f>
        <v>0</v>
      </c>
      <c r="Y892" s="9">
        <f>'Section 10a Bilan_Diffusion'!R272</f>
        <v>0</v>
      </c>
      <c r="Z892" s="9">
        <f>'Section 10a Bilan_Diffusion'!S272</f>
        <v>0</v>
      </c>
      <c r="AA892" s="9">
        <f>'Section 10a Bilan_Diffusion'!T272</f>
        <v>0</v>
      </c>
      <c r="AB892" s="9">
        <f>'Section 10a Bilan_Diffusion'!U272</f>
        <v>0</v>
      </c>
    </row>
    <row r="893" spans="1:28">
      <c r="A893" s="9">
        <f>'Identification '!$F$11</f>
        <v>0</v>
      </c>
      <c r="B893" s="69" t="str">
        <f>IF(AND('Identification '!$F$11="",'Identification '!$F$15&lt;&gt;""),'Identification '!$F$15,IF('Identification '!$F$11="","",IF('Identification '!$F$13="Inscrire le nom de votre organisme dans la cellule F15",'Identification '!$F$15,'Identification '!$F$13)))</f>
        <v/>
      </c>
      <c r="C893" s="9" t="str">
        <f>REF!$BM$7</f>
        <v>2025-2026</v>
      </c>
      <c r="D893" s="9" t="s">
        <v>3007</v>
      </c>
      <c r="E893" s="69" t="str">
        <f>'Identification '!$F$17</f>
        <v/>
      </c>
      <c r="F893" s="9" t="str">
        <f>'Identification '!$G$18</f>
        <v/>
      </c>
      <c r="G893" s="232" t="str">
        <f>IF('Section 10a Bilan_Diffusion'!$D$6="","",'Section 10a Bilan_Diffusion'!$D$6)</f>
        <v/>
      </c>
      <c r="H893" s="9" t="str">
        <f>IF('Section 10a Bilan_Diffusion'!$D$8="","",'Section 10a Bilan_Diffusion'!$D$8)</f>
        <v/>
      </c>
      <c r="I893" s="9" t="str">
        <f>IF('Section 10a Bilan_Diffusion'!$K$8="","",'Section 10a Bilan_Diffusion'!$K$8)</f>
        <v/>
      </c>
      <c r="J893" s="69" t="str">
        <f>IF('Section 10a Bilan_Diffusion'!C273="","",'Section 10a Bilan_Diffusion'!C273)</f>
        <v/>
      </c>
      <c r="K893" s="1273" t="str">
        <f>IF('Section 10a Bilan_Diffusion'!D273="","",'Section 10a Bilan_Diffusion'!D273)</f>
        <v/>
      </c>
      <c r="L893" s="69" t="str">
        <f>IF('Section 10a Bilan_Diffusion'!E273="","",IF('Section 10a Bilan_Diffusion'!E273="«Choisir»","",'Section 10a Bilan_Diffusion'!E273))</f>
        <v/>
      </c>
      <c r="M893" s="69" t="str">
        <f>IF('Section 10a Bilan_Diffusion'!F273="","",IF('Section 10a Bilan_Diffusion'!F273="«Choisir»","",'Section 10a Bilan_Diffusion'!F273))</f>
        <v/>
      </c>
      <c r="N893" s="69" t="str">
        <f>IF('Section 10a Bilan_Diffusion'!G273="","",'Section 10a Bilan_Diffusion'!G273)</f>
        <v/>
      </c>
      <c r="O893" s="69" t="str">
        <f>IF('Section 10a Bilan_Diffusion'!H273="","",'Section 10a Bilan_Diffusion'!H273)</f>
        <v/>
      </c>
      <c r="P893" s="69" t="str">
        <f>IF('Section 10a Bilan_Diffusion'!I273="","",IF('Section 10a Bilan_Diffusion'!I273="«Choisir»","",'Section 10a Bilan_Diffusion'!I273))</f>
        <v/>
      </c>
      <c r="Q893" s="69" t="str">
        <f>IF('Section 10a Bilan_Diffusion'!J273="","",IF('Section 10a Bilan_Diffusion'!J273="«Choisir»","",'Section 10a Bilan_Diffusion'!J273))</f>
        <v/>
      </c>
      <c r="R893" s="9" t="str">
        <f>IF('Section 10a Bilan_Diffusion'!K273="","",'Section 10a Bilan_Diffusion'!K273)</f>
        <v/>
      </c>
      <c r="S893" s="9" t="str">
        <f>IF('Section 10a Bilan_Diffusion'!L273="","",'Section 10a Bilan_Diffusion'!L273)</f>
        <v/>
      </c>
      <c r="T893" s="9" t="str">
        <f>IF('Section 10a Bilan_Diffusion'!M273="","",'Section 10a Bilan_Diffusion'!M273)</f>
        <v/>
      </c>
      <c r="U893" s="9" t="str">
        <f>IF('Section 10a Bilan_Diffusion'!N273="","",'Section 10a Bilan_Diffusion'!N273)</f>
        <v/>
      </c>
      <c r="V893" s="9">
        <f>'Section 10a Bilan_Diffusion'!O273</f>
        <v>0</v>
      </c>
      <c r="W893" s="9">
        <f>'Section 10a Bilan_Diffusion'!P273</f>
        <v>0</v>
      </c>
      <c r="X893" s="9">
        <f>'Section 10a Bilan_Diffusion'!Q273</f>
        <v>0</v>
      </c>
      <c r="Y893" s="9">
        <f>'Section 10a Bilan_Diffusion'!R273</f>
        <v>0</v>
      </c>
      <c r="Z893" s="9">
        <f>'Section 10a Bilan_Diffusion'!S273</f>
        <v>0</v>
      </c>
      <c r="AA893" s="9">
        <f>'Section 10a Bilan_Diffusion'!T273</f>
        <v>0</v>
      </c>
      <c r="AB893" s="9">
        <f>'Section 10a Bilan_Diffusion'!U273</f>
        <v>0</v>
      </c>
    </row>
    <row r="894" spans="1:28">
      <c r="A894" s="9">
        <f>'Identification '!$F$11</f>
        <v>0</v>
      </c>
      <c r="B894" s="69" t="str">
        <f>IF(AND('Identification '!$F$11="",'Identification '!$F$15&lt;&gt;""),'Identification '!$F$15,IF('Identification '!$F$11="","",IF('Identification '!$F$13="Inscrire le nom de votre organisme dans la cellule F15",'Identification '!$F$15,'Identification '!$F$13)))</f>
        <v/>
      </c>
      <c r="C894" s="9" t="str">
        <f>REF!$BM$7</f>
        <v>2025-2026</v>
      </c>
      <c r="D894" s="9" t="s">
        <v>3007</v>
      </c>
      <c r="E894" s="69" t="str">
        <f>'Identification '!$F$17</f>
        <v/>
      </c>
      <c r="F894" s="9" t="str">
        <f>'Identification '!$G$18</f>
        <v/>
      </c>
      <c r="G894" s="232" t="str">
        <f>IF('Section 10a Bilan_Diffusion'!$D$6="","",'Section 10a Bilan_Diffusion'!$D$6)</f>
        <v/>
      </c>
      <c r="H894" s="9" t="str">
        <f>IF('Section 10a Bilan_Diffusion'!$D$8="","",'Section 10a Bilan_Diffusion'!$D$8)</f>
        <v/>
      </c>
      <c r="I894" s="9" t="str">
        <f>IF('Section 10a Bilan_Diffusion'!$K$8="","",'Section 10a Bilan_Diffusion'!$K$8)</f>
        <v/>
      </c>
      <c r="J894" s="69" t="str">
        <f>IF('Section 10a Bilan_Diffusion'!C274="","",'Section 10a Bilan_Diffusion'!C274)</f>
        <v/>
      </c>
      <c r="K894" s="1273" t="str">
        <f>IF('Section 10a Bilan_Diffusion'!D274="","",'Section 10a Bilan_Diffusion'!D274)</f>
        <v/>
      </c>
      <c r="L894" s="69" t="str">
        <f>IF('Section 10a Bilan_Diffusion'!E274="","",IF('Section 10a Bilan_Diffusion'!E274="«Choisir»","",'Section 10a Bilan_Diffusion'!E274))</f>
        <v/>
      </c>
      <c r="M894" s="69" t="str">
        <f>IF('Section 10a Bilan_Diffusion'!F274="","",IF('Section 10a Bilan_Diffusion'!F274="«Choisir»","",'Section 10a Bilan_Diffusion'!F274))</f>
        <v/>
      </c>
      <c r="N894" s="69" t="str">
        <f>IF('Section 10a Bilan_Diffusion'!G274="","",'Section 10a Bilan_Diffusion'!G274)</f>
        <v/>
      </c>
      <c r="O894" s="69" t="str">
        <f>IF('Section 10a Bilan_Diffusion'!H274="","",'Section 10a Bilan_Diffusion'!H274)</f>
        <v/>
      </c>
      <c r="P894" s="69" t="str">
        <f>IF('Section 10a Bilan_Diffusion'!I274="","",IF('Section 10a Bilan_Diffusion'!I274="«Choisir»","",'Section 10a Bilan_Diffusion'!I274))</f>
        <v/>
      </c>
      <c r="Q894" s="69" t="str">
        <f>IF('Section 10a Bilan_Diffusion'!J274="","",IF('Section 10a Bilan_Diffusion'!J274="«Choisir»","",'Section 10a Bilan_Diffusion'!J274))</f>
        <v/>
      </c>
      <c r="R894" s="9" t="str">
        <f>IF('Section 10a Bilan_Diffusion'!K274="","",'Section 10a Bilan_Diffusion'!K274)</f>
        <v/>
      </c>
      <c r="S894" s="9" t="str">
        <f>IF('Section 10a Bilan_Diffusion'!L274="","",'Section 10a Bilan_Diffusion'!L274)</f>
        <v/>
      </c>
      <c r="T894" s="9" t="str">
        <f>IF('Section 10a Bilan_Diffusion'!M274="","",'Section 10a Bilan_Diffusion'!M274)</f>
        <v/>
      </c>
      <c r="U894" s="9" t="str">
        <f>IF('Section 10a Bilan_Diffusion'!N274="","",'Section 10a Bilan_Diffusion'!N274)</f>
        <v/>
      </c>
      <c r="V894" s="9">
        <f>'Section 10a Bilan_Diffusion'!O274</f>
        <v>0</v>
      </c>
      <c r="W894" s="9">
        <f>'Section 10a Bilan_Diffusion'!P274</f>
        <v>0</v>
      </c>
      <c r="X894" s="9">
        <f>'Section 10a Bilan_Diffusion'!Q274</f>
        <v>0</v>
      </c>
      <c r="Y894" s="9">
        <f>'Section 10a Bilan_Diffusion'!R274</f>
        <v>0</v>
      </c>
      <c r="Z894" s="9">
        <f>'Section 10a Bilan_Diffusion'!S274</f>
        <v>0</v>
      </c>
      <c r="AA894" s="9">
        <f>'Section 10a Bilan_Diffusion'!T274</f>
        <v>0</v>
      </c>
      <c r="AB894" s="9">
        <f>'Section 10a Bilan_Diffusion'!U274</f>
        <v>0</v>
      </c>
    </row>
    <row r="895" spans="1:28">
      <c r="A895" s="9">
        <f>'Identification '!$F$11</f>
        <v>0</v>
      </c>
      <c r="B895" s="69" t="str">
        <f>IF(AND('Identification '!$F$11="",'Identification '!$F$15&lt;&gt;""),'Identification '!$F$15,IF('Identification '!$F$11="","",IF('Identification '!$F$13="Inscrire le nom de votre organisme dans la cellule F15",'Identification '!$F$15,'Identification '!$F$13)))</f>
        <v/>
      </c>
      <c r="C895" s="9" t="str">
        <f>REF!$BM$7</f>
        <v>2025-2026</v>
      </c>
      <c r="D895" s="9" t="s">
        <v>3007</v>
      </c>
      <c r="E895" s="69" t="str">
        <f>'Identification '!$F$17</f>
        <v/>
      </c>
      <c r="F895" s="9" t="str">
        <f>'Identification '!$G$18</f>
        <v/>
      </c>
      <c r="G895" s="232" t="str">
        <f>IF('Section 10a Bilan_Diffusion'!$D$6="","",'Section 10a Bilan_Diffusion'!$D$6)</f>
        <v/>
      </c>
      <c r="H895" s="9" t="str">
        <f>IF('Section 10a Bilan_Diffusion'!$D$8="","",'Section 10a Bilan_Diffusion'!$D$8)</f>
        <v/>
      </c>
      <c r="I895" s="9" t="str">
        <f>IF('Section 10a Bilan_Diffusion'!$K$8="","",'Section 10a Bilan_Diffusion'!$K$8)</f>
        <v/>
      </c>
      <c r="J895" s="69" t="str">
        <f>IF('Section 10a Bilan_Diffusion'!C275="","",'Section 10a Bilan_Diffusion'!C275)</f>
        <v/>
      </c>
      <c r="K895" s="1273" t="str">
        <f>IF('Section 10a Bilan_Diffusion'!D275="","",'Section 10a Bilan_Diffusion'!D275)</f>
        <v/>
      </c>
      <c r="L895" s="69" t="str">
        <f>IF('Section 10a Bilan_Diffusion'!E275="","",IF('Section 10a Bilan_Diffusion'!E275="«Choisir»","",'Section 10a Bilan_Diffusion'!E275))</f>
        <v/>
      </c>
      <c r="M895" s="69" t="str">
        <f>IF('Section 10a Bilan_Diffusion'!F275="","",IF('Section 10a Bilan_Diffusion'!F275="«Choisir»","",'Section 10a Bilan_Diffusion'!F275))</f>
        <v/>
      </c>
      <c r="N895" s="69" t="str">
        <f>IF('Section 10a Bilan_Diffusion'!G275="","",'Section 10a Bilan_Diffusion'!G275)</f>
        <v/>
      </c>
      <c r="O895" s="69" t="str">
        <f>IF('Section 10a Bilan_Diffusion'!H275="","",'Section 10a Bilan_Diffusion'!H275)</f>
        <v/>
      </c>
      <c r="P895" s="69" t="str">
        <f>IF('Section 10a Bilan_Diffusion'!I275="","",IF('Section 10a Bilan_Diffusion'!I275="«Choisir»","",'Section 10a Bilan_Diffusion'!I275))</f>
        <v/>
      </c>
      <c r="Q895" s="69" t="str">
        <f>IF('Section 10a Bilan_Diffusion'!J275="","",IF('Section 10a Bilan_Diffusion'!J275="«Choisir»","",'Section 10a Bilan_Diffusion'!J275))</f>
        <v/>
      </c>
      <c r="R895" s="9" t="str">
        <f>IF('Section 10a Bilan_Diffusion'!K275="","",'Section 10a Bilan_Diffusion'!K275)</f>
        <v/>
      </c>
      <c r="S895" s="9" t="str">
        <f>IF('Section 10a Bilan_Diffusion'!L275="","",'Section 10a Bilan_Diffusion'!L275)</f>
        <v/>
      </c>
      <c r="T895" s="9" t="str">
        <f>IF('Section 10a Bilan_Diffusion'!M275="","",'Section 10a Bilan_Diffusion'!M275)</f>
        <v/>
      </c>
      <c r="U895" s="9" t="str">
        <f>IF('Section 10a Bilan_Diffusion'!N275="","",'Section 10a Bilan_Diffusion'!N275)</f>
        <v/>
      </c>
      <c r="V895" s="9">
        <f>'Section 10a Bilan_Diffusion'!O275</f>
        <v>0</v>
      </c>
      <c r="W895" s="9">
        <f>'Section 10a Bilan_Diffusion'!P275</f>
        <v>0</v>
      </c>
      <c r="X895" s="9">
        <f>'Section 10a Bilan_Diffusion'!Q275</f>
        <v>0</v>
      </c>
      <c r="Y895" s="9">
        <f>'Section 10a Bilan_Diffusion'!R275</f>
        <v>0</v>
      </c>
      <c r="Z895" s="9">
        <f>'Section 10a Bilan_Diffusion'!S275</f>
        <v>0</v>
      </c>
      <c r="AA895" s="9">
        <f>'Section 10a Bilan_Diffusion'!T275</f>
        <v>0</v>
      </c>
      <c r="AB895" s="9">
        <f>'Section 10a Bilan_Diffusion'!U275</f>
        <v>0</v>
      </c>
    </row>
    <row r="896" spans="1:28">
      <c r="A896" s="9">
        <f>'Identification '!$F$11</f>
        <v>0</v>
      </c>
      <c r="B896" s="69" t="str">
        <f>IF(AND('Identification '!$F$11="",'Identification '!$F$15&lt;&gt;""),'Identification '!$F$15,IF('Identification '!$F$11="","",IF('Identification '!$F$13="Inscrire le nom de votre organisme dans la cellule F15",'Identification '!$F$15,'Identification '!$F$13)))</f>
        <v/>
      </c>
      <c r="C896" s="9" t="str">
        <f>REF!$BM$7</f>
        <v>2025-2026</v>
      </c>
      <c r="D896" s="9" t="s">
        <v>3007</v>
      </c>
      <c r="E896" s="69" t="str">
        <f>'Identification '!$F$17</f>
        <v/>
      </c>
      <c r="F896" s="9" t="str">
        <f>'Identification '!$G$18</f>
        <v/>
      </c>
      <c r="G896" s="232" t="str">
        <f>IF('Section 10a Bilan_Diffusion'!$D$6="","",'Section 10a Bilan_Diffusion'!$D$6)</f>
        <v/>
      </c>
      <c r="H896" s="9" t="str">
        <f>IF('Section 10a Bilan_Diffusion'!$D$8="","",'Section 10a Bilan_Diffusion'!$D$8)</f>
        <v/>
      </c>
      <c r="I896" s="9" t="str">
        <f>IF('Section 10a Bilan_Diffusion'!$K$8="","",'Section 10a Bilan_Diffusion'!$K$8)</f>
        <v/>
      </c>
      <c r="J896" s="69" t="str">
        <f>IF('Section 10a Bilan_Diffusion'!C276="","",'Section 10a Bilan_Diffusion'!C276)</f>
        <v/>
      </c>
      <c r="K896" s="1273" t="str">
        <f>IF('Section 10a Bilan_Diffusion'!D276="","",'Section 10a Bilan_Diffusion'!D276)</f>
        <v/>
      </c>
      <c r="L896" s="69" t="str">
        <f>IF('Section 10a Bilan_Diffusion'!E276="","",IF('Section 10a Bilan_Diffusion'!E276="«Choisir»","",'Section 10a Bilan_Diffusion'!E276))</f>
        <v/>
      </c>
      <c r="M896" s="69" t="str">
        <f>IF('Section 10a Bilan_Diffusion'!F276="","",IF('Section 10a Bilan_Diffusion'!F276="«Choisir»","",'Section 10a Bilan_Diffusion'!F276))</f>
        <v/>
      </c>
      <c r="N896" s="69" t="str">
        <f>IF('Section 10a Bilan_Diffusion'!G276="","",'Section 10a Bilan_Diffusion'!G276)</f>
        <v/>
      </c>
      <c r="O896" s="69" t="str">
        <f>IF('Section 10a Bilan_Diffusion'!H276="","",'Section 10a Bilan_Diffusion'!H276)</f>
        <v/>
      </c>
      <c r="P896" s="69" t="str">
        <f>IF('Section 10a Bilan_Diffusion'!I276="","",IF('Section 10a Bilan_Diffusion'!I276="«Choisir»","",'Section 10a Bilan_Diffusion'!I276))</f>
        <v/>
      </c>
      <c r="Q896" s="69" t="str">
        <f>IF('Section 10a Bilan_Diffusion'!J276="","",IF('Section 10a Bilan_Diffusion'!J276="«Choisir»","",'Section 10a Bilan_Diffusion'!J276))</f>
        <v/>
      </c>
      <c r="R896" s="9" t="str">
        <f>IF('Section 10a Bilan_Diffusion'!K276="","",'Section 10a Bilan_Diffusion'!K276)</f>
        <v/>
      </c>
      <c r="S896" s="9" t="str">
        <f>IF('Section 10a Bilan_Diffusion'!L276="","",'Section 10a Bilan_Diffusion'!L276)</f>
        <v/>
      </c>
      <c r="T896" s="9" t="str">
        <f>IF('Section 10a Bilan_Diffusion'!M276="","",'Section 10a Bilan_Diffusion'!M276)</f>
        <v/>
      </c>
      <c r="U896" s="9" t="str">
        <f>IF('Section 10a Bilan_Diffusion'!N276="","",'Section 10a Bilan_Diffusion'!N276)</f>
        <v/>
      </c>
      <c r="V896" s="9">
        <f>'Section 10a Bilan_Diffusion'!O276</f>
        <v>0</v>
      </c>
      <c r="W896" s="9">
        <f>'Section 10a Bilan_Diffusion'!P276</f>
        <v>0</v>
      </c>
      <c r="X896" s="9">
        <f>'Section 10a Bilan_Diffusion'!Q276</f>
        <v>0</v>
      </c>
      <c r="Y896" s="9">
        <f>'Section 10a Bilan_Diffusion'!R276</f>
        <v>0</v>
      </c>
      <c r="Z896" s="9">
        <f>'Section 10a Bilan_Diffusion'!S276</f>
        <v>0</v>
      </c>
      <c r="AA896" s="9">
        <f>'Section 10a Bilan_Diffusion'!T276</f>
        <v>0</v>
      </c>
      <c r="AB896" s="9">
        <f>'Section 10a Bilan_Diffusion'!U276</f>
        <v>0</v>
      </c>
    </row>
    <row r="897" spans="1:28">
      <c r="A897" s="9">
        <f>'Identification '!$F$11</f>
        <v>0</v>
      </c>
      <c r="B897" s="69" t="str">
        <f>IF(AND('Identification '!$F$11="",'Identification '!$F$15&lt;&gt;""),'Identification '!$F$15,IF('Identification '!$F$11="","",IF('Identification '!$F$13="Inscrire le nom de votre organisme dans la cellule F15",'Identification '!$F$15,'Identification '!$F$13)))</f>
        <v/>
      </c>
      <c r="C897" s="9" t="str">
        <f>REF!$BM$7</f>
        <v>2025-2026</v>
      </c>
      <c r="D897" s="9" t="s">
        <v>3007</v>
      </c>
      <c r="E897" s="69" t="str">
        <f>'Identification '!$F$17</f>
        <v/>
      </c>
      <c r="F897" s="9" t="str">
        <f>'Identification '!$G$18</f>
        <v/>
      </c>
      <c r="G897" s="232" t="str">
        <f>IF('Section 10a Bilan_Diffusion'!$D$6="","",'Section 10a Bilan_Diffusion'!$D$6)</f>
        <v/>
      </c>
      <c r="H897" s="9" t="str">
        <f>IF('Section 10a Bilan_Diffusion'!$D$8="","",'Section 10a Bilan_Diffusion'!$D$8)</f>
        <v/>
      </c>
      <c r="I897" s="9" t="str">
        <f>IF('Section 10a Bilan_Diffusion'!$K$8="","",'Section 10a Bilan_Diffusion'!$K$8)</f>
        <v/>
      </c>
      <c r="J897" s="69" t="str">
        <f>IF('Section 10a Bilan_Diffusion'!C277="","",'Section 10a Bilan_Diffusion'!C277)</f>
        <v/>
      </c>
      <c r="K897" s="1273" t="str">
        <f>IF('Section 10a Bilan_Diffusion'!D277="","",'Section 10a Bilan_Diffusion'!D277)</f>
        <v/>
      </c>
      <c r="L897" s="69" t="str">
        <f>IF('Section 10a Bilan_Diffusion'!E277="","",IF('Section 10a Bilan_Diffusion'!E277="«Choisir»","",'Section 10a Bilan_Diffusion'!E277))</f>
        <v/>
      </c>
      <c r="M897" s="69" t="str">
        <f>IF('Section 10a Bilan_Diffusion'!F277="","",IF('Section 10a Bilan_Diffusion'!F277="«Choisir»","",'Section 10a Bilan_Diffusion'!F277))</f>
        <v/>
      </c>
      <c r="N897" s="69" t="str">
        <f>IF('Section 10a Bilan_Diffusion'!G277="","",'Section 10a Bilan_Diffusion'!G277)</f>
        <v/>
      </c>
      <c r="O897" s="69" t="str">
        <f>IF('Section 10a Bilan_Diffusion'!H277="","",'Section 10a Bilan_Diffusion'!H277)</f>
        <v/>
      </c>
      <c r="P897" s="69" t="str">
        <f>IF('Section 10a Bilan_Diffusion'!I277="","",IF('Section 10a Bilan_Diffusion'!I277="«Choisir»","",'Section 10a Bilan_Diffusion'!I277))</f>
        <v/>
      </c>
      <c r="Q897" s="69" t="str">
        <f>IF('Section 10a Bilan_Diffusion'!J277="","",IF('Section 10a Bilan_Diffusion'!J277="«Choisir»","",'Section 10a Bilan_Diffusion'!J277))</f>
        <v/>
      </c>
      <c r="R897" s="9" t="str">
        <f>IF('Section 10a Bilan_Diffusion'!K277="","",'Section 10a Bilan_Diffusion'!K277)</f>
        <v/>
      </c>
      <c r="S897" s="9" t="str">
        <f>IF('Section 10a Bilan_Diffusion'!L277="","",'Section 10a Bilan_Diffusion'!L277)</f>
        <v/>
      </c>
      <c r="T897" s="9" t="str">
        <f>IF('Section 10a Bilan_Diffusion'!M277="","",'Section 10a Bilan_Diffusion'!M277)</f>
        <v/>
      </c>
      <c r="U897" s="9" t="str">
        <f>IF('Section 10a Bilan_Diffusion'!N277="","",'Section 10a Bilan_Diffusion'!N277)</f>
        <v/>
      </c>
      <c r="V897" s="9">
        <f>'Section 10a Bilan_Diffusion'!O277</f>
        <v>0</v>
      </c>
      <c r="W897" s="9">
        <f>'Section 10a Bilan_Diffusion'!P277</f>
        <v>0</v>
      </c>
      <c r="X897" s="9">
        <f>'Section 10a Bilan_Diffusion'!Q277</f>
        <v>0</v>
      </c>
      <c r="Y897" s="9">
        <f>'Section 10a Bilan_Diffusion'!R277</f>
        <v>0</v>
      </c>
      <c r="Z897" s="9">
        <f>'Section 10a Bilan_Diffusion'!S277</f>
        <v>0</v>
      </c>
      <c r="AA897" s="9">
        <f>'Section 10a Bilan_Diffusion'!T277</f>
        <v>0</v>
      </c>
      <c r="AB897" s="9">
        <f>'Section 10a Bilan_Diffusion'!U277</f>
        <v>0</v>
      </c>
    </row>
    <row r="898" spans="1:28">
      <c r="A898" s="9">
        <f>'Identification '!$F$11</f>
        <v>0</v>
      </c>
      <c r="B898" s="69" t="str">
        <f>IF(AND('Identification '!$F$11="",'Identification '!$F$15&lt;&gt;""),'Identification '!$F$15,IF('Identification '!$F$11="","",IF('Identification '!$F$13="Inscrire le nom de votre organisme dans la cellule F15",'Identification '!$F$15,'Identification '!$F$13)))</f>
        <v/>
      </c>
      <c r="C898" s="9" t="str">
        <f>REF!$BM$7</f>
        <v>2025-2026</v>
      </c>
      <c r="D898" s="9" t="s">
        <v>3007</v>
      </c>
      <c r="E898" s="69" t="str">
        <f>'Identification '!$F$17</f>
        <v/>
      </c>
      <c r="F898" s="9" t="str">
        <f>'Identification '!$G$18</f>
        <v/>
      </c>
      <c r="G898" s="232" t="str">
        <f>IF('Section 10a Bilan_Diffusion'!$D$6="","",'Section 10a Bilan_Diffusion'!$D$6)</f>
        <v/>
      </c>
      <c r="H898" s="9" t="str">
        <f>IF('Section 10a Bilan_Diffusion'!$D$8="","",'Section 10a Bilan_Diffusion'!$D$8)</f>
        <v/>
      </c>
      <c r="I898" s="9" t="str">
        <f>IF('Section 10a Bilan_Diffusion'!$K$8="","",'Section 10a Bilan_Diffusion'!$K$8)</f>
        <v/>
      </c>
      <c r="J898" s="69" t="str">
        <f>IF('Section 10a Bilan_Diffusion'!C278="","",'Section 10a Bilan_Diffusion'!C278)</f>
        <v/>
      </c>
      <c r="K898" s="1273" t="str">
        <f>IF('Section 10a Bilan_Diffusion'!D278="","",'Section 10a Bilan_Diffusion'!D278)</f>
        <v/>
      </c>
      <c r="L898" s="69" t="str">
        <f>IF('Section 10a Bilan_Diffusion'!E278="","",IF('Section 10a Bilan_Diffusion'!E278="«Choisir»","",'Section 10a Bilan_Diffusion'!E278))</f>
        <v/>
      </c>
      <c r="M898" s="69" t="str">
        <f>IF('Section 10a Bilan_Diffusion'!F278="","",IF('Section 10a Bilan_Diffusion'!F278="«Choisir»","",'Section 10a Bilan_Diffusion'!F278))</f>
        <v/>
      </c>
      <c r="N898" s="69" t="str">
        <f>IF('Section 10a Bilan_Diffusion'!G278="","",'Section 10a Bilan_Diffusion'!G278)</f>
        <v/>
      </c>
      <c r="O898" s="69" t="str">
        <f>IF('Section 10a Bilan_Diffusion'!H278="","",'Section 10a Bilan_Diffusion'!H278)</f>
        <v/>
      </c>
      <c r="P898" s="69" t="str">
        <f>IF('Section 10a Bilan_Diffusion'!I278="","",IF('Section 10a Bilan_Diffusion'!I278="«Choisir»","",'Section 10a Bilan_Diffusion'!I278))</f>
        <v/>
      </c>
      <c r="Q898" s="69" t="str">
        <f>IF('Section 10a Bilan_Diffusion'!J278="","",IF('Section 10a Bilan_Diffusion'!J278="«Choisir»","",'Section 10a Bilan_Diffusion'!J278))</f>
        <v/>
      </c>
      <c r="R898" s="9" t="str">
        <f>IF('Section 10a Bilan_Diffusion'!K278="","",'Section 10a Bilan_Diffusion'!K278)</f>
        <v/>
      </c>
      <c r="S898" s="9" t="str">
        <f>IF('Section 10a Bilan_Diffusion'!L278="","",'Section 10a Bilan_Diffusion'!L278)</f>
        <v/>
      </c>
      <c r="T898" s="9" t="str">
        <f>IF('Section 10a Bilan_Diffusion'!M278="","",'Section 10a Bilan_Diffusion'!M278)</f>
        <v/>
      </c>
      <c r="U898" s="9" t="str">
        <f>IF('Section 10a Bilan_Diffusion'!N278="","",'Section 10a Bilan_Diffusion'!N278)</f>
        <v/>
      </c>
      <c r="V898" s="9">
        <f>'Section 10a Bilan_Diffusion'!O278</f>
        <v>0</v>
      </c>
      <c r="W898" s="9">
        <f>'Section 10a Bilan_Diffusion'!P278</f>
        <v>0</v>
      </c>
      <c r="X898" s="9">
        <f>'Section 10a Bilan_Diffusion'!Q278</f>
        <v>0</v>
      </c>
      <c r="Y898" s="9">
        <f>'Section 10a Bilan_Diffusion'!R278</f>
        <v>0</v>
      </c>
      <c r="Z898" s="9">
        <f>'Section 10a Bilan_Diffusion'!S278</f>
        <v>0</v>
      </c>
      <c r="AA898" s="9">
        <f>'Section 10a Bilan_Diffusion'!T278</f>
        <v>0</v>
      </c>
      <c r="AB898" s="9">
        <f>'Section 10a Bilan_Diffusion'!U278</f>
        <v>0</v>
      </c>
    </row>
    <row r="899" spans="1:28">
      <c r="A899" s="9">
        <f>'Identification '!$F$11</f>
        <v>0</v>
      </c>
      <c r="B899" s="69" t="str">
        <f>IF(AND('Identification '!$F$11="",'Identification '!$F$15&lt;&gt;""),'Identification '!$F$15,IF('Identification '!$F$11="","",IF('Identification '!$F$13="Inscrire le nom de votre organisme dans la cellule F15",'Identification '!$F$15,'Identification '!$F$13)))</f>
        <v/>
      </c>
      <c r="C899" s="9" t="str">
        <f>REF!$BM$7</f>
        <v>2025-2026</v>
      </c>
      <c r="D899" s="9" t="s">
        <v>3007</v>
      </c>
      <c r="E899" s="69" t="str">
        <f>'Identification '!$F$17</f>
        <v/>
      </c>
      <c r="F899" s="9" t="str">
        <f>'Identification '!$G$18</f>
        <v/>
      </c>
      <c r="G899" s="232" t="str">
        <f>IF('Section 10a Bilan_Diffusion'!$D$6="","",'Section 10a Bilan_Diffusion'!$D$6)</f>
        <v/>
      </c>
      <c r="H899" s="9" t="str">
        <f>IF('Section 10a Bilan_Diffusion'!$D$8="","",'Section 10a Bilan_Diffusion'!$D$8)</f>
        <v/>
      </c>
      <c r="I899" s="9" t="str">
        <f>IF('Section 10a Bilan_Diffusion'!$K$8="","",'Section 10a Bilan_Diffusion'!$K$8)</f>
        <v/>
      </c>
      <c r="J899" s="69" t="str">
        <f>IF('Section 10a Bilan_Diffusion'!C279="","",'Section 10a Bilan_Diffusion'!C279)</f>
        <v/>
      </c>
      <c r="K899" s="1273" t="str">
        <f>IF('Section 10a Bilan_Diffusion'!D279="","",'Section 10a Bilan_Diffusion'!D279)</f>
        <v/>
      </c>
      <c r="L899" s="69" t="str">
        <f>IF('Section 10a Bilan_Diffusion'!E279="","",IF('Section 10a Bilan_Diffusion'!E279="«Choisir»","",'Section 10a Bilan_Diffusion'!E279))</f>
        <v/>
      </c>
      <c r="M899" s="69" t="str">
        <f>IF('Section 10a Bilan_Diffusion'!F279="","",IF('Section 10a Bilan_Diffusion'!F279="«Choisir»","",'Section 10a Bilan_Diffusion'!F279))</f>
        <v/>
      </c>
      <c r="N899" s="69" t="str">
        <f>IF('Section 10a Bilan_Diffusion'!G279="","",'Section 10a Bilan_Diffusion'!G279)</f>
        <v/>
      </c>
      <c r="O899" s="69" t="str">
        <f>IF('Section 10a Bilan_Diffusion'!H279="","",'Section 10a Bilan_Diffusion'!H279)</f>
        <v/>
      </c>
      <c r="P899" s="69" t="str">
        <f>IF('Section 10a Bilan_Diffusion'!I279="","",IF('Section 10a Bilan_Diffusion'!I279="«Choisir»","",'Section 10a Bilan_Diffusion'!I279))</f>
        <v/>
      </c>
      <c r="Q899" s="69" t="str">
        <f>IF('Section 10a Bilan_Diffusion'!J279="","",IF('Section 10a Bilan_Diffusion'!J279="«Choisir»","",'Section 10a Bilan_Diffusion'!J279))</f>
        <v/>
      </c>
      <c r="R899" s="9" t="str">
        <f>IF('Section 10a Bilan_Diffusion'!K279="","",'Section 10a Bilan_Diffusion'!K279)</f>
        <v/>
      </c>
      <c r="S899" s="9" t="str">
        <f>IF('Section 10a Bilan_Diffusion'!L279="","",'Section 10a Bilan_Diffusion'!L279)</f>
        <v/>
      </c>
      <c r="T899" s="9" t="str">
        <f>IF('Section 10a Bilan_Diffusion'!M279="","",'Section 10a Bilan_Diffusion'!M279)</f>
        <v/>
      </c>
      <c r="U899" s="9" t="str">
        <f>IF('Section 10a Bilan_Diffusion'!N279="","",'Section 10a Bilan_Diffusion'!N279)</f>
        <v/>
      </c>
      <c r="V899" s="9">
        <f>'Section 10a Bilan_Diffusion'!O279</f>
        <v>0</v>
      </c>
      <c r="W899" s="9">
        <f>'Section 10a Bilan_Diffusion'!P279</f>
        <v>0</v>
      </c>
      <c r="X899" s="9">
        <f>'Section 10a Bilan_Diffusion'!Q279</f>
        <v>0</v>
      </c>
      <c r="Y899" s="9">
        <f>'Section 10a Bilan_Diffusion'!R279</f>
        <v>0</v>
      </c>
      <c r="Z899" s="9">
        <f>'Section 10a Bilan_Diffusion'!S279</f>
        <v>0</v>
      </c>
      <c r="AA899" s="9">
        <f>'Section 10a Bilan_Diffusion'!T279</f>
        <v>0</v>
      </c>
      <c r="AB899" s="9">
        <f>'Section 10a Bilan_Diffusion'!U279</f>
        <v>0</v>
      </c>
    </row>
    <row r="900" spans="1:28">
      <c r="A900" s="9">
        <f>'Identification '!$F$11</f>
        <v>0</v>
      </c>
      <c r="B900" s="69" t="str">
        <f>IF(AND('Identification '!$F$11="",'Identification '!$F$15&lt;&gt;""),'Identification '!$F$15,IF('Identification '!$F$11="","",IF('Identification '!$F$13="Inscrire le nom de votre organisme dans la cellule F15",'Identification '!$F$15,'Identification '!$F$13)))</f>
        <v/>
      </c>
      <c r="C900" s="9" t="str">
        <f>REF!$BM$7</f>
        <v>2025-2026</v>
      </c>
      <c r="D900" s="9" t="s">
        <v>3007</v>
      </c>
      <c r="E900" s="69" t="str">
        <f>'Identification '!$F$17</f>
        <v/>
      </c>
      <c r="F900" s="9" t="str">
        <f>'Identification '!$G$18</f>
        <v/>
      </c>
      <c r="G900" s="232" t="str">
        <f>IF('Section 10a Bilan_Diffusion'!$D$6="","",'Section 10a Bilan_Diffusion'!$D$6)</f>
        <v/>
      </c>
      <c r="H900" s="9" t="str">
        <f>IF('Section 10a Bilan_Diffusion'!$D$8="","",'Section 10a Bilan_Diffusion'!$D$8)</f>
        <v/>
      </c>
      <c r="I900" s="9" t="str">
        <f>IF('Section 10a Bilan_Diffusion'!$K$8="","",'Section 10a Bilan_Diffusion'!$K$8)</f>
        <v/>
      </c>
      <c r="J900" s="69" t="str">
        <f>IF('Section 10a Bilan_Diffusion'!C280="","",'Section 10a Bilan_Diffusion'!C280)</f>
        <v/>
      </c>
      <c r="K900" s="1273" t="str">
        <f>IF('Section 10a Bilan_Diffusion'!D280="","",'Section 10a Bilan_Diffusion'!D280)</f>
        <v/>
      </c>
      <c r="L900" s="69" t="str">
        <f>IF('Section 10a Bilan_Diffusion'!E280="","",IF('Section 10a Bilan_Diffusion'!E280="«Choisir»","",'Section 10a Bilan_Diffusion'!E280))</f>
        <v/>
      </c>
      <c r="M900" s="69" t="str">
        <f>IF('Section 10a Bilan_Diffusion'!F280="","",IF('Section 10a Bilan_Diffusion'!F280="«Choisir»","",'Section 10a Bilan_Diffusion'!F280))</f>
        <v/>
      </c>
      <c r="N900" s="69" t="str">
        <f>IF('Section 10a Bilan_Diffusion'!G280="","",'Section 10a Bilan_Diffusion'!G280)</f>
        <v/>
      </c>
      <c r="O900" s="69" t="str">
        <f>IF('Section 10a Bilan_Diffusion'!H280="","",'Section 10a Bilan_Diffusion'!H280)</f>
        <v/>
      </c>
      <c r="P900" s="69" t="str">
        <f>IF('Section 10a Bilan_Diffusion'!I280="","",IF('Section 10a Bilan_Diffusion'!I280="«Choisir»","",'Section 10a Bilan_Diffusion'!I280))</f>
        <v/>
      </c>
      <c r="Q900" s="69" t="str">
        <f>IF('Section 10a Bilan_Diffusion'!J280="","",IF('Section 10a Bilan_Diffusion'!J280="«Choisir»","",'Section 10a Bilan_Diffusion'!J280))</f>
        <v/>
      </c>
      <c r="R900" s="9" t="str">
        <f>IF('Section 10a Bilan_Diffusion'!K280="","",'Section 10a Bilan_Diffusion'!K280)</f>
        <v/>
      </c>
      <c r="S900" s="9" t="str">
        <f>IF('Section 10a Bilan_Diffusion'!L280="","",'Section 10a Bilan_Diffusion'!L280)</f>
        <v/>
      </c>
      <c r="T900" s="9" t="str">
        <f>IF('Section 10a Bilan_Diffusion'!M280="","",'Section 10a Bilan_Diffusion'!M280)</f>
        <v/>
      </c>
      <c r="U900" s="9" t="str">
        <f>IF('Section 10a Bilan_Diffusion'!N280="","",'Section 10a Bilan_Diffusion'!N280)</f>
        <v/>
      </c>
      <c r="V900" s="9">
        <f>'Section 10a Bilan_Diffusion'!O280</f>
        <v>0</v>
      </c>
      <c r="W900" s="9">
        <f>'Section 10a Bilan_Diffusion'!P280</f>
        <v>0</v>
      </c>
      <c r="X900" s="9">
        <f>'Section 10a Bilan_Diffusion'!Q280</f>
        <v>0</v>
      </c>
      <c r="Y900" s="9">
        <f>'Section 10a Bilan_Diffusion'!R280</f>
        <v>0</v>
      </c>
      <c r="Z900" s="9">
        <f>'Section 10a Bilan_Diffusion'!S280</f>
        <v>0</v>
      </c>
      <c r="AA900" s="9">
        <f>'Section 10a Bilan_Diffusion'!T280</f>
        <v>0</v>
      </c>
      <c r="AB900" s="9">
        <f>'Section 10a Bilan_Diffusion'!U280</f>
        <v>0</v>
      </c>
    </row>
    <row r="901" spans="1:28">
      <c r="A901" s="9">
        <f>'Identification '!$F$11</f>
        <v>0</v>
      </c>
      <c r="B901" s="69" t="str">
        <f>IF(AND('Identification '!$F$11="",'Identification '!$F$15&lt;&gt;""),'Identification '!$F$15,IF('Identification '!$F$11="","",IF('Identification '!$F$13="Inscrire le nom de votre organisme dans la cellule F15",'Identification '!$F$15,'Identification '!$F$13)))</f>
        <v/>
      </c>
      <c r="C901" s="9" t="str">
        <f>REF!$BM$7</f>
        <v>2025-2026</v>
      </c>
      <c r="D901" s="9" t="s">
        <v>3007</v>
      </c>
      <c r="E901" s="69" t="str">
        <f>'Identification '!$F$17</f>
        <v/>
      </c>
      <c r="F901" s="9" t="str">
        <f>'Identification '!$G$18</f>
        <v/>
      </c>
      <c r="G901" s="232" t="str">
        <f>IF('Section 10a Bilan_Diffusion'!$D$6="","",'Section 10a Bilan_Diffusion'!$D$6)</f>
        <v/>
      </c>
      <c r="H901" s="9" t="str">
        <f>IF('Section 10a Bilan_Diffusion'!$D$8="","",'Section 10a Bilan_Diffusion'!$D$8)</f>
        <v/>
      </c>
      <c r="I901" s="9" t="str">
        <f>IF('Section 10a Bilan_Diffusion'!$K$8="","",'Section 10a Bilan_Diffusion'!$K$8)</f>
        <v/>
      </c>
      <c r="J901" s="69" t="str">
        <f>IF('Section 10a Bilan_Diffusion'!C281="","",'Section 10a Bilan_Diffusion'!C281)</f>
        <v/>
      </c>
      <c r="K901" s="1273" t="str">
        <f>IF('Section 10a Bilan_Diffusion'!D281="","",'Section 10a Bilan_Diffusion'!D281)</f>
        <v/>
      </c>
      <c r="L901" s="69" t="str">
        <f>IF('Section 10a Bilan_Diffusion'!E281="","",IF('Section 10a Bilan_Diffusion'!E281="«Choisir»","",'Section 10a Bilan_Diffusion'!E281))</f>
        <v/>
      </c>
      <c r="M901" s="69" t="str">
        <f>IF('Section 10a Bilan_Diffusion'!F281="","",IF('Section 10a Bilan_Diffusion'!F281="«Choisir»","",'Section 10a Bilan_Diffusion'!F281))</f>
        <v/>
      </c>
      <c r="N901" s="69" t="str">
        <f>IF('Section 10a Bilan_Diffusion'!G281="","",'Section 10a Bilan_Diffusion'!G281)</f>
        <v/>
      </c>
      <c r="O901" s="69" t="str">
        <f>IF('Section 10a Bilan_Diffusion'!H281="","",'Section 10a Bilan_Diffusion'!H281)</f>
        <v/>
      </c>
      <c r="P901" s="69" t="str">
        <f>IF('Section 10a Bilan_Diffusion'!I281="","",IF('Section 10a Bilan_Diffusion'!I281="«Choisir»","",'Section 10a Bilan_Diffusion'!I281))</f>
        <v/>
      </c>
      <c r="Q901" s="69" t="str">
        <f>IF('Section 10a Bilan_Diffusion'!J281="","",IF('Section 10a Bilan_Diffusion'!J281="«Choisir»","",'Section 10a Bilan_Diffusion'!J281))</f>
        <v/>
      </c>
      <c r="R901" s="9" t="str">
        <f>IF('Section 10a Bilan_Diffusion'!K281="","",'Section 10a Bilan_Diffusion'!K281)</f>
        <v/>
      </c>
      <c r="S901" s="9" t="str">
        <f>IF('Section 10a Bilan_Diffusion'!L281="","",'Section 10a Bilan_Diffusion'!L281)</f>
        <v/>
      </c>
      <c r="T901" s="9" t="str">
        <f>IF('Section 10a Bilan_Diffusion'!M281="","",'Section 10a Bilan_Diffusion'!M281)</f>
        <v/>
      </c>
      <c r="U901" s="9" t="str">
        <f>IF('Section 10a Bilan_Diffusion'!N281="","",'Section 10a Bilan_Diffusion'!N281)</f>
        <v/>
      </c>
      <c r="V901" s="9">
        <f>'Section 10a Bilan_Diffusion'!O281</f>
        <v>0</v>
      </c>
      <c r="W901" s="9">
        <f>'Section 10a Bilan_Diffusion'!P281</f>
        <v>0</v>
      </c>
      <c r="X901" s="9">
        <f>'Section 10a Bilan_Diffusion'!Q281</f>
        <v>0</v>
      </c>
      <c r="Y901" s="9">
        <f>'Section 10a Bilan_Diffusion'!R281</f>
        <v>0</v>
      </c>
      <c r="Z901" s="9">
        <f>'Section 10a Bilan_Diffusion'!S281</f>
        <v>0</v>
      </c>
      <c r="AA901" s="9">
        <f>'Section 10a Bilan_Diffusion'!T281</f>
        <v>0</v>
      </c>
      <c r="AB901" s="9">
        <f>'Section 10a Bilan_Diffusion'!U281</f>
        <v>0</v>
      </c>
    </row>
    <row r="902" spans="1:28">
      <c r="A902" s="9">
        <f>'Identification '!$F$11</f>
        <v>0</v>
      </c>
      <c r="B902" s="69" t="str">
        <f>IF(AND('Identification '!$F$11="",'Identification '!$F$15&lt;&gt;""),'Identification '!$F$15,IF('Identification '!$F$11="","",IF('Identification '!$F$13="Inscrire le nom de votre organisme dans la cellule F15",'Identification '!$F$15,'Identification '!$F$13)))</f>
        <v/>
      </c>
      <c r="C902" s="9" t="str">
        <f>REF!$BM$7</f>
        <v>2025-2026</v>
      </c>
      <c r="D902" s="9" t="s">
        <v>3007</v>
      </c>
      <c r="E902" s="69" t="str">
        <f>'Identification '!$F$17</f>
        <v/>
      </c>
      <c r="F902" s="9" t="str">
        <f>'Identification '!$G$18</f>
        <v/>
      </c>
      <c r="G902" s="232" t="str">
        <f>IF('Section 10a Bilan_Diffusion'!$D$6="","",'Section 10a Bilan_Diffusion'!$D$6)</f>
        <v/>
      </c>
      <c r="H902" s="9" t="str">
        <f>IF('Section 10a Bilan_Diffusion'!$D$8="","",'Section 10a Bilan_Diffusion'!$D$8)</f>
        <v/>
      </c>
      <c r="I902" s="9" t="str">
        <f>IF('Section 10a Bilan_Diffusion'!$K$8="","",'Section 10a Bilan_Diffusion'!$K$8)</f>
        <v/>
      </c>
      <c r="J902" s="69" t="str">
        <f>IF('Section 10a Bilan_Diffusion'!C282="","",'Section 10a Bilan_Diffusion'!C282)</f>
        <v/>
      </c>
      <c r="K902" s="1273" t="str">
        <f>IF('Section 10a Bilan_Diffusion'!D282="","",'Section 10a Bilan_Diffusion'!D282)</f>
        <v/>
      </c>
      <c r="L902" s="69" t="str">
        <f>IF('Section 10a Bilan_Diffusion'!E282="","",IF('Section 10a Bilan_Diffusion'!E282="«Choisir»","",'Section 10a Bilan_Diffusion'!E282))</f>
        <v/>
      </c>
      <c r="M902" s="69" t="str">
        <f>IF('Section 10a Bilan_Diffusion'!F282="","",IF('Section 10a Bilan_Diffusion'!F282="«Choisir»","",'Section 10a Bilan_Diffusion'!F282))</f>
        <v/>
      </c>
      <c r="N902" s="69" t="str">
        <f>IF('Section 10a Bilan_Diffusion'!G282="","",'Section 10a Bilan_Diffusion'!G282)</f>
        <v/>
      </c>
      <c r="O902" s="69" t="str">
        <f>IF('Section 10a Bilan_Diffusion'!H282="","",'Section 10a Bilan_Diffusion'!H282)</f>
        <v/>
      </c>
      <c r="P902" s="69" t="str">
        <f>IF('Section 10a Bilan_Diffusion'!I282="","",IF('Section 10a Bilan_Diffusion'!I282="«Choisir»","",'Section 10a Bilan_Diffusion'!I282))</f>
        <v/>
      </c>
      <c r="Q902" s="69" t="str">
        <f>IF('Section 10a Bilan_Diffusion'!J282="","",IF('Section 10a Bilan_Diffusion'!J282="«Choisir»","",'Section 10a Bilan_Diffusion'!J282))</f>
        <v/>
      </c>
      <c r="R902" s="9" t="str">
        <f>IF('Section 10a Bilan_Diffusion'!K282="","",'Section 10a Bilan_Diffusion'!K282)</f>
        <v/>
      </c>
      <c r="S902" s="9" t="str">
        <f>IF('Section 10a Bilan_Diffusion'!L282="","",'Section 10a Bilan_Diffusion'!L282)</f>
        <v/>
      </c>
      <c r="T902" s="9" t="str">
        <f>IF('Section 10a Bilan_Diffusion'!M282="","",'Section 10a Bilan_Diffusion'!M282)</f>
        <v/>
      </c>
      <c r="U902" s="9" t="str">
        <f>IF('Section 10a Bilan_Diffusion'!N282="","",'Section 10a Bilan_Diffusion'!N282)</f>
        <v/>
      </c>
      <c r="V902" s="9">
        <f>'Section 10a Bilan_Diffusion'!O282</f>
        <v>0</v>
      </c>
      <c r="W902" s="9">
        <f>'Section 10a Bilan_Diffusion'!P282</f>
        <v>0</v>
      </c>
      <c r="X902" s="9">
        <f>'Section 10a Bilan_Diffusion'!Q282</f>
        <v>0</v>
      </c>
      <c r="Y902" s="9">
        <f>'Section 10a Bilan_Diffusion'!R282</f>
        <v>0</v>
      </c>
      <c r="Z902" s="9">
        <f>'Section 10a Bilan_Diffusion'!S282</f>
        <v>0</v>
      </c>
      <c r="AA902" s="9">
        <f>'Section 10a Bilan_Diffusion'!T282</f>
        <v>0</v>
      </c>
      <c r="AB902" s="9">
        <f>'Section 10a Bilan_Diffusion'!U282</f>
        <v>0</v>
      </c>
    </row>
    <row r="903" spans="1:28">
      <c r="A903" s="9">
        <f>'Identification '!$F$11</f>
        <v>0</v>
      </c>
      <c r="B903" s="69" t="str">
        <f>IF(AND('Identification '!$F$11="",'Identification '!$F$15&lt;&gt;""),'Identification '!$F$15,IF('Identification '!$F$11="","",IF('Identification '!$F$13="Inscrire le nom de votre organisme dans la cellule F15",'Identification '!$F$15,'Identification '!$F$13)))</f>
        <v/>
      </c>
      <c r="C903" s="9" t="str">
        <f>REF!$BM$7</f>
        <v>2025-2026</v>
      </c>
      <c r="D903" s="9" t="s">
        <v>3007</v>
      </c>
      <c r="E903" s="69" t="str">
        <f>'Identification '!$F$17</f>
        <v/>
      </c>
      <c r="F903" s="9" t="str">
        <f>'Identification '!$G$18</f>
        <v/>
      </c>
      <c r="G903" s="232" t="str">
        <f>IF('Section 10a Bilan_Diffusion'!$D$6="","",'Section 10a Bilan_Diffusion'!$D$6)</f>
        <v/>
      </c>
      <c r="H903" s="9" t="str">
        <f>IF('Section 10a Bilan_Diffusion'!$D$8="","",'Section 10a Bilan_Diffusion'!$D$8)</f>
        <v/>
      </c>
      <c r="I903" s="9" t="str">
        <f>IF('Section 10a Bilan_Diffusion'!$K$8="","",'Section 10a Bilan_Diffusion'!$K$8)</f>
        <v/>
      </c>
      <c r="J903" s="69" t="str">
        <f>IF('Section 10a Bilan_Diffusion'!C283="","",'Section 10a Bilan_Diffusion'!C283)</f>
        <v/>
      </c>
      <c r="K903" s="1273" t="str">
        <f>IF('Section 10a Bilan_Diffusion'!D283="","",'Section 10a Bilan_Diffusion'!D283)</f>
        <v/>
      </c>
      <c r="L903" s="69" t="str">
        <f>IF('Section 10a Bilan_Diffusion'!E283="","",IF('Section 10a Bilan_Diffusion'!E283="«Choisir»","",'Section 10a Bilan_Diffusion'!E283))</f>
        <v/>
      </c>
      <c r="M903" s="69" t="str">
        <f>IF('Section 10a Bilan_Diffusion'!F283="","",IF('Section 10a Bilan_Diffusion'!F283="«Choisir»","",'Section 10a Bilan_Diffusion'!F283))</f>
        <v/>
      </c>
      <c r="N903" s="69" t="str">
        <f>IF('Section 10a Bilan_Diffusion'!G283="","",'Section 10a Bilan_Diffusion'!G283)</f>
        <v/>
      </c>
      <c r="O903" s="69" t="str">
        <f>IF('Section 10a Bilan_Diffusion'!H283="","",'Section 10a Bilan_Diffusion'!H283)</f>
        <v/>
      </c>
      <c r="P903" s="69" t="str">
        <f>IF('Section 10a Bilan_Diffusion'!I283="","",IF('Section 10a Bilan_Diffusion'!I283="«Choisir»","",'Section 10a Bilan_Diffusion'!I283))</f>
        <v/>
      </c>
      <c r="Q903" s="69" t="str">
        <f>IF('Section 10a Bilan_Diffusion'!J283="","",IF('Section 10a Bilan_Diffusion'!J283="«Choisir»","",'Section 10a Bilan_Diffusion'!J283))</f>
        <v/>
      </c>
      <c r="R903" s="9" t="str">
        <f>IF('Section 10a Bilan_Diffusion'!K283="","",'Section 10a Bilan_Diffusion'!K283)</f>
        <v/>
      </c>
      <c r="S903" s="9" t="str">
        <f>IF('Section 10a Bilan_Diffusion'!L283="","",'Section 10a Bilan_Diffusion'!L283)</f>
        <v/>
      </c>
      <c r="T903" s="9" t="str">
        <f>IF('Section 10a Bilan_Diffusion'!M283="","",'Section 10a Bilan_Diffusion'!M283)</f>
        <v/>
      </c>
      <c r="U903" s="9" t="str">
        <f>IF('Section 10a Bilan_Diffusion'!N283="","",'Section 10a Bilan_Diffusion'!N283)</f>
        <v/>
      </c>
      <c r="V903" s="9">
        <f>'Section 10a Bilan_Diffusion'!O283</f>
        <v>0</v>
      </c>
      <c r="W903" s="9">
        <f>'Section 10a Bilan_Diffusion'!P283</f>
        <v>0</v>
      </c>
      <c r="X903" s="9">
        <f>'Section 10a Bilan_Diffusion'!Q283</f>
        <v>0</v>
      </c>
      <c r="Y903" s="9">
        <f>'Section 10a Bilan_Diffusion'!R283</f>
        <v>0</v>
      </c>
      <c r="Z903" s="9">
        <f>'Section 10a Bilan_Diffusion'!S283</f>
        <v>0</v>
      </c>
      <c r="AA903" s="9">
        <f>'Section 10a Bilan_Diffusion'!T283</f>
        <v>0</v>
      </c>
      <c r="AB903" s="9">
        <f>'Section 10a Bilan_Diffusion'!U283</f>
        <v>0</v>
      </c>
    </row>
    <row r="904" spans="1:28">
      <c r="A904" s="9">
        <f>'Identification '!$F$11</f>
        <v>0</v>
      </c>
      <c r="B904" s="69" t="str">
        <f>IF(AND('Identification '!$F$11="",'Identification '!$F$15&lt;&gt;""),'Identification '!$F$15,IF('Identification '!$F$11="","",IF('Identification '!$F$13="Inscrire le nom de votre organisme dans la cellule F15",'Identification '!$F$15,'Identification '!$F$13)))</f>
        <v/>
      </c>
      <c r="C904" s="9" t="str">
        <f>REF!$BM$7</f>
        <v>2025-2026</v>
      </c>
      <c r="D904" s="9" t="s">
        <v>3007</v>
      </c>
      <c r="E904" s="69" t="str">
        <f>'Identification '!$F$17</f>
        <v/>
      </c>
      <c r="F904" s="9" t="str">
        <f>'Identification '!$G$18</f>
        <v/>
      </c>
      <c r="G904" s="232" t="str">
        <f>IF('Section 10a Bilan_Diffusion'!$D$6="","",'Section 10a Bilan_Diffusion'!$D$6)</f>
        <v/>
      </c>
      <c r="H904" s="9" t="str">
        <f>IF('Section 10a Bilan_Diffusion'!$D$8="","",'Section 10a Bilan_Diffusion'!$D$8)</f>
        <v/>
      </c>
      <c r="I904" s="9" t="str">
        <f>IF('Section 10a Bilan_Diffusion'!$K$8="","",'Section 10a Bilan_Diffusion'!$K$8)</f>
        <v/>
      </c>
      <c r="J904" s="69" t="str">
        <f>IF('Section 10a Bilan_Diffusion'!C284="","",'Section 10a Bilan_Diffusion'!C284)</f>
        <v/>
      </c>
      <c r="K904" s="1273" t="str">
        <f>IF('Section 10a Bilan_Diffusion'!D284="","",'Section 10a Bilan_Diffusion'!D284)</f>
        <v/>
      </c>
      <c r="L904" s="69" t="str">
        <f>IF('Section 10a Bilan_Diffusion'!E284="","",IF('Section 10a Bilan_Diffusion'!E284="«Choisir»","",'Section 10a Bilan_Diffusion'!E284))</f>
        <v/>
      </c>
      <c r="M904" s="69" t="str">
        <f>IF('Section 10a Bilan_Diffusion'!F284="","",IF('Section 10a Bilan_Diffusion'!F284="«Choisir»","",'Section 10a Bilan_Diffusion'!F284))</f>
        <v/>
      </c>
      <c r="N904" s="69" t="str">
        <f>IF('Section 10a Bilan_Diffusion'!G284="","",'Section 10a Bilan_Diffusion'!G284)</f>
        <v/>
      </c>
      <c r="O904" s="69" t="str">
        <f>IF('Section 10a Bilan_Diffusion'!H284="","",'Section 10a Bilan_Diffusion'!H284)</f>
        <v/>
      </c>
      <c r="P904" s="69" t="str">
        <f>IF('Section 10a Bilan_Diffusion'!I284="","",IF('Section 10a Bilan_Diffusion'!I284="«Choisir»","",'Section 10a Bilan_Diffusion'!I284))</f>
        <v/>
      </c>
      <c r="Q904" s="69" t="str">
        <f>IF('Section 10a Bilan_Diffusion'!J284="","",IF('Section 10a Bilan_Diffusion'!J284="«Choisir»","",'Section 10a Bilan_Diffusion'!J284))</f>
        <v/>
      </c>
      <c r="R904" s="9" t="str">
        <f>IF('Section 10a Bilan_Diffusion'!K284="","",'Section 10a Bilan_Diffusion'!K284)</f>
        <v/>
      </c>
      <c r="S904" s="9" t="str">
        <f>IF('Section 10a Bilan_Diffusion'!L284="","",'Section 10a Bilan_Diffusion'!L284)</f>
        <v/>
      </c>
      <c r="T904" s="9" t="str">
        <f>IF('Section 10a Bilan_Diffusion'!M284="","",'Section 10a Bilan_Diffusion'!M284)</f>
        <v/>
      </c>
      <c r="U904" s="9" t="str">
        <f>IF('Section 10a Bilan_Diffusion'!N284="","",'Section 10a Bilan_Diffusion'!N284)</f>
        <v/>
      </c>
      <c r="V904" s="9">
        <f>'Section 10a Bilan_Diffusion'!O284</f>
        <v>0</v>
      </c>
      <c r="W904" s="9">
        <f>'Section 10a Bilan_Diffusion'!P284</f>
        <v>0</v>
      </c>
      <c r="X904" s="9">
        <f>'Section 10a Bilan_Diffusion'!Q284</f>
        <v>0</v>
      </c>
      <c r="Y904" s="9">
        <f>'Section 10a Bilan_Diffusion'!R284</f>
        <v>0</v>
      </c>
      <c r="Z904" s="9">
        <f>'Section 10a Bilan_Diffusion'!S284</f>
        <v>0</v>
      </c>
      <c r="AA904" s="9">
        <f>'Section 10a Bilan_Diffusion'!T284</f>
        <v>0</v>
      </c>
      <c r="AB904" s="9">
        <f>'Section 10a Bilan_Diffusion'!U284</f>
        <v>0</v>
      </c>
    </row>
    <row r="905" spans="1:28">
      <c r="A905" s="9">
        <f>'Identification '!$F$11</f>
        <v>0</v>
      </c>
      <c r="B905" s="69" t="str">
        <f>IF(AND('Identification '!$F$11="",'Identification '!$F$15&lt;&gt;""),'Identification '!$F$15,IF('Identification '!$F$11="","",IF('Identification '!$F$13="Inscrire le nom de votre organisme dans la cellule F15",'Identification '!$F$15,'Identification '!$F$13)))</f>
        <v/>
      </c>
      <c r="C905" s="9" t="str">
        <f>REF!$BM$7</f>
        <v>2025-2026</v>
      </c>
      <c r="D905" s="9" t="s">
        <v>3007</v>
      </c>
      <c r="E905" s="69" t="str">
        <f>'Identification '!$F$17</f>
        <v/>
      </c>
      <c r="F905" s="9" t="str">
        <f>'Identification '!$G$18</f>
        <v/>
      </c>
      <c r="G905" s="232" t="str">
        <f>IF('Section 10a Bilan_Diffusion'!$D$6="","",'Section 10a Bilan_Diffusion'!$D$6)</f>
        <v/>
      </c>
      <c r="H905" s="9" t="str">
        <f>IF('Section 10a Bilan_Diffusion'!$D$8="","",'Section 10a Bilan_Diffusion'!$D$8)</f>
        <v/>
      </c>
      <c r="I905" s="9" t="str">
        <f>IF('Section 10a Bilan_Diffusion'!$K$8="","",'Section 10a Bilan_Diffusion'!$K$8)</f>
        <v/>
      </c>
      <c r="J905" s="69" t="str">
        <f>IF('Section 10a Bilan_Diffusion'!C285="","",'Section 10a Bilan_Diffusion'!C285)</f>
        <v/>
      </c>
      <c r="K905" s="1273" t="str">
        <f>IF('Section 10a Bilan_Diffusion'!D285="","",'Section 10a Bilan_Diffusion'!D285)</f>
        <v/>
      </c>
      <c r="L905" s="69" t="str">
        <f>IF('Section 10a Bilan_Diffusion'!E285="","",IF('Section 10a Bilan_Diffusion'!E285="«Choisir»","",'Section 10a Bilan_Diffusion'!E285))</f>
        <v/>
      </c>
      <c r="M905" s="69" t="str">
        <f>IF('Section 10a Bilan_Diffusion'!F285="","",IF('Section 10a Bilan_Diffusion'!F285="«Choisir»","",'Section 10a Bilan_Diffusion'!F285))</f>
        <v/>
      </c>
      <c r="N905" s="69" t="str">
        <f>IF('Section 10a Bilan_Diffusion'!G285="","",'Section 10a Bilan_Diffusion'!G285)</f>
        <v/>
      </c>
      <c r="O905" s="69" t="str">
        <f>IF('Section 10a Bilan_Diffusion'!H285="","",'Section 10a Bilan_Diffusion'!H285)</f>
        <v/>
      </c>
      <c r="P905" s="69" t="str">
        <f>IF('Section 10a Bilan_Diffusion'!I285="","",IF('Section 10a Bilan_Diffusion'!I285="«Choisir»","",'Section 10a Bilan_Diffusion'!I285))</f>
        <v/>
      </c>
      <c r="Q905" s="69" t="str">
        <f>IF('Section 10a Bilan_Diffusion'!J285="","",IF('Section 10a Bilan_Diffusion'!J285="«Choisir»","",'Section 10a Bilan_Diffusion'!J285))</f>
        <v/>
      </c>
      <c r="R905" s="9" t="str">
        <f>IF('Section 10a Bilan_Diffusion'!K285="","",'Section 10a Bilan_Diffusion'!K285)</f>
        <v/>
      </c>
      <c r="S905" s="9" t="str">
        <f>IF('Section 10a Bilan_Diffusion'!L285="","",'Section 10a Bilan_Diffusion'!L285)</f>
        <v/>
      </c>
      <c r="T905" s="9" t="str">
        <f>IF('Section 10a Bilan_Diffusion'!M285="","",'Section 10a Bilan_Diffusion'!M285)</f>
        <v/>
      </c>
      <c r="U905" s="9" t="str">
        <f>IF('Section 10a Bilan_Diffusion'!N285="","",'Section 10a Bilan_Diffusion'!N285)</f>
        <v/>
      </c>
      <c r="V905" s="9">
        <f>'Section 10a Bilan_Diffusion'!O285</f>
        <v>0</v>
      </c>
      <c r="W905" s="9">
        <f>'Section 10a Bilan_Diffusion'!P285</f>
        <v>0</v>
      </c>
      <c r="X905" s="9">
        <f>'Section 10a Bilan_Diffusion'!Q285</f>
        <v>0</v>
      </c>
      <c r="Y905" s="9">
        <f>'Section 10a Bilan_Diffusion'!R285</f>
        <v>0</v>
      </c>
      <c r="Z905" s="9">
        <f>'Section 10a Bilan_Diffusion'!S285</f>
        <v>0</v>
      </c>
      <c r="AA905" s="9">
        <f>'Section 10a Bilan_Diffusion'!T285</f>
        <v>0</v>
      </c>
      <c r="AB905" s="9">
        <f>'Section 10a Bilan_Diffusion'!U285</f>
        <v>0</v>
      </c>
    </row>
    <row r="906" spans="1:28">
      <c r="A906" s="9">
        <f>'Identification '!$F$11</f>
        <v>0</v>
      </c>
      <c r="B906" s="69" t="str">
        <f>IF(AND('Identification '!$F$11="",'Identification '!$F$15&lt;&gt;""),'Identification '!$F$15,IF('Identification '!$F$11="","",IF('Identification '!$F$13="Inscrire le nom de votre organisme dans la cellule F15",'Identification '!$F$15,'Identification '!$F$13)))</f>
        <v/>
      </c>
      <c r="C906" s="9" t="str">
        <f>REF!$BM$7</f>
        <v>2025-2026</v>
      </c>
      <c r="D906" s="9" t="s">
        <v>3007</v>
      </c>
      <c r="E906" s="69" t="str">
        <f>'Identification '!$F$17</f>
        <v/>
      </c>
      <c r="F906" s="9" t="str">
        <f>'Identification '!$G$18</f>
        <v/>
      </c>
      <c r="G906" s="232" t="str">
        <f>IF('Section 10a Bilan_Diffusion'!$D$6="","",'Section 10a Bilan_Diffusion'!$D$6)</f>
        <v/>
      </c>
      <c r="H906" s="9" t="str">
        <f>IF('Section 10a Bilan_Diffusion'!$D$8="","",'Section 10a Bilan_Diffusion'!$D$8)</f>
        <v/>
      </c>
      <c r="I906" s="9" t="str">
        <f>IF('Section 10a Bilan_Diffusion'!$K$8="","",'Section 10a Bilan_Diffusion'!$K$8)</f>
        <v/>
      </c>
      <c r="J906" s="69" t="str">
        <f>IF('Section 10a Bilan_Diffusion'!C286="","",'Section 10a Bilan_Diffusion'!C286)</f>
        <v/>
      </c>
      <c r="K906" s="1273" t="str">
        <f>IF('Section 10a Bilan_Diffusion'!D286="","",'Section 10a Bilan_Diffusion'!D286)</f>
        <v/>
      </c>
      <c r="L906" s="69" t="str">
        <f>IF('Section 10a Bilan_Diffusion'!E286="","",IF('Section 10a Bilan_Diffusion'!E286="«Choisir»","",'Section 10a Bilan_Diffusion'!E286))</f>
        <v/>
      </c>
      <c r="M906" s="69" t="str">
        <f>IF('Section 10a Bilan_Diffusion'!F286="","",IF('Section 10a Bilan_Diffusion'!F286="«Choisir»","",'Section 10a Bilan_Diffusion'!F286))</f>
        <v/>
      </c>
      <c r="N906" s="69" t="str">
        <f>IF('Section 10a Bilan_Diffusion'!G286="","",'Section 10a Bilan_Diffusion'!G286)</f>
        <v/>
      </c>
      <c r="O906" s="69" t="str">
        <f>IF('Section 10a Bilan_Diffusion'!H286="","",'Section 10a Bilan_Diffusion'!H286)</f>
        <v/>
      </c>
      <c r="P906" s="69" t="str">
        <f>IF('Section 10a Bilan_Diffusion'!I286="","",IF('Section 10a Bilan_Diffusion'!I286="«Choisir»","",'Section 10a Bilan_Diffusion'!I286))</f>
        <v/>
      </c>
      <c r="Q906" s="69" t="str">
        <f>IF('Section 10a Bilan_Diffusion'!J286="","",IF('Section 10a Bilan_Diffusion'!J286="«Choisir»","",'Section 10a Bilan_Diffusion'!J286))</f>
        <v/>
      </c>
      <c r="R906" s="9" t="str">
        <f>IF('Section 10a Bilan_Diffusion'!K286="","",'Section 10a Bilan_Diffusion'!K286)</f>
        <v/>
      </c>
      <c r="S906" s="9" t="str">
        <f>IF('Section 10a Bilan_Diffusion'!L286="","",'Section 10a Bilan_Diffusion'!L286)</f>
        <v/>
      </c>
      <c r="T906" s="9" t="str">
        <f>IF('Section 10a Bilan_Diffusion'!M286="","",'Section 10a Bilan_Diffusion'!M286)</f>
        <v/>
      </c>
      <c r="U906" s="9" t="str">
        <f>IF('Section 10a Bilan_Diffusion'!N286="","",'Section 10a Bilan_Diffusion'!N286)</f>
        <v/>
      </c>
      <c r="V906" s="9">
        <f>'Section 10a Bilan_Diffusion'!O286</f>
        <v>0</v>
      </c>
      <c r="W906" s="9">
        <f>'Section 10a Bilan_Diffusion'!P286</f>
        <v>0</v>
      </c>
      <c r="X906" s="9">
        <f>'Section 10a Bilan_Diffusion'!Q286</f>
        <v>0</v>
      </c>
      <c r="Y906" s="9">
        <f>'Section 10a Bilan_Diffusion'!R286</f>
        <v>0</v>
      </c>
      <c r="Z906" s="9">
        <f>'Section 10a Bilan_Diffusion'!S286</f>
        <v>0</v>
      </c>
      <c r="AA906" s="9">
        <f>'Section 10a Bilan_Diffusion'!T286</f>
        <v>0</v>
      </c>
      <c r="AB906" s="9">
        <f>'Section 10a Bilan_Diffusion'!U286</f>
        <v>0</v>
      </c>
    </row>
    <row r="907" spans="1:28">
      <c r="A907" s="9">
        <f>'Identification '!$F$11</f>
        <v>0</v>
      </c>
      <c r="B907" s="69" t="str">
        <f>IF(AND('Identification '!$F$11="",'Identification '!$F$15&lt;&gt;""),'Identification '!$F$15,IF('Identification '!$F$11="","",IF('Identification '!$F$13="Inscrire le nom de votre organisme dans la cellule F15",'Identification '!$F$15,'Identification '!$F$13)))</f>
        <v/>
      </c>
      <c r="C907" s="9" t="str">
        <f>REF!$BM$7</f>
        <v>2025-2026</v>
      </c>
      <c r="D907" s="9" t="s">
        <v>3007</v>
      </c>
      <c r="E907" s="69" t="str">
        <f>'Identification '!$F$17</f>
        <v/>
      </c>
      <c r="F907" s="9" t="str">
        <f>'Identification '!$G$18</f>
        <v/>
      </c>
      <c r="G907" s="232" t="str">
        <f>IF('Section 10a Bilan_Diffusion'!$D$6="","",'Section 10a Bilan_Diffusion'!$D$6)</f>
        <v/>
      </c>
      <c r="H907" s="9" t="str">
        <f>IF('Section 10a Bilan_Diffusion'!$D$8="","",'Section 10a Bilan_Diffusion'!$D$8)</f>
        <v/>
      </c>
      <c r="I907" s="9" t="str">
        <f>IF('Section 10a Bilan_Diffusion'!$K$8="","",'Section 10a Bilan_Diffusion'!$K$8)</f>
        <v/>
      </c>
      <c r="J907" s="69" t="str">
        <f>IF('Section 10a Bilan_Diffusion'!C287="","",'Section 10a Bilan_Diffusion'!C287)</f>
        <v/>
      </c>
      <c r="K907" s="1273" t="str">
        <f>IF('Section 10a Bilan_Diffusion'!D287="","",'Section 10a Bilan_Diffusion'!D287)</f>
        <v/>
      </c>
      <c r="L907" s="69" t="str">
        <f>IF('Section 10a Bilan_Diffusion'!E287="","",IF('Section 10a Bilan_Diffusion'!E287="«Choisir»","",'Section 10a Bilan_Diffusion'!E287))</f>
        <v/>
      </c>
      <c r="M907" s="69" t="str">
        <f>IF('Section 10a Bilan_Diffusion'!F287="","",IF('Section 10a Bilan_Diffusion'!F287="«Choisir»","",'Section 10a Bilan_Diffusion'!F287))</f>
        <v/>
      </c>
      <c r="N907" s="69" t="str">
        <f>IF('Section 10a Bilan_Diffusion'!G287="","",'Section 10a Bilan_Diffusion'!G287)</f>
        <v/>
      </c>
      <c r="O907" s="69" t="str">
        <f>IF('Section 10a Bilan_Diffusion'!H287="","",'Section 10a Bilan_Diffusion'!H287)</f>
        <v/>
      </c>
      <c r="P907" s="69" t="str">
        <f>IF('Section 10a Bilan_Diffusion'!I287="","",IF('Section 10a Bilan_Diffusion'!I287="«Choisir»","",'Section 10a Bilan_Diffusion'!I287))</f>
        <v/>
      </c>
      <c r="Q907" s="69" t="str">
        <f>IF('Section 10a Bilan_Diffusion'!J287="","",IF('Section 10a Bilan_Diffusion'!J287="«Choisir»","",'Section 10a Bilan_Diffusion'!J287))</f>
        <v/>
      </c>
      <c r="R907" s="9" t="str">
        <f>IF('Section 10a Bilan_Diffusion'!K287="","",'Section 10a Bilan_Diffusion'!K287)</f>
        <v/>
      </c>
      <c r="S907" s="9" t="str">
        <f>IF('Section 10a Bilan_Diffusion'!L287="","",'Section 10a Bilan_Diffusion'!L287)</f>
        <v/>
      </c>
      <c r="T907" s="9" t="str">
        <f>IF('Section 10a Bilan_Diffusion'!M287="","",'Section 10a Bilan_Diffusion'!M287)</f>
        <v/>
      </c>
      <c r="U907" s="9" t="str">
        <f>IF('Section 10a Bilan_Diffusion'!N287="","",'Section 10a Bilan_Diffusion'!N287)</f>
        <v/>
      </c>
      <c r="V907" s="9">
        <f>'Section 10a Bilan_Diffusion'!O287</f>
        <v>0</v>
      </c>
      <c r="W907" s="9">
        <f>'Section 10a Bilan_Diffusion'!P287</f>
        <v>0</v>
      </c>
      <c r="X907" s="9">
        <f>'Section 10a Bilan_Diffusion'!Q287</f>
        <v>0</v>
      </c>
      <c r="Y907" s="9">
        <f>'Section 10a Bilan_Diffusion'!R287</f>
        <v>0</v>
      </c>
      <c r="Z907" s="9">
        <f>'Section 10a Bilan_Diffusion'!S287</f>
        <v>0</v>
      </c>
      <c r="AA907" s="9">
        <f>'Section 10a Bilan_Diffusion'!T287</f>
        <v>0</v>
      </c>
      <c r="AB907" s="9">
        <f>'Section 10a Bilan_Diffusion'!U287</f>
        <v>0</v>
      </c>
    </row>
    <row r="908" spans="1:28">
      <c r="A908" s="9">
        <f>'Identification '!$F$11</f>
        <v>0</v>
      </c>
      <c r="B908" s="69" t="str">
        <f>IF(AND('Identification '!$F$11="",'Identification '!$F$15&lt;&gt;""),'Identification '!$F$15,IF('Identification '!$F$11="","",IF('Identification '!$F$13="Inscrire le nom de votre organisme dans la cellule F15",'Identification '!$F$15,'Identification '!$F$13)))</f>
        <v/>
      </c>
      <c r="C908" s="9" t="str">
        <f>REF!$BM$7</f>
        <v>2025-2026</v>
      </c>
      <c r="D908" s="9" t="s">
        <v>3007</v>
      </c>
      <c r="E908" s="69" t="str">
        <f>'Identification '!$F$17</f>
        <v/>
      </c>
      <c r="F908" s="9" t="str">
        <f>'Identification '!$G$18</f>
        <v/>
      </c>
      <c r="G908" s="232" t="str">
        <f>IF('Section 10a Bilan_Diffusion'!$D$6="","",'Section 10a Bilan_Diffusion'!$D$6)</f>
        <v/>
      </c>
      <c r="H908" s="9" t="str">
        <f>IF('Section 10a Bilan_Diffusion'!$D$8="","",'Section 10a Bilan_Diffusion'!$D$8)</f>
        <v/>
      </c>
      <c r="I908" s="9" t="str">
        <f>IF('Section 10a Bilan_Diffusion'!$K$8="","",'Section 10a Bilan_Diffusion'!$K$8)</f>
        <v/>
      </c>
      <c r="J908" s="69" t="str">
        <f>IF('Section 10a Bilan_Diffusion'!C288="","",'Section 10a Bilan_Diffusion'!C288)</f>
        <v/>
      </c>
      <c r="K908" s="1273" t="str">
        <f>IF('Section 10a Bilan_Diffusion'!D288="","",'Section 10a Bilan_Diffusion'!D288)</f>
        <v/>
      </c>
      <c r="L908" s="69" t="str">
        <f>IF('Section 10a Bilan_Diffusion'!E288="","",IF('Section 10a Bilan_Diffusion'!E288="«Choisir»","",'Section 10a Bilan_Diffusion'!E288))</f>
        <v/>
      </c>
      <c r="M908" s="69" t="str">
        <f>IF('Section 10a Bilan_Diffusion'!F288="","",IF('Section 10a Bilan_Diffusion'!F288="«Choisir»","",'Section 10a Bilan_Diffusion'!F288))</f>
        <v/>
      </c>
      <c r="N908" s="69" t="str">
        <f>IF('Section 10a Bilan_Diffusion'!G288="","",'Section 10a Bilan_Diffusion'!G288)</f>
        <v/>
      </c>
      <c r="O908" s="69" t="str">
        <f>IF('Section 10a Bilan_Diffusion'!H288="","",'Section 10a Bilan_Diffusion'!H288)</f>
        <v/>
      </c>
      <c r="P908" s="69" t="str">
        <f>IF('Section 10a Bilan_Diffusion'!I288="","",IF('Section 10a Bilan_Diffusion'!I288="«Choisir»","",'Section 10a Bilan_Diffusion'!I288))</f>
        <v/>
      </c>
      <c r="Q908" s="69" t="str">
        <f>IF('Section 10a Bilan_Diffusion'!J288="","",IF('Section 10a Bilan_Diffusion'!J288="«Choisir»","",'Section 10a Bilan_Diffusion'!J288))</f>
        <v/>
      </c>
      <c r="R908" s="9" t="str">
        <f>IF('Section 10a Bilan_Diffusion'!K288="","",'Section 10a Bilan_Diffusion'!K288)</f>
        <v/>
      </c>
      <c r="S908" s="9" t="str">
        <f>IF('Section 10a Bilan_Diffusion'!L288="","",'Section 10a Bilan_Diffusion'!L288)</f>
        <v/>
      </c>
      <c r="T908" s="9" t="str">
        <f>IF('Section 10a Bilan_Diffusion'!M288="","",'Section 10a Bilan_Diffusion'!M288)</f>
        <v/>
      </c>
      <c r="U908" s="9" t="str">
        <f>IF('Section 10a Bilan_Diffusion'!N288="","",'Section 10a Bilan_Diffusion'!N288)</f>
        <v/>
      </c>
      <c r="V908" s="9">
        <f>'Section 10a Bilan_Diffusion'!O288</f>
        <v>0</v>
      </c>
      <c r="W908" s="9">
        <f>'Section 10a Bilan_Diffusion'!P288</f>
        <v>0</v>
      </c>
      <c r="X908" s="9">
        <f>'Section 10a Bilan_Diffusion'!Q288</f>
        <v>0</v>
      </c>
      <c r="Y908" s="9">
        <f>'Section 10a Bilan_Diffusion'!R288</f>
        <v>0</v>
      </c>
      <c r="Z908" s="9">
        <f>'Section 10a Bilan_Diffusion'!S288</f>
        <v>0</v>
      </c>
      <c r="AA908" s="9">
        <f>'Section 10a Bilan_Diffusion'!T288</f>
        <v>0</v>
      </c>
      <c r="AB908" s="9">
        <f>'Section 10a Bilan_Diffusion'!U288</f>
        <v>0</v>
      </c>
    </row>
    <row r="909" spans="1:28">
      <c r="A909" s="9">
        <f>'Identification '!$F$11</f>
        <v>0</v>
      </c>
      <c r="B909" s="69" t="str">
        <f>IF(AND('Identification '!$F$11="",'Identification '!$F$15&lt;&gt;""),'Identification '!$F$15,IF('Identification '!$F$11="","",IF('Identification '!$F$13="Inscrire le nom de votre organisme dans la cellule F15",'Identification '!$F$15,'Identification '!$F$13)))</f>
        <v/>
      </c>
      <c r="C909" s="9" t="str">
        <f>REF!$BM$7</f>
        <v>2025-2026</v>
      </c>
      <c r="D909" s="9" t="s">
        <v>3007</v>
      </c>
      <c r="E909" s="69" t="str">
        <f>'Identification '!$F$17</f>
        <v/>
      </c>
      <c r="F909" s="9" t="str">
        <f>'Identification '!$G$18</f>
        <v/>
      </c>
      <c r="G909" s="232" t="str">
        <f>IF('Section 10a Bilan_Diffusion'!$D$6="","",'Section 10a Bilan_Diffusion'!$D$6)</f>
        <v/>
      </c>
      <c r="H909" s="9" t="str">
        <f>IF('Section 10a Bilan_Diffusion'!$D$8="","",'Section 10a Bilan_Diffusion'!$D$8)</f>
        <v/>
      </c>
      <c r="I909" s="9" t="str">
        <f>IF('Section 10a Bilan_Diffusion'!$K$8="","",'Section 10a Bilan_Diffusion'!$K$8)</f>
        <v/>
      </c>
      <c r="J909" s="69" t="str">
        <f>IF('Section 10a Bilan_Diffusion'!C289="","",'Section 10a Bilan_Diffusion'!C289)</f>
        <v/>
      </c>
      <c r="K909" s="1273" t="str">
        <f>IF('Section 10a Bilan_Diffusion'!D289="","",'Section 10a Bilan_Diffusion'!D289)</f>
        <v/>
      </c>
      <c r="L909" s="69" t="str">
        <f>IF('Section 10a Bilan_Diffusion'!E289="","",IF('Section 10a Bilan_Diffusion'!E289="«Choisir»","",'Section 10a Bilan_Diffusion'!E289))</f>
        <v/>
      </c>
      <c r="M909" s="69" t="str">
        <f>IF('Section 10a Bilan_Diffusion'!F289="","",IF('Section 10a Bilan_Diffusion'!F289="«Choisir»","",'Section 10a Bilan_Diffusion'!F289))</f>
        <v/>
      </c>
      <c r="N909" s="69" t="str">
        <f>IF('Section 10a Bilan_Diffusion'!G289="","",'Section 10a Bilan_Diffusion'!G289)</f>
        <v/>
      </c>
      <c r="O909" s="69" t="str">
        <f>IF('Section 10a Bilan_Diffusion'!H289="","",'Section 10a Bilan_Diffusion'!H289)</f>
        <v/>
      </c>
      <c r="P909" s="69" t="str">
        <f>IF('Section 10a Bilan_Diffusion'!I289="","",IF('Section 10a Bilan_Diffusion'!I289="«Choisir»","",'Section 10a Bilan_Diffusion'!I289))</f>
        <v/>
      </c>
      <c r="Q909" s="69" t="str">
        <f>IF('Section 10a Bilan_Diffusion'!J289="","",IF('Section 10a Bilan_Diffusion'!J289="«Choisir»","",'Section 10a Bilan_Diffusion'!J289))</f>
        <v/>
      </c>
      <c r="R909" s="9" t="str">
        <f>IF('Section 10a Bilan_Diffusion'!K289="","",'Section 10a Bilan_Diffusion'!K289)</f>
        <v/>
      </c>
      <c r="S909" s="9" t="str">
        <f>IF('Section 10a Bilan_Diffusion'!L289="","",'Section 10a Bilan_Diffusion'!L289)</f>
        <v/>
      </c>
      <c r="T909" s="9" t="str">
        <f>IF('Section 10a Bilan_Diffusion'!M289="","",'Section 10a Bilan_Diffusion'!M289)</f>
        <v/>
      </c>
      <c r="U909" s="9" t="str">
        <f>IF('Section 10a Bilan_Diffusion'!N289="","",'Section 10a Bilan_Diffusion'!N289)</f>
        <v/>
      </c>
      <c r="V909" s="9">
        <f>'Section 10a Bilan_Diffusion'!O289</f>
        <v>0</v>
      </c>
      <c r="W909" s="9">
        <f>'Section 10a Bilan_Diffusion'!P289</f>
        <v>0</v>
      </c>
      <c r="X909" s="9">
        <f>'Section 10a Bilan_Diffusion'!Q289</f>
        <v>0</v>
      </c>
      <c r="Y909" s="9">
        <f>'Section 10a Bilan_Diffusion'!R289</f>
        <v>0</v>
      </c>
      <c r="Z909" s="9">
        <f>'Section 10a Bilan_Diffusion'!S289</f>
        <v>0</v>
      </c>
      <c r="AA909" s="9">
        <f>'Section 10a Bilan_Diffusion'!T289</f>
        <v>0</v>
      </c>
      <c r="AB909" s="9">
        <f>'Section 10a Bilan_Diffusion'!U289</f>
        <v>0</v>
      </c>
    </row>
    <row r="910" spans="1:28">
      <c r="A910" s="9">
        <f>'Identification '!$F$11</f>
        <v>0</v>
      </c>
      <c r="B910" s="69" t="str">
        <f>IF(AND('Identification '!$F$11="",'Identification '!$F$15&lt;&gt;""),'Identification '!$F$15,IF('Identification '!$F$11="","",IF('Identification '!$F$13="Inscrire le nom de votre organisme dans la cellule F15",'Identification '!$F$15,'Identification '!$F$13)))</f>
        <v/>
      </c>
      <c r="C910" s="9" t="str">
        <f>REF!$BM$7</f>
        <v>2025-2026</v>
      </c>
      <c r="D910" s="9" t="s">
        <v>3007</v>
      </c>
      <c r="E910" s="69" t="str">
        <f>'Identification '!$F$17</f>
        <v/>
      </c>
      <c r="F910" s="9" t="str">
        <f>'Identification '!$G$18</f>
        <v/>
      </c>
      <c r="G910" s="232" t="str">
        <f>IF('Section 10a Bilan_Diffusion'!$D$6="","",'Section 10a Bilan_Diffusion'!$D$6)</f>
        <v/>
      </c>
      <c r="H910" s="9" t="str">
        <f>IF('Section 10a Bilan_Diffusion'!$D$8="","",'Section 10a Bilan_Diffusion'!$D$8)</f>
        <v/>
      </c>
      <c r="I910" s="9" t="str">
        <f>IF('Section 10a Bilan_Diffusion'!$K$8="","",'Section 10a Bilan_Diffusion'!$K$8)</f>
        <v/>
      </c>
      <c r="J910" s="69" t="str">
        <f>IF('Section 10a Bilan_Diffusion'!C290="","",'Section 10a Bilan_Diffusion'!C290)</f>
        <v/>
      </c>
      <c r="K910" s="1273" t="str">
        <f>IF('Section 10a Bilan_Diffusion'!D290="","",'Section 10a Bilan_Diffusion'!D290)</f>
        <v/>
      </c>
      <c r="L910" s="69" t="str">
        <f>IF('Section 10a Bilan_Diffusion'!E290="","",IF('Section 10a Bilan_Diffusion'!E290="«Choisir»","",'Section 10a Bilan_Diffusion'!E290))</f>
        <v/>
      </c>
      <c r="M910" s="69" t="str">
        <f>IF('Section 10a Bilan_Diffusion'!F290="","",IF('Section 10a Bilan_Diffusion'!F290="«Choisir»","",'Section 10a Bilan_Diffusion'!F290))</f>
        <v/>
      </c>
      <c r="N910" s="69" t="str">
        <f>IF('Section 10a Bilan_Diffusion'!G290="","",'Section 10a Bilan_Diffusion'!G290)</f>
        <v/>
      </c>
      <c r="O910" s="69" t="str">
        <f>IF('Section 10a Bilan_Diffusion'!H290="","",'Section 10a Bilan_Diffusion'!H290)</f>
        <v/>
      </c>
      <c r="P910" s="69" t="str">
        <f>IF('Section 10a Bilan_Diffusion'!I290="","",IF('Section 10a Bilan_Diffusion'!I290="«Choisir»","",'Section 10a Bilan_Diffusion'!I290))</f>
        <v/>
      </c>
      <c r="Q910" s="69" t="str">
        <f>IF('Section 10a Bilan_Diffusion'!J290="","",IF('Section 10a Bilan_Diffusion'!J290="«Choisir»","",'Section 10a Bilan_Diffusion'!J290))</f>
        <v/>
      </c>
      <c r="R910" s="9" t="str">
        <f>IF('Section 10a Bilan_Diffusion'!K290="","",'Section 10a Bilan_Diffusion'!K290)</f>
        <v/>
      </c>
      <c r="S910" s="9" t="str">
        <f>IF('Section 10a Bilan_Diffusion'!L290="","",'Section 10a Bilan_Diffusion'!L290)</f>
        <v/>
      </c>
      <c r="T910" s="9" t="str">
        <f>IF('Section 10a Bilan_Diffusion'!M290="","",'Section 10a Bilan_Diffusion'!M290)</f>
        <v/>
      </c>
      <c r="U910" s="9" t="str">
        <f>IF('Section 10a Bilan_Diffusion'!N290="","",'Section 10a Bilan_Diffusion'!N290)</f>
        <v/>
      </c>
      <c r="V910" s="9">
        <f>'Section 10a Bilan_Diffusion'!O290</f>
        <v>0</v>
      </c>
      <c r="W910" s="9">
        <f>'Section 10a Bilan_Diffusion'!P290</f>
        <v>0</v>
      </c>
      <c r="X910" s="9">
        <f>'Section 10a Bilan_Diffusion'!Q290</f>
        <v>0</v>
      </c>
      <c r="Y910" s="9">
        <f>'Section 10a Bilan_Diffusion'!R290</f>
        <v>0</v>
      </c>
      <c r="Z910" s="9">
        <f>'Section 10a Bilan_Diffusion'!S290</f>
        <v>0</v>
      </c>
      <c r="AA910" s="9">
        <f>'Section 10a Bilan_Diffusion'!T290</f>
        <v>0</v>
      </c>
      <c r="AB910" s="9">
        <f>'Section 10a Bilan_Diffusion'!U290</f>
        <v>0</v>
      </c>
    </row>
    <row r="911" spans="1:28">
      <c r="A911" s="9">
        <f>'Identification '!$F$11</f>
        <v>0</v>
      </c>
      <c r="B911" s="69" t="str">
        <f>IF(AND('Identification '!$F$11="",'Identification '!$F$15&lt;&gt;""),'Identification '!$F$15,IF('Identification '!$F$11="","",IF('Identification '!$F$13="Inscrire le nom de votre organisme dans la cellule F15",'Identification '!$F$15,'Identification '!$F$13)))</f>
        <v/>
      </c>
      <c r="C911" s="9" t="str">
        <f>REF!$BM$7</f>
        <v>2025-2026</v>
      </c>
      <c r="D911" s="9" t="s">
        <v>3007</v>
      </c>
      <c r="E911" s="69" t="str">
        <f>'Identification '!$F$17</f>
        <v/>
      </c>
      <c r="F911" s="9" t="str">
        <f>'Identification '!$G$18</f>
        <v/>
      </c>
      <c r="G911" s="232" t="str">
        <f>IF('Section 10a Bilan_Diffusion'!$D$6="","",'Section 10a Bilan_Diffusion'!$D$6)</f>
        <v/>
      </c>
      <c r="H911" s="9" t="str">
        <f>IF('Section 10a Bilan_Diffusion'!$D$8="","",'Section 10a Bilan_Diffusion'!$D$8)</f>
        <v/>
      </c>
      <c r="I911" s="9" t="str">
        <f>IF('Section 10a Bilan_Diffusion'!$K$8="","",'Section 10a Bilan_Diffusion'!$K$8)</f>
        <v/>
      </c>
      <c r="J911" s="69" t="str">
        <f>IF('Section 10a Bilan_Diffusion'!C291="","",'Section 10a Bilan_Diffusion'!C291)</f>
        <v/>
      </c>
      <c r="K911" s="1273" t="str">
        <f>IF('Section 10a Bilan_Diffusion'!D291="","",'Section 10a Bilan_Diffusion'!D291)</f>
        <v/>
      </c>
      <c r="L911" s="69" t="str">
        <f>IF('Section 10a Bilan_Diffusion'!E291="","",IF('Section 10a Bilan_Diffusion'!E291="«Choisir»","",'Section 10a Bilan_Diffusion'!E291))</f>
        <v/>
      </c>
      <c r="M911" s="69" t="str">
        <f>IF('Section 10a Bilan_Diffusion'!F291="","",IF('Section 10a Bilan_Diffusion'!F291="«Choisir»","",'Section 10a Bilan_Diffusion'!F291))</f>
        <v/>
      </c>
      <c r="N911" s="69" t="str">
        <f>IF('Section 10a Bilan_Diffusion'!G291="","",'Section 10a Bilan_Diffusion'!G291)</f>
        <v/>
      </c>
      <c r="O911" s="69" t="str">
        <f>IF('Section 10a Bilan_Diffusion'!H291="","",'Section 10a Bilan_Diffusion'!H291)</f>
        <v/>
      </c>
      <c r="P911" s="69" t="str">
        <f>IF('Section 10a Bilan_Diffusion'!I291="","",IF('Section 10a Bilan_Diffusion'!I291="«Choisir»","",'Section 10a Bilan_Diffusion'!I291))</f>
        <v/>
      </c>
      <c r="Q911" s="69" t="str">
        <f>IF('Section 10a Bilan_Diffusion'!J291="","",IF('Section 10a Bilan_Diffusion'!J291="«Choisir»","",'Section 10a Bilan_Diffusion'!J291))</f>
        <v/>
      </c>
      <c r="R911" s="9" t="str">
        <f>IF('Section 10a Bilan_Diffusion'!K291="","",'Section 10a Bilan_Diffusion'!K291)</f>
        <v/>
      </c>
      <c r="S911" s="9" t="str">
        <f>IF('Section 10a Bilan_Diffusion'!L291="","",'Section 10a Bilan_Diffusion'!L291)</f>
        <v/>
      </c>
      <c r="T911" s="9" t="str">
        <f>IF('Section 10a Bilan_Diffusion'!M291="","",'Section 10a Bilan_Diffusion'!M291)</f>
        <v/>
      </c>
      <c r="U911" s="9" t="str">
        <f>IF('Section 10a Bilan_Diffusion'!N291="","",'Section 10a Bilan_Diffusion'!N291)</f>
        <v/>
      </c>
      <c r="V911" s="9">
        <f>'Section 10a Bilan_Diffusion'!O291</f>
        <v>0</v>
      </c>
      <c r="W911" s="9">
        <f>'Section 10a Bilan_Diffusion'!P291</f>
        <v>0</v>
      </c>
      <c r="X911" s="9">
        <f>'Section 10a Bilan_Diffusion'!Q291</f>
        <v>0</v>
      </c>
      <c r="Y911" s="9">
        <f>'Section 10a Bilan_Diffusion'!R291</f>
        <v>0</v>
      </c>
      <c r="Z911" s="9">
        <f>'Section 10a Bilan_Diffusion'!S291</f>
        <v>0</v>
      </c>
      <c r="AA911" s="9">
        <f>'Section 10a Bilan_Diffusion'!T291</f>
        <v>0</v>
      </c>
      <c r="AB911" s="9">
        <f>'Section 10a Bilan_Diffusion'!U291</f>
        <v>0</v>
      </c>
    </row>
    <row r="912" spans="1:28">
      <c r="A912" s="9">
        <f>'Identification '!$F$11</f>
        <v>0</v>
      </c>
      <c r="B912" s="69" t="str">
        <f>IF(AND('Identification '!$F$11="",'Identification '!$F$15&lt;&gt;""),'Identification '!$F$15,IF('Identification '!$F$11="","",IF('Identification '!$F$13="Inscrire le nom de votre organisme dans la cellule F15",'Identification '!$F$15,'Identification '!$F$13)))</f>
        <v/>
      </c>
      <c r="C912" s="9" t="str">
        <f>REF!$BM$7</f>
        <v>2025-2026</v>
      </c>
      <c r="D912" s="9" t="s">
        <v>3007</v>
      </c>
      <c r="E912" s="69" t="str">
        <f>'Identification '!$F$17</f>
        <v/>
      </c>
      <c r="F912" s="9" t="str">
        <f>'Identification '!$G$18</f>
        <v/>
      </c>
      <c r="G912" s="232" t="str">
        <f>IF('Section 10a Bilan_Diffusion'!$D$6="","",'Section 10a Bilan_Diffusion'!$D$6)</f>
        <v/>
      </c>
      <c r="H912" s="9" t="str">
        <f>IF('Section 10a Bilan_Diffusion'!$D$8="","",'Section 10a Bilan_Diffusion'!$D$8)</f>
        <v/>
      </c>
      <c r="I912" s="9" t="str">
        <f>IF('Section 10a Bilan_Diffusion'!$K$8="","",'Section 10a Bilan_Diffusion'!$K$8)</f>
        <v/>
      </c>
      <c r="J912" s="69" t="str">
        <f>IF('Section 10a Bilan_Diffusion'!C292="","",'Section 10a Bilan_Diffusion'!C292)</f>
        <v/>
      </c>
      <c r="K912" s="1273" t="str">
        <f>IF('Section 10a Bilan_Diffusion'!D292="","",'Section 10a Bilan_Diffusion'!D292)</f>
        <v/>
      </c>
      <c r="L912" s="69" t="str">
        <f>IF('Section 10a Bilan_Diffusion'!E292="","",IF('Section 10a Bilan_Diffusion'!E292="«Choisir»","",'Section 10a Bilan_Diffusion'!E292))</f>
        <v/>
      </c>
      <c r="M912" s="69" t="str">
        <f>IF('Section 10a Bilan_Diffusion'!F292="","",IF('Section 10a Bilan_Diffusion'!F292="«Choisir»","",'Section 10a Bilan_Diffusion'!F292))</f>
        <v/>
      </c>
      <c r="N912" s="69" t="str">
        <f>IF('Section 10a Bilan_Diffusion'!G292="","",'Section 10a Bilan_Diffusion'!G292)</f>
        <v/>
      </c>
      <c r="O912" s="69" t="str">
        <f>IF('Section 10a Bilan_Diffusion'!H292="","",'Section 10a Bilan_Diffusion'!H292)</f>
        <v/>
      </c>
      <c r="P912" s="69" t="str">
        <f>IF('Section 10a Bilan_Diffusion'!I292="","",IF('Section 10a Bilan_Diffusion'!I292="«Choisir»","",'Section 10a Bilan_Diffusion'!I292))</f>
        <v/>
      </c>
      <c r="Q912" s="69" t="str">
        <f>IF('Section 10a Bilan_Diffusion'!J292="","",IF('Section 10a Bilan_Diffusion'!J292="«Choisir»","",'Section 10a Bilan_Diffusion'!J292))</f>
        <v/>
      </c>
      <c r="R912" s="9" t="str">
        <f>IF('Section 10a Bilan_Diffusion'!K292="","",'Section 10a Bilan_Diffusion'!K292)</f>
        <v/>
      </c>
      <c r="S912" s="9" t="str">
        <f>IF('Section 10a Bilan_Diffusion'!L292="","",'Section 10a Bilan_Diffusion'!L292)</f>
        <v/>
      </c>
      <c r="T912" s="9" t="str">
        <f>IF('Section 10a Bilan_Diffusion'!M292="","",'Section 10a Bilan_Diffusion'!M292)</f>
        <v/>
      </c>
      <c r="U912" s="9" t="str">
        <f>IF('Section 10a Bilan_Diffusion'!N292="","",'Section 10a Bilan_Diffusion'!N292)</f>
        <v/>
      </c>
      <c r="V912" s="9">
        <f>'Section 10a Bilan_Diffusion'!O292</f>
        <v>0</v>
      </c>
      <c r="W912" s="9">
        <f>'Section 10a Bilan_Diffusion'!P292</f>
        <v>0</v>
      </c>
      <c r="X912" s="9">
        <f>'Section 10a Bilan_Diffusion'!Q292</f>
        <v>0</v>
      </c>
      <c r="Y912" s="9">
        <f>'Section 10a Bilan_Diffusion'!R292</f>
        <v>0</v>
      </c>
      <c r="Z912" s="9">
        <f>'Section 10a Bilan_Diffusion'!S292</f>
        <v>0</v>
      </c>
      <c r="AA912" s="9">
        <f>'Section 10a Bilan_Diffusion'!T292</f>
        <v>0</v>
      </c>
      <c r="AB912" s="9">
        <f>'Section 10a Bilan_Diffusion'!U292</f>
        <v>0</v>
      </c>
    </row>
    <row r="913" spans="1:28">
      <c r="A913" s="9">
        <f>'Identification '!$F$11</f>
        <v>0</v>
      </c>
      <c r="B913" s="69" t="str">
        <f>IF(AND('Identification '!$F$11="",'Identification '!$F$15&lt;&gt;""),'Identification '!$F$15,IF('Identification '!$F$11="","",IF('Identification '!$F$13="Inscrire le nom de votre organisme dans la cellule F15",'Identification '!$F$15,'Identification '!$F$13)))</f>
        <v/>
      </c>
      <c r="C913" s="9" t="str">
        <f>REF!$BM$7</f>
        <v>2025-2026</v>
      </c>
      <c r="D913" s="9" t="s">
        <v>3007</v>
      </c>
      <c r="E913" s="69" t="str">
        <f>'Identification '!$F$17</f>
        <v/>
      </c>
      <c r="F913" s="9" t="str">
        <f>'Identification '!$G$18</f>
        <v/>
      </c>
      <c r="G913" s="232" t="str">
        <f>IF('Section 10a Bilan_Diffusion'!$D$6="","",'Section 10a Bilan_Diffusion'!$D$6)</f>
        <v/>
      </c>
      <c r="H913" s="9" t="str">
        <f>IF('Section 10a Bilan_Diffusion'!$D$8="","",'Section 10a Bilan_Diffusion'!$D$8)</f>
        <v/>
      </c>
      <c r="I913" s="9" t="str">
        <f>IF('Section 10a Bilan_Diffusion'!$K$8="","",'Section 10a Bilan_Diffusion'!$K$8)</f>
        <v/>
      </c>
      <c r="J913" s="69" t="str">
        <f>IF('Section 10a Bilan_Diffusion'!C293="","",'Section 10a Bilan_Diffusion'!C293)</f>
        <v/>
      </c>
      <c r="K913" s="1273" t="str">
        <f>IF('Section 10a Bilan_Diffusion'!D293="","",'Section 10a Bilan_Diffusion'!D293)</f>
        <v/>
      </c>
      <c r="L913" s="69" t="str">
        <f>IF('Section 10a Bilan_Diffusion'!E293="","",IF('Section 10a Bilan_Diffusion'!E293="«Choisir»","",'Section 10a Bilan_Diffusion'!E293))</f>
        <v/>
      </c>
      <c r="M913" s="69" t="str">
        <f>IF('Section 10a Bilan_Diffusion'!F293="","",IF('Section 10a Bilan_Diffusion'!F293="«Choisir»","",'Section 10a Bilan_Diffusion'!F293))</f>
        <v/>
      </c>
      <c r="N913" s="69" t="str">
        <f>IF('Section 10a Bilan_Diffusion'!G293="","",'Section 10a Bilan_Diffusion'!G293)</f>
        <v/>
      </c>
      <c r="O913" s="69" t="str">
        <f>IF('Section 10a Bilan_Diffusion'!H293="","",'Section 10a Bilan_Diffusion'!H293)</f>
        <v/>
      </c>
      <c r="P913" s="69" t="str">
        <f>IF('Section 10a Bilan_Diffusion'!I293="","",IF('Section 10a Bilan_Diffusion'!I293="«Choisir»","",'Section 10a Bilan_Diffusion'!I293))</f>
        <v/>
      </c>
      <c r="Q913" s="69" t="str">
        <f>IF('Section 10a Bilan_Diffusion'!J293="","",IF('Section 10a Bilan_Diffusion'!J293="«Choisir»","",'Section 10a Bilan_Diffusion'!J293))</f>
        <v/>
      </c>
      <c r="R913" s="9" t="str">
        <f>IF('Section 10a Bilan_Diffusion'!K293="","",'Section 10a Bilan_Diffusion'!K293)</f>
        <v/>
      </c>
      <c r="S913" s="9" t="str">
        <f>IF('Section 10a Bilan_Diffusion'!L293="","",'Section 10a Bilan_Diffusion'!L293)</f>
        <v/>
      </c>
      <c r="T913" s="9" t="str">
        <f>IF('Section 10a Bilan_Diffusion'!M293="","",'Section 10a Bilan_Diffusion'!M293)</f>
        <v/>
      </c>
      <c r="U913" s="9" t="str">
        <f>IF('Section 10a Bilan_Diffusion'!N293="","",'Section 10a Bilan_Diffusion'!N293)</f>
        <v/>
      </c>
      <c r="V913" s="9">
        <f>'Section 10a Bilan_Diffusion'!O293</f>
        <v>0</v>
      </c>
      <c r="W913" s="9">
        <f>'Section 10a Bilan_Diffusion'!P293</f>
        <v>0</v>
      </c>
      <c r="X913" s="9">
        <f>'Section 10a Bilan_Diffusion'!Q293</f>
        <v>0</v>
      </c>
      <c r="Y913" s="9">
        <f>'Section 10a Bilan_Diffusion'!R293</f>
        <v>0</v>
      </c>
      <c r="Z913" s="9">
        <f>'Section 10a Bilan_Diffusion'!S293</f>
        <v>0</v>
      </c>
      <c r="AA913" s="9">
        <f>'Section 10a Bilan_Diffusion'!T293</f>
        <v>0</v>
      </c>
      <c r="AB913" s="9">
        <f>'Section 10a Bilan_Diffusion'!U293</f>
        <v>0</v>
      </c>
    </row>
    <row r="914" spans="1:28">
      <c r="A914" s="9">
        <f>'Identification '!$F$11</f>
        <v>0</v>
      </c>
      <c r="B914" s="69" t="str">
        <f>IF(AND('Identification '!$F$11="",'Identification '!$F$15&lt;&gt;""),'Identification '!$F$15,IF('Identification '!$F$11="","",IF('Identification '!$F$13="Inscrire le nom de votre organisme dans la cellule F15",'Identification '!$F$15,'Identification '!$F$13)))</f>
        <v/>
      </c>
      <c r="C914" s="9" t="str">
        <f>REF!$BM$7</f>
        <v>2025-2026</v>
      </c>
      <c r="D914" s="9" t="s">
        <v>3007</v>
      </c>
      <c r="E914" s="69" t="str">
        <f>'Identification '!$F$17</f>
        <v/>
      </c>
      <c r="F914" s="9" t="str">
        <f>'Identification '!$G$18</f>
        <v/>
      </c>
      <c r="G914" s="232" t="str">
        <f>IF('Section 10a Bilan_Diffusion'!$D$6="","",'Section 10a Bilan_Diffusion'!$D$6)</f>
        <v/>
      </c>
      <c r="H914" s="9" t="str">
        <f>IF('Section 10a Bilan_Diffusion'!$D$8="","",'Section 10a Bilan_Diffusion'!$D$8)</f>
        <v/>
      </c>
      <c r="I914" s="9" t="str">
        <f>IF('Section 10a Bilan_Diffusion'!$K$8="","",'Section 10a Bilan_Diffusion'!$K$8)</f>
        <v/>
      </c>
      <c r="J914" s="69" t="str">
        <f>IF('Section 10a Bilan_Diffusion'!C294="","",'Section 10a Bilan_Diffusion'!C294)</f>
        <v/>
      </c>
      <c r="K914" s="1273" t="str">
        <f>IF('Section 10a Bilan_Diffusion'!D294="","",'Section 10a Bilan_Diffusion'!D294)</f>
        <v/>
      </c>
      <c r="L914" s="69" t="str">
        <f>IF('Section 10a Bilan_Diffusion'!E294="","",IF('Section 10a Bilan_Diffusion'!E294="«Choisir»","",'Section 10a Bilan_Diffusion'!E294))</f>
        <v/>
      </c>
      <c r="M914" s="69" t="str">
        <f>IF('Section 10a Bilan_Diffusion'!F294="","",IF('Section 10a Bilan_Diffusion'!F294="«Choisir»","",'Section 10a Bilan_Diffusion'!F294))</f>
        <v/>
      </c>
      <c r="N914" s="69" t="str">
        <f>IF('Section 10a Bilan_Diffusion'!G294="","",'Section 10a Bilan_Diffusion'!G294)</f>
        <v/>
      </c>
      <c r="O914" s="69" t="str">
        <f>IF('Section 10a Bilan_Diffusion'!H294="","",'Section 10a Bilan_Diffusion'!H294)</f>
        <v/>
      </c>
      <c r="P914" s="69" t="str">
        <f>IF('Section 10a Bilan_Diffusion'!I294="","",IF('Section 10a Bilan_Diffusion'!I294="«Choisir»","",'Section 10a Bilan_Diffusion'!I294))</f>
        <v/>
      </c>
      <c r="Q914" s="69" t="str">
        <f>IF('Section 10a Bilan_Diffusion'!J294="","",IF('Section 10a Bilan_Diffusion'!J294="«Choisir»","",'Section 10a Bilan_Diffusion'!J294))</f>
        <v/>
      </c>
      <c r="R914" s="9" t="str">
        <f>IF('Section 10a Bilan_Diffusion'!K294="","",'Section 10a Bilan_Diffusion'!K294)</f>
        <v/>
      </c>
      <c r="S914" s="9" t="str">
        <f>IF('Section 10a Bilan_Diffusion'!L294="","",'Section 10a Bilan_Diffusion'!L294)</f>
        <v/>
      </c>
      <c r="T914" s="9" t="str">
        <f>IF('Section 10a Bilan_Diffusion'!M294="","",'Section 10a Bilan_Diffusion'!M294)</f>
        <v/>
      </c>
      <c r="U914" s="9" t="str">
        <f>IF('Section 10a Bilan_Diffusion'!N294="","",'Section 10a Bilan_Diffusion'!N294)</f>
        <v/>
      </c>
      <c r="V914" s="9">
        <f>'Section 10a Bilan_Diffusion'!O294</f>
        <v>0</v>
      </c>
      <c r="W914" s="9">
        <f>'Section 10a Bilan_Diffusion'!P294</f>
        <v>0</v>
      </c>
      <c r="X914" s="9">
        <f>'Section 10a Bilan_Diffusion'!Q294</f>
        <v>0</v>
      </c>
      <c r="Y914" s="9">
        <f>'Section 10a Bilan_Diffusion'!R294</f>
        <v>0</v>
      </c>
      <c r="Z914" s="9">
        <f>'Section 10a Bilan_Diffusion'!S294</f>
        <v>0</v>
      </c>
      <c r="AA914" s="9">
        <f>'Section 10a Bilan_Diffusion'!T294</f>
        <v>0</v>
      </c>
      <c r="AB914" s="9">
        <f>'Section 10a Bilan_Diffusion'!U294</f>
        <v>0</v>
      </c>
    </row>
    <row r="915" spans="1:28">
      <c r="A915" s="9">
        <f>'Identification '!$F$11</f>
        <v>0</v>
      </c>
      <c r="B915" s="69" t="str">
        <f>IF(AND('Identification '!$F$11="",'Identification '!$F$15&lt;&gt;""),'Identification '!$F$15,IF('Identification '!$F$11="","",IF('Identification '!$F$13="Inscrire le nom de votre organisme dans la cellule F15",'Identification '!$F$15,'Identification '!$F$13)))</f>
        <v/>
      </c>
      <c r="C915" s="9" t="str">
        <f>REF!$BM$7</f>
        <v>2025-2026</v>
      </c>
      <c r="D915" s="9" t="s">
        <v>3007</v>
      </c>
      <c r="E915" s="69" t="str">
        <f>'Identification '!$F$17</f>
        <v/>
      </c>
      <c r="F915" s="9" t="str">
        <f>'Identification '!$G$18</f>
        <v/>
      </c>
      <c r="G915" s="232" t="str">
        <f>IF('Section 10a Bilan_Diffusion'!$D$6="","",'Section 10a Bilan_Diffusion'!$D$6)</f>
        <v/>
      </c>
      <c r="H915" s="9" t="str">
        <f>IF('Section 10a Bilan_Diffusion'!$D$8="","",'Section 10a Bilan_Diffusion'!$D$8)</f>
        <v/>
      </c>
      <c r="I915" s="9" t="str">
        <f>IF('Section 10a Bilan_Diffusion'!$K$8="","",'Section 10a Bilan_Diffusion'!$K$8)</f>
        <v/>
      </c>
      <c r="J915" s="69" t="str">
        <f>IF('Section 10a Bilan_Diffusion'!C295="","",'Section 10a Bilan_Diffusion'!C295)</f>
        <v/>
      </c>
      <c r="K915" s="1273" t="str">
        <f>IF('Section 10a Bilan_Diffusion'!D295="","",'Section 10a Bilan_Diffusion'!D295)</f>
        <v/>
      </c>
      <c r="L915" s="69" t="str">
        <f>IF('Section 10a Bilan_Diffusion'!E295="","",IF('Section 10a Bilan_Diffusion'!E295="«Choisir»","",'Section 10a Bilan_Diffusion'!E295))</f>
        <v/>
      </c>
      <c r="M915" s="69" t="str">
        <f>IF('Section 10a Bilan_Diffusion'!F295="","",IF('Section 10a Bilan_Diffusion'!F295="«Choisir»","",'Section 10a Bilan_Diffusion'!F295))</f>
        <v/>
      </c>
      <c r="N915" s="69" t="str">
        <f>IF('Section 10a Bilan_Diffusion'!G295="","",'Section 10a Bilan_Diffusion'!G295)</f>
        <v/>
      </c>
      <c r="O915" s="69" t="str">
        <f>IF('Section 10a Bilan_Diffusion'!H295="","",'Section 10a Bilan_Diffusion'!H295)</f>
        <v/>
      </c>
      <c r="P915" s="69" t="str">
        <f>IF('Section 10a Bilan_Diffusion'!I295="","",IF('Section 10a Bilan_Diffusion'!I295="«Choisir»","",'Section 10a Bilan_Diffusion'!I295))</f>
        <v/>
      </c>
      <c r="Q915" s="69" t="str">
        <f>IF('Section 10a Bilan_Diffusion'!J295="","",IF('Section 10a Bilan_Diffusion'!J295="«Choisir»","",'Section 10a Bilan_Diffusion'!J295))</f>
        <v/>
      </c>
      <c r="R915" s="9" t="str">
        <f>IF('Section 10a Bilan_Diffusion'!K295="","",'Section 10a Bilan_Diffusion'!K295)</f>
        <v/>
      </c>
      <c r="S915" s="9" t="str">
        <f>IF('Section 10a Bilan_Diffusion'!L295="","",'Section 10a Bilan_Diffusion'!L295)</f>
        <v/>
      </c>
      <c r="T915" s="9" t="str">
        <f>IF('Section 10a Bilan_Diffusion'!M295="","",'Section 10a Bilan_Diffusion'!M295)</f>
        <v/>
      </c>
      <c r="U915" s="9" t="str">
        <f>IF('Section 10a Bilan_Diffusion'!N295="","",'Section 10a Bilan_Diffusion'!N295)</f>
        <v/>
      </c>
      <c r="V915" s="9">
        <f>'Section 10a Bilan_Diffusion'!O295</f>
        <v>0</v>
      </c>
      <c r="W915" s="9">
        <f>'Section 10a Bilan_Diffusion'!P295</f>
        <v>0</v>
      </c>
      <c r="X915" s="9">
        <f>'Section 10a Bilan_Diffusion'!Q295</f>
        <v>0</v>
      </c>
      <c r="Y915" s="9">
        <f>'Section 10a Bilan_Diffusion'!R295</f>
        <v>0</v>
      </c>
      <c r="Z915" s="9">
        <f>'Section 10a Bilan_Diffusion'!S295</f>
        <v>0</v>
      </c>
      <c r="AA915" s="9">
        <f>'Section 10a Bilan_Diffusion'!T295</f>
        <v>0</v>
      </c>
      <c r="AB915" s="9">
        <f>'Section 10a Bilan_Diffusion'!U295</f>
        <v>0</v>
      </c>
    </row>
    <row r="916" spans="1:28">
      <c r="A916" s="9">
        <f>'Identification '!$F$11</f>
        <v>0</v>
      </c>
      <c r="B916" s="69" t="str">
        <f>IF(AND('Identification '!$F$11="",'Identification '!$F$15&lt;&gt;""),'Identification '!$F$15,IF('Identification '!$F$11="","",IF('Identification '!$F$13="Inscrire le nom de votre organisme dans la cellule F15",'Identification '!$F$15,'Identification '!$F$13)))</f>
        <v/>
      </c>
      <c r="C916" s="9" t="str">
        <f>REF!$BM$7</f>
        <v>2025-2026</v>
      </c>
      <c r="D916" s="9" t="s">
        <v>3007</v>
      </c>
      <c r="E916" s="69" t="str">
        <f>'Identification '!$F$17</f>
        <v/>
      </c>
      <c r="F916" s="9" t="str">
        <f>'Identification '!$G$18</f>
        <v/>
      </c>
      <c r="G916" s="232" t="str">
        <f>IF('Section 10a Bilan_Diffusion'!$D$6="","",'Section 10a Bilan_Diffusion'!$D$6)</f>
        <v/>
      </c>
      <c r="H916" s="9" t="str">
        <f>IF('Section 10a Bilan_Diffusion'!$D$8="","",'Section 10a Bilan_Diffusion'!$D$8)</f>
        <v/>
      </c>
      <c r="I916" s="9" t="str">
        <f>IF('Section 10a Bilan_Diffusion'!$K$8="","",'Section 10a Bilan_Diffusion'!$K$8)</f>
        <v/>
      </c>
      <c r="J916" s="69" t="str">
        <f>IF('Section 10a Bilan_Diffusion'!C296="","",'Section 10a Bilan_Diffusion'!C296)</f>
        <v/>
      </c>
      <c r="K916" s="1273" t="str">
        <f>IF('Section 10a Bilan_Diffusion'!D296="","",'Section 10a Bilan_Diffusion'!D296)</f>
        <v/>
      </c>
      <c r="L916" s="69" t="str">
        <f>IF('Section 10a Bilan_Diffusion'!E296="","",IF('Section 10a Bilan_Diffusion'!E296="«Choisir»","",'Section 10a Bilan_Diffusion'!E296))</f>
        <v/>
      </c>
      <c r="M916" s="69" t="str">
        <f>IF('Section 10a Bilan_Diffusion'!F296="","",IF('Section 10a Bilan_Diffusion'!F296="«Choisir»","",'Section 10a Bilan_Diffusion'!F296))</f>
        <v/>
      </c>
      <c r="N916" s="69" t="str">
        <f>IF('Section 10a Bilan_Diffusion'!G296="","",'Section 10a Bilan_Diffusion'!G296)</f>
        <v/>
      </c>
      <c r="O916" s="69" t="str">
        <f>IF('Section 10a Bilan_Diffusion'!H296="","",'Section 10a Bilan_Diffusion'!H296)</f>
        <v/>
      </c>
      <c r="P916" s="69" t="str">
        <f>IF('Section 10a Bilan_Diffusion'!I296="","",IF('Section 10a Bilan_Diffusion'!I296="«Choisir»","",'Section 10a Bilan_Diffusion'!I296))</f>
        <v/>
      </c>
      <c r="Q916" s="69" t="str">
        <f>IF('Section 10a Bilan_Diffusion'!J296="","",IF('Section 10a Bilan_Diffusion'!J296="«Choisir»","",'Section 10a Bilan_Diffusion'!J296))</f>
        <v/>
      </c>
      <c r="R916" s="9" t="str">
        <f>IF('Section 10a Bilan_Diffusion'!K296="","",'Section 10a Bilan_Diffusion'!K296)</f>
        <v/>
      </c>
      <c r="S916" s="9" t="str">
        <f>IF('Section 10a Bilan_Diffusion'!L296="","",'Section 10a Bilan_Diffusion'!L296)</f>
        <v/>
      </c>
      <c r="T916" s="9" t="str">
        <f>IF('Section 10a Bilan_Diffusion'!M296="","",'Section 10a Bilan_Diffusion'!M296)</f>
        <v/>
      </c>
      <c r="U916" s="9" t="str">
        <f>IF('Section 10a Bilan_Diffusion'!N296="","",'Section 10a Bilan_Diffusion'!N296)</f>
        <v/>
      </c>
      <c r="V916" s="9">
        <f>'Section 10a Bilan_Diffusion'!O296</f>
        <v>0</v>
      </c>
      <c r="W916" s="9">
        <f>'Section 10a Bilan_Diffusion'!P296</f>
        <v>0</v>
      </c>
      <c r="X916" s="9">
        <f>'Section 10a Bilan_Diffusion'!Q296</f>
        <v>0</v>
      </c>
      <c r="Y916" s="9">
        <f>'Section 10a Bilan_Diffusion'!R296</f>
        <v>0</v>
      </c>
      <c r="Z916" s="9">
        <f>'Section 10a Bilan_Diffusion'!S296</f>
        <v>0</v>
      </c>
      <c r="AA916" s="9">
        <f>'Section 10a Bilan_Diffusion'!T296</f>
        <v>0</v>
      </c>
      <c r="AB916" s="9">
        <f>'Section 10a Bilan_Diffusion'!U296</f>
        <v>0</v>
      </c>
    </row>
    <row r="917" spans="1:28">
      <c r="A917" s="9">
        <f>'Identification '!$F$11</f>
        <v>0</v>
      </c>
      <c r="B917" s="69" t="str">
        <f>IF(AND('Identification '!$F$11="",'Identification '!$F$15&lt;&gt;""),'Identification '!$F$15,IF('Identification '!$F$11="","",IF('Identification '!$F$13="Inscrire le nom de votre organisme dans la cellule F15",'Identification '!$F$15,'Identification '!$F$13)))</f>
        <v/>
      </c>
      <c r="C917" s="9" t="str">
        <f>REF!$BM$7</f>
        <v>2025-2026</v>
      </c>
      <c r="D917" s="9" t="s">
        <v>3007</v>
      </c>
      <c r="E917" s="69" t="str">
        <f>'Identification '!$F$17</f>
        <v/>
      </c>
      <c r="F917" s="9" t="str">
        <f>'Identification '!$G$18</f>
        <v/>
      </c>
      <c r="G917" s="232" t="str">
        <f>IF('Section 10a Bilan_Diffusion'!$D$6="","",'Section 10a Bilan_Diffusion'!$D$6)</f>
        <v/>
      </c>
      <c r="H917" s="9" t="str">
        <f>IF('Section 10a Bilan_Diffusion'!$D$8="","",'Section 10a Bilan_Diffusion'!$D$8)</f>
        <v/>
      </c>
      <c r="I917" s="9" t="str">
        <f>IF('Section 10a Bilan_Diffusion'!$K$8="","",'Section 10a Bilan_Diffusion'!$K$8)</f>
        <v/>
      </c>
      <c r="J917" s="69" t="str">
        <f>IF('Section 10a Bilan_Diffusion'!C297="","",'Section 10a Bilan_Diffusion'!C297)</f>
        <v/>
      </c>
      <c r="K917" s="1273" t="str">
        <f>IF('Section 10a Bilan_Diffusion'!D297="","",'Section 10a Bilan_Diffusion'!D297)</f>
        <v/>
      </c>
      <c r="L917" s="69" t="str">
        <f>IF('Section 10a Bilan_Diffusion'!E297="","",IF('Section 10a Bilan_Diffusion'!E297="«Choisir»","",'Section 10a Bilan_Diffusion'!E297))</f>
        <v/>
      </c>
      <c r="M917" s="69" t="str">
        <f>IF('Section 10a Bilan_Diffusion'!F297="","",IF('Section 10a Bilan_Diffusion'!F297="«Choisir»","",'Section 10a Bilan_Diffusion'!F297))</f>
        <v/>
      </c>
      <c r="N917" s="69" t="str">
        <f>IF('Section 10a Bilan_Diffusion'!G297="","",'Section 10a Bilan_Diffusion'!G297)</f>
        <v/>
      </c>
      <c r="O917" s="69" t="str">
        <f>IF('Section 10a Bilan_Diffusion'!H297="","",'Section 10a Bilan_Diffusion'!H297)</f>
        <v/>
      </c>
      <c r="P917" s="69" t="str">
        <f>IF('Section 10a Bilan_Diffusion'!I297="","",IF('Section 10a Bilan_Diffusion'!I297="«Choisir»","",'Section 10a Bilan_Diffusion'!I297))</f>
        <v/>
      </c>
      <c r="Q917" s="69" t="str">
        <f>IF('Section 10a Bilan_Diffusion'!J297="","",IF('Section 10a Bilan_Diffusion'!J297="«Choisir»","",'Section 10a Bilan_Diffusion'!J297))</f>
        <v/>
      </c>
      <c r="R917" s="9" t="str">
        <f>IF('Section 10a Bilan_Diffusion'!K297="","",'Section 10a Bilan_Diffusion'!K297)</f>
        <v/>
      </c>
      <c r="S917" s="9" t="str">
        <f>IF('Section 10a Bilan_Diffusion'!L297="","",'Section 10a Bilan_Diffusion'!L297)</f>
        <v/>
      </c>
      <c r="T917" s="9" t="str">
        <f>IF('Section 10a Bilan_Diffusion'!M297="","",'Section 10a Bilan_Diffusion'!M297)</f>
        <v/>
      </c>
      <c r="U917" s="9" t="str">
        <f>IF('Section 10a Bilan_Diffusion'!N297="","",'Section 10a Bilan_Diffusion'!N297)</f>
        <v/>
      </c>
      <c r="V917" s="9">
        <f>'Section 10a Bilan_Diffusion'!O297</f>
        <v>0</v>
      </c>
      <c r="W917" s="9">
        <f>'Section 10a Bilan_Diffusion'!P297</f>
        <v>0</v>
      </c>
      <c r="X917" s="9">
        <f>'Section 10a Bilan_Diffusion'!Q297</f>
        <v>0</v>
      </c>
      <c r="Y917" s="9">
        <f>'Section 10a Bilan_Diffusion'!R297</f>
        <v>0</v>
      </c>
      <c r="Z917" s="9">
        <f>'Section 10a Bilan_Diffusion'!S297</f>
        <v>0</v>
      </c>
      <c r="AA917" s="9">
        <f>'Section 10a Bilan_Diffusion'!T297</f>
        <v>0</v>
      </c>
      <c r="AB917" s="9">
        <f>'Section 10a Bilan_Diffusion'!U297</f>
        <v>0</v>
      </c>
    </row>
    <row r="918" spans="1:28">
      <c r="A918" s="9">
        <f>'Identification '!$F$11</f>
        <v>0</v>
      </c>
      <c r="B918" s="69" t="str">
        <f>IF(AND('Identification '!$F$11="",'Identification '!$F$15&lt;&gt;""),'Identification '!$F$15,IF('Identification '!$F$11="","",IF('Identification '!$F$13="Inscrire le nom de votre organisme dans la cellule F15",'Identification '!$F$15,'Identification '!$F$13)))</f>
        <v/>
      </c>
      <c r="C918" s="9" t="str">
        <f>REF!$BM$7</f>
        <v>2025-2026</v>
      </c>
      <c r="D918" s="9" t="s">
        <v>3007</v>
      </c>
      <c r="E918" s="69" t="str">
        <f>'Identification '!$F$17</f>
        <v/>
      </c>
      <c r="F918" s="9" t="str">
        <f>'Identification '!$G$18</f>
        <v/>
      </c>
      <c r="G918" s="232" t="str">
        <f>IF('Section 10a Bilan_Diffusion'!$D$6="","",'Section 10a Bilan_Diffusion'!$D$6)</f>
        <v/>
      </c>
      <c r="H918" s="9" t="str">
        <f>IF('Section 10a Bilan_Diffusion'!$D$8="","",'Section 10a Bilan_Diffusion'!$D$8)</f>
        <v/>
      </c>
      <c r="I918" s="9" t="str">
        <f>IF('Section 10a Bilan_Diffusion'!$K$8="","",'Section 10a Bilan_Diffusion'!$K$8)</f>
        <v/>
      </c>
      <c r="J918" s="69" t="str">
        <f>IF('Section 10a Bilan_Diffusion'!C298="","",'Section 10a Bilan_Diffusion'!C298)</f>
        <v/>
      </c>
      <c r="K918" s="1273" t="str">
        <f>IF('Section 10a Bilan_Diffusion'!D298="","",'Section 10a Bilan_Diffusion'!D298)</f>
        <v/>
      </c>
      <c r="L918" s="69" t="str">
        <f>IF('Section 10a Bilan_Diffusion'!E298="","",IF('Section 10a Bilan_Diffusion'!E298="«Choisir»","",'Section 10a Bilan_Diffusion'!E298))</f>
        <v/>
      </c>
      <c r="M918" s="69" t="str">
        <f>IF('Section 10a Bilan_Diffusion'!F298="","",IF('Section 10a Bilan_Diffusion'!F298="«Choisir»","",'Section 10a Bilan_Diffusion'!F298))</f>
        <v/>
      </c>
      <c r="N918" s="69" t="str">
        <f>IF('Section 10a Bilan_Diffusion'!G298="","",'Section 10a Bilan_Diffusion'!G298)</f>
        <v/>
      </c>
      <c r="O918" s="69" t="str">
        <f>IF('Section 10a Bilan_Diffusion'!H298="","",'Section 10a Bilan_Diffusion'!H298)</f>
        <v/>
      </c>
      <c r="P918" s="69" t="str">
        <f>IF('Section 10a Bilan_Diffusion'!I298="","",IF('Section 10a Bilan_Diffusion'!I298="«Choisir»","",'Section 10a Bilan_Diffusion'!I298))</f>
        <v/>
      </c>
      <c r="Q918" s="69" t="str">
        <f>IF('Section 10a Bilan_Diffusion'!J298="","",IF('Section 10a Bilan_Diffusion'!J298="«Choisir»","",'Section 10a Bilan_Diffusion'!J298))</f>
        <v/>
      </c>
      <c r="R918" s="9" t="str">
        <f>IF('Section 10a Bilan_Diffusion'!K298="","",'Section 10a Bilan_Diffusion'!K298)</f>
        <v/>
      </c>
      <c r="S918" s="9" t="str">
        <f>IF('Section 10a Bilan_Diffusion'!L298="","",'Section 10a Bilan_Diffusion'!L298)</f>
        <v/>
      </c>
      <c r="T918" s="9" t="str">
        <f>IF('Section 10a Bilan_Diffusion'!M298="","",'Section 10a Bilan_Diffusion'!M298)</f>
        <v/>
      </c>
      <c r="U918" s="9" t="str">
        <f>IF('Section 10a Bilan_Diffusion'!N298="","",'Section 10a Bilan_Diffusion'!N298)</f>
        <v/>
      </c>
      <c r="V918" s="9">
        <f>'Section 10a Bilan_Diffusion'!O298</f>
        <v>0</v>
      </c>
      <c r="W918" s="9">
        <f>'Section 10a Bilan_Diffusion'!P298</f>
        <v>0</v>
      </c>
      <c r="X918" s="9">
        <f>'Section 10a Bilan_Diffusion'!Q298</f>
        <v>0</v>
      </c>
      <c r="Y918" s="9">
        <f>'Section 10a Bilan_Diffusion'!R298</f>
        <v>0</v>
      </c>
      <c r="Z918" s="9">
        <f>'Section 10a Bilan_Diffusion'!S298</f>
        <v>0</v>
      </c>
      <c r="AA918" s="9">
        <f>'Section 10a Bilan_Diffusion'!T298</f>
        <v>0</v>
      </c>
      <c r="AB918" s="9">
        <f>'Section 10a Bilan_Diffusion'!U298</f>
        <v>0</v>
      </c>
    </row>
    <row r="919" spans="1:28">
      <c r="A919" s="9">
        <f>'Identification '!$F$11</f>
        <v>0</v>
      </c>
      <c r="B919" s="69" t="str">
        <f>IF(AND('Identification '!$F$11="",'Identification '!$F$15&lt;&gt;""),'Identification '!$F$15,IF('Identification '!$F$11="","",IF('Identification '!$F$13="Inscrire le nom de votre organisme dans la cellule F15",'Identification '!$F$15,'Identification '!$F$13)))</f>
        <v/>
      </c>
      <c r="C919" s="9" t="str">
        <f>REF!$BM$7</f>
        <v>2025-2026</v>
      </c>
      <c r="D919" s="9" t="s">
        <v>3007</v>
      </c>
      <c r="E919" s="69" t="str">
        <f>'Identification '!$F$17</f>
        <v/>
      </c>
      <c r="F919" s="9" t="str">
        <f>'Identification '!$G$18</f>
        <v/>
      </c>
      <c r="G919" s="232" t="str">
        <f>IF('Section 10a Bilan_Diffusion'!$D$6="","",'Section 10a Bilan_Diffusion'!$D$6)</f>
        <v/>
      </c>
      <c r="H919" s="9" t="str">
        <f>IF('Section 10a Bilan_Diffusion'!$D$8="","",'Section 10a Bilan_Diffusion'!$D$8)</f>
        <v/>
      </c>
      <c r="I919" s="9" t="str">
        <f>IF('Section 10a Bilan_Diffusion'!$K$8="","",'Section 10a Bilan_Diffusion'!$K$8)</f>
        <v/>
      </c>
      <c r="J919" s="69" t="str">
        <f>IF('Section 10a Bilan_Diffusion'!C299="","",'Section 10a Bilan_Diffusion'!C299)</f>
        <v/>
      </c>
      <c r="K919" s="1273" t="str">
        <f>IF('Section 10a Bilan_Diffusion'!D299="","",'Section 10a Bilan_Diffusion'!D299)</f>
        <v/>
      </c>
      <c r="L919" s="69" t="str">
        <f>IF('Section 10a Bilan_Diffusion'!E299="","",IF('Section 10a Bilan_Diffusion'!E299="«Choisir»","",'Section 10a Bilan_Diffusion'!E299))</f>
        <v/>
      </c>
      <c r="M919" s="69" t="str">
        <f>IF('Section 10a Bilan_Diffusion'!F299="","",IF('Section 10a Bilan_Diffusion'!F299="«Choisir»","",'Section 10a Bilan_Diffusion'!F299))</f>
        <v/>
      </c>
      <c r="N919" s="69" t="str">
        <f>IF('Section 10a Bilan_Diffusion'!G299="","",'Section 10a Bilan_Diffusion'!G299)</f>
        <v/>
      </c>
      <c r="O919" s="69" t="str">
        <f>IF('Section 10a Bilan_Diffusion'!H299="","",'Section 10a Bilan_Diffusion'!H299)</f>
        <v/>
      </c>
      <c r="P919" s="69" t="str">
        <f>IF('Section 10a Bilan_Diffusion'!I299="","",IF('Section 10a Bilan_Diffusion'!I299="«Choisir»","",'Section 10a Bilan_Diffusion'!I299))</f>
        <v/>
      </c>
      <c r="Q919" s="69" t="str">
        <f>IF('Section 10a Bilan_Diffusion'!J299="","",IF('Section 10a Bilan_Diffusion'!J299="«Choisir»","",'Section 10a Bilan_Diffusion'!J299))</f>
        <v/>
      </c>
      <c r="R919" s="9" t="str">
        <f>IF('Section 10a Bilan_Diffusion'!K299="","",'Section 10a Bilan_Diffusion'!K299)</f>
        <v/>
      </c>
      <c r="S919" s="9" t="str">
        <f>IF('Section 10a Bilan_Diffusion'!L299="","",'Section 10a Bilan_Diffusion'!L299)</f>
        <v/>
      </c>
      <c r="T919" s="9" t="str">
        <f>IF('Section 10a Bilan_Diffusion'!M299="","",'Section 10a Bilan_Diffusion'!M299)</f>
        <v/>
      </c>
      <c r="U919" s="9" t="str">
        <f>IF('Section 10a Bilan_Diffusion'!N299="","",'Section 10a Bilan_Diffusion'!N299)</f>
        <v/>
      </c>
      <c r="V919" s="9">
        <f>'Section 10a Bilan_Diffusion'!O299</f>
        <v>0</v>
      </c>
      <c r="W919" s="9">
        <f>'Section 10a Bilan_Diffusion'!P299</f>
        <v>0</v>
      </c>
      <c r="X919" s="9">
        <f>'Section 10a Bilan_Diffusion'!Q299</f>
        <v>0</v>
      </c>
      <c r="Y919" s="9">
        <f>'Section 10a Bilan_Diffusion'!R299</f>
        <v>0</v>
      </c>
      <c r="Z919" s="9">
        <f>'Section 10a Bilan_Diffusion'!S299</f>
        <v>0</v>
      </c>
      <c r="AA919" s="9">
        <f>'Section 10a Bilan_Diffusion'!T299</f>
        <v>0</v>
      </c>
      <c r="AB919" s="9">
        <f>'Section 10a Bilan_Diffusion'!U299</f>
        <v>0</v>
      </c>
    </row>
    <row r="920" spans="1:28">
      <c r="A920" s="9">
        <f>'Identification '!$F$11</f>
        <v>0</v>
      </c>
      <c r="B920" s="69" t="str">
        <f>IF(AND('Identification '!$F$11="",'Identification '!$F$15&lt;&gt;""),'Identification '!$F$15,IF('Identification '!$F$11="","",IF('Identification '!$F$13="Inscrire le nom de votre organisme dans la cellule F15",'Identification '!$F$15,'Identification '!$F$13)))</f>
        <v/>
      </c>
      <c r="C920" s="9" t="str">
        <f>REF!$BM$7</f>
        <v>2025-2026</v>
      </c>
      <c r="D920" s="9" t="s">
        <v>3007</v>
      </c>
      <c r="E920" s="69" t="str">
        <f>'Identification '!$F$17</f>
        <v/>
      </c>
      <c r="F920" s="9" t="str">
        <f>'Identification '!$G$18</f>
        <v/>
      </c>
      <c r="G920" s="232" t="str">
        <f>IF('Section 10a Bilan_Diffusion'!$D$6="","",'Section 10a Bilan_Diffusion'!$D$6)</f>
        <v/>
      </c>
      <c r="H920" s="9" t="str">
        <f>IF('Section 10a Bilan_Diffusion'!$D$8="","",'Section 10a Bilan_Diffusion'!$D$8)</f>
        <v/>
      </c>
      <c r="I920" s="9" t="str">
        <f>IF('Section 10a Bilan_Diffusion'!$K$8="","",'Section 10a Bilan_Diffusion'!$K$8)</f>
        <v/>
      </c>
      <c r="J920" s="69" t="str">
        <f>IF('Section 10a Bilan_Diffusion'!C300="","",'Section 10a Bilan_Diffusion'!C300)</f>
        <v/>
      </c>
      <c r="K920" s="1273" t="str">
        <f>IF('Section 10a Bilan_Diffusion'!D300="","",'Section 10a Bilan_Diffusion'!D300)</f>
        <v/>
      </c>
      <c r="L920" s="69" t="str">
        <f>IF('Section 10a Bilan_Diffusion'!E300="","",IF('Section 10a Bilan_Diffusion'!E300="«Choisir»","",'Section 10a Bilan_Diffusion'!E300))</f>
        <v/>
      </c>
      <c r="M920" s="69" t="str">
        <f>IF('Section 10a Bilan_Diffusion'!F300="","",IF('Section 10a Bilan_Diffusion'!F300="«Choisir»","",'Section 10a Bilan_Diffusion'!F300))</f>
        <v/>
      </c>
      <c r="N920" s="69" t="str">
        <f>IF('Section 10a Bilan_Diffusion'!G300="","",'Section 10a Bilan_Diffusion'!G300)</f>
        <v/>
      </c>
      <c r="O920" s="69" t="str">
        <f>IF('Section 10a Bilan_Diffusion'!H300="","",'Section 10a Bilan_Diffusion'!H300)</f>
        <v/>
      </c>
      <c r="P920" s="69" t="str">
        <f>IF('Section 10a Bilan_Diffusion'!I300="","",IF('Section 10a Bilan_Diffusion'!I300="«Choisir»","",'Section 10a Bilan_Diffusion'!I300))</f>
        <v/>
      </c>
      <c r="Q920" s="69" t="str">
        <f>IF('Section 10a Bilan_Diffusion'!J300="","",IF('Section 10a Bilan_Diffusion'!J300="«Choisir»","",'Section 10a Bilan_Diffusion'!J300))</f>
        <v/>
      </c>
      <c r="R920" s="9" t="str">
        <f>IF('Section 10a Bilan_Diffusion'!K300="","",'Section 10a Bilan_Diffusion'!K300)</f>
        <v/>
      </c>
      <c r="S920" s="9" t="str">
        <f>IF('Section 10a Bilan_Diffusion'!L300="","",'Section 10a Bilan_Diffusion'!L300)</f>
        <v/>
      </c>
      <c r="T920" s="9" t="str">
        <f>IF('Section 10a Bilan_Diffusion'!M300="","",'Section 10a Bilan_Diffusion'!M300)</f>
        <v/>
      </c>
      <c r="U920" s="9" t="str">
        <f>IF('Section 10a Bilan_Diffusion'!N300="","",'Section 10a Bilan_Diffusion'!N300)</f>
        <v/>
      </c>
      <c r="V920" s="9">
        <f>'Section 10a Bilan_Diffusion'!O300</f>
        <v>0</v>
      </c>
      <c r="W920" s="9">
        <f>'Section 10a Bilan_Diffusion'!P300</f>
        <v>0</v>
      </c>
      <c r="X920" s="9">
        <f>'Section 10a Bilan_Diffusion'!Q300</f>
        <v>0</v>
      </c>
      <c r="Y920" s="9">
        <f>'Section 10a Bilan_Diffusion'!R300</f>
        <v>0</v>
      </c>
      <c r="Z920" s="9">
        <f>'Section 10a Bilan_Diffusion'!S300</f>
        <v>0</v>
      </c>
      <c r="AA920" s="9">
        <f>'Section 10a Bilan_Diffusion'!T300</f>
        <v>0</v>
      </c>
      <c r="AB920" s="9">
        <f>'Section 10a Bilan_Diffusion'!U300</f>
        <v>0</v>
      </c>
    </row>
    <row r="921" spans="1:28">
      <c r="A921" s="9">
        <f>'Identification '!$F$11</f>
        <v>0</v>
      </c>
      <c r="B921" s="69" t="str">
        <f>IF(AND('Identification '!$F$11="",'Identification '!$F$15&lt;&gt;""),'Identification '!$F$15,IF('Identification '!$F$11="","",IF('Identification '!$F$13="Inscrire le nom de votre organisme dans la cellule F15",'Identification '!$F$15,'Identification '!$F$13)))</f>
        <v/>
      </c>
      <c r="C921" s="9" t="str">
        <f>REF!$BM$7</f>
        <v>2025-2026</v>
      </c>
      <c r="D921" s="9" t="s">
        <v>3007</v>
      </c>
      <c r="E921" s="69" t="str">
        <f>'Identification '!$F$17</f>
        <v/>
      </c>
      <c r="F921" s="9" t="str">
        <f>'Identification '!$G$18</f>
        <v/>
      </c>
      <c r="G921" s="232" t="str">
        <f>IF('Section 10a Bilan_Diffusion'!$D$6="","",'Section 10a Bilan_Diffusion'!$D$6)</f>
        <v/>
      </c>
      <c r="H921" s="9" t="str">
        <f>IF('Section 10a Bilan_Diffusion'!$D$8="","",'Section 10a Bilan_Diffusion'!$D$8)</f>
        <v/>
      </c>
      <c r="I921" s="9" t="str">
        <f>IF('Section 10a Bilan_Diffusion'!$K$8="","",'Section 10a Bilan_Diffusion'!$K$8)</f>
        <v/>
      </c>
      <c r="J921" s="69" t="str">
        <f>IF('Section 10a Bilan_Diffusion'!C301="","",'Section 10a Bilan_Diffusion'!C301)</f>
        <v/>
      </c>
      <c r="K921" s="1273" t="str">
        <f>IF('Section 10a Bilan_Diffusion'!D301="","",'Section 10a Bilan_Diffusion'!D301)</f>
        <v/>
      </c>
      <c r="L921" s="69" t="str">
        <f>IF('Section 10a Bilan_Diffusion'!E301="","",IF('Section 10a Bilan_Diffusion'!E301="«Choisir»","",'Section 10a Bilan_Diffusion'!E301))</f>
        <v/>
      </c>
      <c r="M921" s="69" t="str">
        <f>IF('Section 10a Bilan_Diffusion'!F301="","",IF('Section 10a Bilan_Diffusion'!F301="«Choisir»","",'Section 10a Bilan_Diffusion'!F301))</f>
        <v/>
      </c>
      <c r="N921" s="69" t="str">
        <f>IF('Section 10a Bilan_Diffusion'!G301="","",'Section 10a Bilan_Diffusion'!G301)</f>
        <v/>
      </c>
      <c r="O921" s="69" t="str">
        <f>IF('Section 10a Bilan_Diffusion'!H301="","",'Section 10a Bilan_Diffusion'!H301)</f>
        <v/>
      </c>
      <c r="P921" s="69" t="str">
        <f>IF('Section 10a Bilan_Diffusion'!I301="","",IF('Section 10a Bilan_Diffusion'!I301="«Choisir»","",'Section 10a Bilan_Diffusion'!I301))</f>
        <v/>
      </c>
      <c r="Q921" s="69" t="str">
        <f>IF('Section 10a Bilan_Diffusion'!J301="","",IF('Section 10a Bilan_Diffusion'!J301="«Choisir»","",'Section 10a Bilan_Diffusion'!J301))</f>
        <v/>
      </c>
      <c r="R921" s="9" t="str">
        <f>IF('Section 10a Bilan_Diffusion'!K301="","",'Section 10a Bilan_Diffusion'!K301)</f>
        <v/>
      </c>
      <c r="S921" s="9" t="str">
        <f>IF('Section 10a Bilan_Diffusion'!L301="","",'Section 10a Bilan_Diffusion'!L301)</f>
        <v/>
      </c>
      <c r="T921" s="9" t="str">
        <f>IF('Section 10a Bilan_Diffusion'!M301="","",'Section 10a Bilan_Diffusion'!M301)</f>
        <v/>
      </c>
      <c r="U921" s="9" t="str">
        <f>IF('Section 10a Bilan_Diffusion'!N301="","",'Section 10a Bilan_Diffusion'!N301)</f>
        <v/>
      </c>
      <c r="V921" s="9">
        <f>'Section 10a Bilan_Diffusion'!O301</f>
        <v>0</v>
      </c>
      <c r="W921" s="9">
        <f>'Section 10a Bilan_Diffusion'!P301</f>
        <v>0</v>
      </c>
      <c r="X921" s="9">
        <f>'Section 10a Bilan_Diffusion'!Q301</f>
        <v>0</v>
      </c>
      <c r="Y921" s="9">
        <f>'Section 10a Bilan_Diffusion'!R301</f>
        <v>0</v>
      </c>
      <c r="Z921" s="9">
        <f>'Section 10a Bilan_Diffusion'!S301</f>
        <v>0</v>
      </c>
      <c r="AA921" s="9">
        <f>'Section 10a Bilan_Diffusion'!T301</f>
        <v>0</v>
      </c>
      <c r="AB921" s="9">
        <f>'Section 10a Bilan_Diffusion'!U301</f>
        <v>0</v>
      </c>
    </row>
    <row r="922" spans="1:28">
      <c r="A922" s="9">
        <f>'Identification '!$F$11</f>
        <v>0</v>
      </c>
      <c r="B922" s="69" t="str">
        <f>IF(AND('Identification '!$F$11="",'Identification '!$F$15&lt;&gt;""),'Identification '!$F$15,IF('Identification '!$F$11="","",IF('Identification '!$F$13="Inscrire le nom de votre organisme dans la cellule F15",'Identification '!$F$15,'Identification '!$F$13)))</f>
        <v/>
      </c>
      <c r="C922" s="9" t="str">
        <f>REF!$BM$7</f>
        <v>2025-2026</v>
      </c>
      <c r="D922" s="9" t="s">
        <v>3007</v>
      </c>
      <c r="E922" s="69" t="str">
        <f>'Identification '!$F$17</f>
        <v/>
      </c>
      <c r="F922" s="9" t="str">
        <f>'Identification '!$G$18</f>
        <v/>
      </c>
      <c r="G922" s="232" t="str">
        <f>IF('Section 10a Bilan_Diffusion'!$D$6="","",'Section 10a Bilan_Diffusion'!$D$6)</f>
        <v/>
      </c>
      <c r="H922" s="9" t="str">
        <f>IF('Section 10a Bilan_Diffusion'!$D$8="","",'Section 10a Bilan_Diffusion'!$D$8)</f>
        <v/>
      </c>
      <c r="I922" s="9" t="str">
        <f>IF('Section 10a Bilan_Diffusion'!$K$8="","",'Section 10a Bilan_Diffusion'!$K$8)</f>
        <v/>
      </c>
      <c r="J922" s="69" t="str">
        <f>IF('Section 10a Bilan_Diffusion'!C302="","",'Section 10a Bilan_Diffusion'!C302)</f>
        <v/>
      </c>
      <c r="K922" s="1273" t="str">
        <f>IF('Section 10a Bilan_Diffusion'!D302="","",'Section 10a Bilan_Diffusion'!D302)</f>
        <v/>
      </c>
      <c r="L922" s="69" t="str">
        <f>IF('Section 10a Bilan_Diffusion'!E302="","",IF('Section 10a Bilan_Diffusion'!E302="«Choisir»","",'Section 10a Bilan_Diffusion'!E302))</f>
        <v/>
      </c>
      <c r="M922" s="69" t="str">
        <f>IF('Section 10a Bilan_Diffusion'!F302="","",IF('Section 10a Bilan_Diffusion'!F302="«Choisir»","",'Section 10a Bilan_Diffusion'!F302))</f>
        <v/>
      </c>
      <c r="N922" s="69" t="str">
        <f>IF('Section 10a Bilan_Diffusion'!G302="","",'Section 10a Bilan_Diffusion'!G302)</f>
        <v/>
      </c>
      <c r="O922" s="69" t="str">
        <f>IF('Section 10a Bilan_Diffusion'!H302="","",'Section 10a Bilan_Diffusion'!H302)</f>
        <v/>
      </c>
      <c r="P922" s="69" t="str">
        <f>IF('Section 10a Bilan_Diffusion'!I302="","",IF('Section 10a Bilan_Diffusion'!I302="«Choisir»","",'Section 10a Bilan_Diffusion'!I302))</f>
        <v/>
      </c>
      <c r="Q922" s="69" t="str">
        <f>IF('Section 10a Bilan_Diffusion'!J302="","",IF('Section 10a Bilan_Diffusion'!J302="«Choisir»","",'Section 10a Bilan_Diffusion'!J302))</f>
        <v/>
      </c>
      <c r="R922" s="9" t="str">
        <f>IF('Section 10a Bilan_Diffusion'!K302="","",'Section 10a Bilan_Diffusion'!K302)</f>
        <v/>
      </c>
      <c r="S922" s="9" t="str">
        <f>IF('Section 10a Bilan_Diffusion'!L302="","",'Section 10a Bilan_Diffusion'!L302)</f>
        <v/>
      </c>
      <c r="T922" s="9" t="str">
        <f>IF('Section 10a Bilan_Diffusion'!M302="","",'Section 10a Bilan_Diffusion'!M302)</f>
        <v/>
      </c>
      <c r="U922" s="9" t="str">
        <f>IF('Section 10a Bilan_Diffusion'!N302="","",'Section 10a Bilan_Diffusion'!N302)</f>
        <v/>
      </c>
      <c r="V922" s="9">
        <f>'Section 10a Bilan_Diffusion'!O302</f>
        <v>0</v>
      </c>
      <c r="W922" s="9">
        <f>'Section 10a Bilan_Diffusion'!P302</f>
        <v>0</v>
      </c>
      <c r="X922" s="9">
        <f>'Section 10a Bilan_Diffusion'!Q302</f>
        <v>0</v>
      </c>
      <c r="Y922" s="9">
        <f>'Section 10a Bilan_Diffusion'!R302</f>
        <v>0</v>
      </c>
      <c r="Z922" s="9">
        <f>'Section 10a Bilan_Diffusion'!S302</f>
        <v>0</v>
      </c>
      <c r="AA922" s="9">
        <f>'Section 10a Bilan_Diffusion'!T302</f>
        <v>0</v>
      </c>
      <c r="AB922" s="9">
        <f>'Section 10a Bilan_Diffusion'!U302</f>
        <v>0</v>
      </c>
    </row>
    <row r="923" spans="1:28">
      <c r="A923" s="9">
        <f>'Identification '!$F$11</f>
        <v>0</v>
      </c>
      <c r="B923" s="69" t="str">
        <f>IF(AND('Identification '!$F$11="",'Identification '!$F$15&lt;&gt;""),'Identification '!$F$15,IF('Identification '!$F$11="","",IF('Identification '!$F$13="Inscrire le nom de votre organisme dans la cellule F15",'Identification '!$F$15,'Identification '!$F$13)))</f>
        <v/>
      </c>
      <c r="C923" s="9" t="str">
        <f>REF!$BM$7</f>
        <v>2025-2026</v>
      </c>
      <c r="D923" s="9" t="s">
        <v>3007</v>
      </c>
      <c r="E923" s="69" t="str">
        <f>'Identification '!$F$17</f>
        <v/>
      </c>
      <c r="F923" s="9" t="str">
        <f>'Identification '!$G$18</f>
        <v/>
      </c>
      <c r="G923" s="232" t="str">
        <f>IF('Section 10a Bilan_Diffusion'!$D$6="","",'Section 10a Bilan_Diffusion'!$D$6)</f>
        <v/>
      </c>
      <c r="H923" s="9" t="str">
        <f>IF('Section 10a Bilan_Diffusion'!$D$8="","",'Section 10a Bilan_Diffusion'!$D$8)</f>
        <v/>
      </c>
      <c r="I923" s="9" t="str">
        <f>IF('Section 10a Bilan_Diffusion'!$K$8="","",'Section 10a Bilan_Diffusion'!$K$8)</f>
        <v/>
      </c>
      <c r="J923" s="69" t="str">
        <f>IF('Section 10a Bilan_Diffusion'!C303="","",'Section 10a Bilan_Diffusion'!C303)</f>
        <v/>
      </c>
      <c r="K923" s="1273" t="str">
        <f>IF('Section 10a Bilan_Diffusion'!D303="","",'Section 10a Bilan_Diffusion'!D303)</f>
        <v/>
      </c>
      <c r="L923" s="69" t="str">
        <f>IF('Section 10a Bilan_Diffusion'!E303="","",IF('Section 10a Bilan_Diffusion'!E303="«Choisir»","",'Section 10a Bilan_Diffusion'!E303))</f>
        <v/>
      </c>
      <c r="M923" s="69" t="str">
        <f>IF('Section 10a Bilan_Diffusion'!F303="","",IF('Section 10a Bilan_Diffusion'!F303="«Choisir»","",'Section 10a Bilan_Diffusion'!F303))</f>
        <v/>
      </c>
      <c r="N923" s="69" t="str">
        <f>IF('Section 10a Bilan_Diffusion'!G303="","",'Section 10a Bilan_Diffusion'!G303)</f>
        <v/>
      </c>
      <c r="O923" s="69" t="str">
        <f>IF('Section 10a Bilan_Diffusion'!H303="","",'Section 10a Bilan_Diffusion'!H303)</f>
        <v/>
      </c>
      <c r="P923" s="69" t="str">
        <f>IF('Section 10a Bilan_Diffusion'!I303="","",IF('Section 10a Bilan_Diffusion'!I303="«Choisir»","",'Section 10a Bilan_Diffusion'!I303))</f>
        <v/>
      </c>
      <c r="Q923" s="69" t="str">
        <f>IF('Section 10a Bilan_Diffusion'!J303="","",IF('Section 10a Bilan_Diffusion'!J303="«Choisir»","",'Section 10a Bilan_Diffusion'!J303))</f>
        <v/>
      </c>
      <c r="R923" s="9" t="str">
        <f>IF('Section 10a Bilan_Diffusion'!K303="","",'Section 10a Bilan_Diffusion'!K303)</f>
        <v/>
      </c>
      <c r="S923" s="9" t="str">
        <f>IF('Section 10a Bilan_Diffusion'!L303="","",'Section 10a Bilan_Diffusion'!L303)</f>
        <v/>
      </c>
      <c r="T923" s="9" t="str">
        <f>IF('Section 10a Bilan_Diffusion'!M303="","",'Section 10a Bilan_Diffusion'!M303)</f>
        <v/>
      </c>
      <c r="U923" s="9" t="str">
        <f>IF('Section 10a Bilan_Diffusion'!N303="","",'Section 10a Bilan_Diffusion'!N303)</f>
        <v/>
      </c>
      <c r="V923" s="9">
        <f>'Section 10a Bilan_Diffusion'!O303</f>
        <v>0</v>
      </c>
      <c r="W923" s="9">
        <f>'Section 10a Bilan_Diffusion'!P303</f>
        <v>0</v>
      </c>
      <c r="X923" s="9">
        <f>'Section 10a Bilan_Diffusion'!Q303</f>
        <v>0</v>
      </c>
      <c r="Y923" s="9">
        <f>'Section 10a Bilan_Diffusion'!R303</f>
        <v>0</v>
      </c>
      <c r="Z923" s="9">
        <f>'Section 10a Bilan_Diffusion'!S303</f>
        <v>0</v>
      </c>
      <c r="AA923" s="9">
        <f>'Section 10a Bilan_Diffusion'!T303</f>
        <v>0</v>
      </c>
      <c r="AB923" s="9">
        <f>'Section 10a Bilan_Diffusion'!U303</f>
        <v>0</v>
      </c>
    </row>
    <row r="924" spans="1:28">
      <c r="A924" s="9">
        <f>'Identification '!$F$11</f>
        <v>0</v>
      </c>
      <c r="B924" s="69" t="str">
        <f>IF(AND('Identification '!$F$11="",'Identification '!$F$15&lt;&gt;""),'Identification '!$F$15,IF('Identification '!$F$11="","",IF('Identification '!$F$13="Inscrire le nom de votre organisme dans la cellule F15",'Identification '!$F$15,'Identification '!$F$13)))</f>
        <v/>
      </c>
      <c r="C924" s="9" t="str">
        <f>REF!$BM$7</f>
        <v>2025-2026</v>
      </c>
      <c r="D924" s="9" t="s">
        <v>3007</v>
      </c>
      <c r="E924" s="69" t="str">
        <f>'Identification '!$F$17</f>
        <v/>
      </c>
      <c r="F924" s="9" t="str">
        <f>'Identification '!$G$18</f>
        <v/>
      </c>
      <c r="G924" s="232" t="str">
        <f>IF('Section 10a Bilan_Diffusion'!$D$6="","",'Section 10a Bilan_Diffusion'!$D$6)</f>
        <v/>
      </c>
      <c r="H924" s="9" t="str">
        <f>IF('Section 10a Bilan_Diffusion'!$D$8="","",'Section 10a Bilan_Diffusion'!$D$8)</f>
        <v/>
      </c>
      <c r="I924" s="9" t="str">
        <f>IF('Section 10a Bilan_Diffusion'!$K$8="","",'Section 10a Bilan_Diffusion'!$K$8)</f>
        <v/>
      </c>
      <c r="J924" s="69" t="str">
        <f>IF('Section 10a Bilan_Diffusion'!C304="","",'Section 10a Bilan_Diffusion'!C304)</f>
        <v/>
      </c>
      <c r="K924" s="1273" t="str">
        <f>IF('Section 10a Bilan_Diffusion'!D304="","",'Section 10a Bilan_Diffusion'!D304)</f>
        <v/>
      </c>
      <c r="L924" s="69" t="str">
        <f>IF('Section 10a Bilan_Diffusion'!E304="","",IF('Section 10a Bilan_Diffusion'!E304="«Choisir»","",'Section 10a Bilan_Diffusion'!E304))</f>
        <v/>
      </c>
      <c r="M924" s="69" t="str">
        <f>IF('Section 10a Bilan_Diffusion'!F304="","",IF('Section 10a Bilan_Diffusion'!F304="«Choisir»","",'Section 10a Bilan_Diffusion'!F304))</f>
        <v/>
      </c>
      <c r="N924" s="69" t="str">
        <f>IF('Section 10a Bilan_Diffusion'!G304="","",'Section 10a Bilan_Diffusion'!G304)</f>
        <v/>
      </c>
      <c r="O924" s="69" t="str">
        <f>IF('Section 10a Bilan_Diffusion'!H304="","",'Section 10a Bilan_Diffusion'!H304)</f>
        <v/>
      </c>
      <c r="P924" s="69" t="str">
        <f>IF('Section 10a Bilan_Diffusion'!I304="","",IF('Section 10a Bilan_Diffusion'!I304="«Choisir»","",'Section 10a Bilan_Diffusion'!I304))</f>
        <v/>
      </c>
      <c r="Q924" s="69" t="str">
        <f>IF('Section 10a Bilan_Diffusion'!J304="","",IF('Section 10a Bilan_Diffusion'!J304="«Choisir»","",'Section 10a Bilan_Diffusion'!J304))</f>
        <v/>
      </c>
      <c r="R924" s="9" t="str">
        <f>IF('Section 10a Bilan_Diffusion'!K304="","",'Section 10a Bilan_Diffusion'!K304)</f>
        <v/>
      </c>
      <c r="S924" s="9" t="str">
        <f>IF('Section 10a Bilan_Diffusion'!L304="","",'Section 10a Bilan_Diffusion'!L304)</f>
        <v/>
      </c>
      <c r="T924" s="9" t="str">
        <f>IF('Section 10a Bilan_Diffusion'!M304="","",'Section 10a Bilan_Diffusion'!M304)</f>
        <v/>
      </c>
      <c r="U924" s="9" t="str">
        <f>IF('Section 10a Bilan_Diffusion'!N304="","",'Section 10a Bilan_Diffusion'!N304)</f>
        <v/>
      </c>
      <c r="V924" s="9">
        <f>'Section 10a Bilan_Diffusion'!O304</f>
        <v>0</v>
      </c>
      <c r="W924" s="9">
        <f>'Section 10a Bilan_Diffusion'!P304</f>
        <v>0</v>
      </c>
      <c r="X924" s="9">
        <f>'Section 10a Bilan_Diffusion'!Q304</f>
        <v>0</v>
      </c>
      <c r="Y924" s="9">
        <f>'Section 10a Bilan_Diffusion'!R304</f>
        <v>0</v>
      </c>
      <c r="Z924" s="9">
        <f>'Section 10a Bilan_Diffusion'!S304</f>
        <v>0</v>
      </c>
      <c r="AA924" s="9">
        <f>'Section 10a Bilan_Diffusion'!T304</f>
        <v>0</v>
      </c>
      <c r="AB924" s="9">
        <f>'Section 10a Bilan_Diffusion'!U304</f>
        <v>0</v>
      </c>
    </row>
    <row r="925" spans="1:28">
      <c r="A925" s="9">
        <f>'Identification '!$F$11</f>
        <v>0</v>
      </c>
      <c r="B925" s="69" t="str">
        <f>IF(AND('Identification '!$F$11="",'Identification '!$F$15&lt;&gt;""),'Identification '!$F$15,IF('Identification '!$F$11="","",IF('Identification '!$F$13="Inscrire le nom de votre organisme dans la cellule F15",'Identification '!$F$15,'Identification '!$F$13)))</f>
        <v/>
      </c>
      <c r="C925" s="9" t="str">
        <f>REF!$BM$7</f>
        <v>2025-2026</v>
      </c>
      <c r="D925" s="9" t="s">
        <v>3007</v>
      </c>
      <c r="E925" s="69" t="str">
        <f>'Identification '!$F$17</f>
        <v/>
      </c>
      <c r="F925" s="9" t="str">
        <f>'Identification '!$G$18</f>
        <v/>
      </c>
      <c r="G925" s="232" t="str">
        <f>IF('Section 10a Bilan_Diffusion'!$D$6="","",'Section 10a Bilan_Diffusion'!$D$6)</f>
        <v/>
      </c>
      <c r="H925" s="9" t="str">
        <f>IF('Section 10a Bilan_Diffusion'!$D$8="","",'Section 10a Bilan_Diffusion'!$D$8)</f>
        <v/>
      </c>
      <c r="I925" s="9" t="str">
        <f>IF('Section 10a Bilan_Diffusion'!$K$8="","",'Section 10a Bilan_Diffusion'!$K$8)</f>
        <v/>
      </c>
      <c r="J925" s="69" t="str">
        <f>IF('Section 10a Bilan_Diffusion'!C305="","",'Section 10a Bilan_Diffusion'!C305)</f>
        <v/>
      </c>
      <c r="K925" s="1273" t="str">
        <f>IF('Section 10a Bilan_Diffusion'!D305="","",'Section 10a Bilan_Diffusion'!D305)</f>
        <v/>
      </c>
      <c r="L925" s="69" t="str">
        <f>IF('Section 10a Bilan_Diffusion'!E305="","",IF('Section 10a Bilan_Diffusion'!E305="«Choisir»","",'Section 10a Bilan_Diffusion'!E305))</f>
        <v/>
      </c>
      <c r="M925" s="69" t="str">
        <f>IF('Section 10a Bilan_Diffusion'!F305="","",IF('Section 10a Bilan_Diffusion'!F305="«Choisir»","",'Section 10a Bilan_Diffusion'!F305))</f>
        <v/>
      </c>
      <c r="N925" s="69" t="str">
        <f>IF('Section 10a Bilan_Diffusion'!G305="","",'Section 10a Bilan_Diffusion'!G305)</f>
        <v/>
      </c>
      <c r="O925" s="69" t="str">
        <f>IF('Section 10a Bilan_Diffusion'!H305="","",'Section 10a Bilan_Diffusion'!H305)</f>
        <v/>
      </c>
      <c r="P925" s="69" t="str">
        <f>IF('Section 10a Bilan_Diffusion'!I305="","",IF('Section 10a Bilan_Diffusion'!I305="«Choisir»","",'Section 10a Bilan_Diffusion'!I305))</f>
        <v/>
      </c>
      <c r="Q925" s="69" t="str">
        <f>IF('Section 10a Bilan_Diffusion'!J305="","",IF('Section 10a Bilan_Diffusion'!J305="«Choisir»","",'Section 10a Bilan_Diffusion'!J305))</f>
        <v/>
      </c>
      <c r="R925" s="9" t="str">
        <f>IF('Section 10a Bilan_Diffusion'!K305="","",'Section 10a Bilan_Diffusion'!K305)</f>
        <v/>
      </c>
      <c r="S925" s="9" t="str">
        <f>IF('Section 10a Bilan_Diffusion'!L305="","",'Section 10a Bilan_Diffusion'!L305)</f>
        <v/>
      </c>
      <c r="T925" s="9" t="str">
        <f>IF('Section 10a Bilan_Diffusion'!M305="","",'Section 10a Bilan_Diffusion'!M305)</f>
        <v/>
      </c>
      <c r="U925" s="9" t="str">
        <f>IF('Section 10a Bilan_Diffusion'!N305="","",'Section 10a Bilan_Diffusion'!N305)</f>
        <v/>
      </c>
      <c r="V925" s="9">
        <f>'Section 10a Bilan_Diffusion'!O305</f>
        <v>0</v>
      </c>
      <c r="W925" s="9">
        <f>'Section 10a Bilan_Diffusion'!P305</f>
        <v>0</v>
      </c>
      <c r="X925" s="9">
        <f>'Section 10a Bilan_Diffusion'!Q305</f>
        <v>0</v>
      </c>
      <c r="Y925" s="9">
        <f>'Section 10a Bilan_Diffusion'!R305</f>
        <v>0</v>
      </c>
      <c r="Z925" s="9">
        <f>'Section 10a Bilan_Diffusion'!S305</f>
        <v>0</v>
      </c>
      <c r="AA925" s="9">
        <f>'Section 10a Bilan_Diffusion'!T305</f>
        <v>0</v>
      </c>
      <c r="AB925" s="9">
        <f>'Section 10a Bilan_Diffusion'!U305</f>
        <v>0</v>
      </c>
    </row>
    <row r="926" spans="1:28">
      <c r="A926" s="9">
        <f>'Identification '!$F$11</f>
        <v>0</v>
      </c>
      <c r="B926" s="69" t="str">
        <f>IF(AND('Identification '!$F$11="",'Identification '!$F$15&lt;&gt;""),'Identification '!$F$15,IF('Identification '!$F$11="","",IF('Identification '!$F$13="Inscrire le nom de votre organisme dans la cellule F15",'Identification '!$F$15,'Identification '!$F$13)))</f>
        <v/>
      </c>
      <c r="C926" s="9" t="str">
        <f>REF!$BM$7</f>
        <v>2025-2026</v>
      </c>
      <c r="D926" s="9" t="s">
        <v>3007</v>
      </c>
      <c r="E926" s="69" t="str">
        <f>'Identification '!$F$17</f>
        <v/>
      </c>
      <c r="F926" s="9" t="str">
        <f>'Identification '!$G$18</f>
        <v/>
      </c>
      <c r="G926" s="232" t="str">
        <f>IF('Section 10a Bilan_Diffusion'!$D$6="","",'Section 10a Bilan_Diffusion'!$D$6)</f>
        <v/>
      </c>
      <c r="H926" s="9" t="str">
        <f>IF('Section 10a Bilan_Diffusion'!$D$8="","",'Section 10a Bilan_Diffusion'!$D$8)</f>
        <v/>
      </c>
      <c r="I926" s="9" t="str">
        <f>IF('Section 10a Bilan_Diffusion'!$K$8="","",'Section 10a Bilan_Diffusion'!$K$8)</f>
        <v/>
      </c>
      <c r="J926" s="69" t="str">
        <f>IF('Section 10a Bilan_Diffusion'!C306="","",'Section 10a Bilan_Diffusion'!C306)</f>
        <v/>
      </c>
      <c r="K926" s="1273" t="str">
        <f>IF('Section 10a Bilan_Diffusion'!D306="","",'Section 10a Bilan_Diffusion'!D306)</f>
        <v/>
      </c>
      <c r="L926" s="69" t="str">
        <f>IF('Section 10a Bilan_Diffusion'!E306="","",IF('Section 10a Bilan_Diffusion'!E306="«Choisir»","",'Section 10a Bilan_Diffusion'!E306))</f>
        <v/>
      </c>
      <c r="M926" s="69" t="str">
        <f>IF('Section 10a Bilan_Diffusion'!F306="","",IF('Section 10a Bilan_Diffusion'!F306="«Choisir»","",'Section 10a Bilan_Diffusion'!F306))</f>
        <v/>
      </c>
      <c r="N926" s="69" t="str">
        <f>IF('Section 10a Bilan_Diffusion'!G306="","",'Section 10a Bilan_Diffusion'!G306)</f>
        <v/>
      </c>
      <c r="O926" s="69" t="str">
        <f>IF('Section 10a Bilan_Diffusion'!H306="","",'Section 10a Bilan_Diffusion'!H306)</f>
        <v/>
      </c>
      <c r="P926" s="69" t="str">
        <f>IF('Section 10a Bilan_Diffusion'!I306="","",IF('Section 10a Bilan_Diffusion'!I306="«Choisir»","",'Section 10a Bilan_Diffusion'!I306))</f>
        <v/>
      </c>
      <c r="Q926" s="69" t="str">
        <f>IF('Section 10a Bilan_Diffusion'!J306="","",IF('Section 10a Bilan_Diffusion'!J306="«Choisir»","",'Section 10a Bilan_Diffusion'!J306))</f>
        <v/>
      </c>
      <c r="R926" s="9" t="str">
        <f>IF('Section 10a Bilan_Diffusion'!K306="","",'Section 10a Bilan_Diffusion'!K306)</f>
        <v/>
      </c>
      <c r="S926" s="9" t="str">
        <f>IF('Section 10a Bilan_Diffusion'!L306="","",'Section 10a Bilan_Diffusion'!L306)</f>
        <v/>
      </c>
      <c r="T926" s="9" t="str">
        <f>IF('Section 10a Bilan_Diffusion'!M306="","",'Section 10a Bilan_Diffusion'!M306)</f>
        <v/>
      </c>
      <c r="U926" s="9" t="str">
        <f>IF('Section 10a Bilan_Diffusion'!N306="","",'Section 10a Bilan_Diffusion'!N306)</f>
        <v/>
      </c>
      <c r="V926" s="9">
        <f>'Section 10a Bilan_Diffusion'!O306</f>
        <v>0</v>
      </c>
      <c r="W926" s="9">
        <f>'Section 10a Bilan_Diffusion'!P306</f>
        <v>0</v>
      </c>
      <c r="X926" s="9">
        <f>'Section 10a Bilan_Diffusion'!Q306</f>
        <v>0</v>
      </c>
      <c r="Y926" s="9">
        <f>'Section 10a Bilan_Diffusion'!R306</f>
        <v>0</v>
      </c>
      <c r="Z926" s="9">
        <f>'Section 10a Bilan_Diffusion'!S306</f>
        <v>0</v>
      </c>
      <c r="AA926" s="9">
        <f>'Section 10a Bilan_Diffusion'!T306</f>
        <v>0</v>
      </c>
      <c r="AB926" s="9">
        <f>'Section 10a Bilan_Diffusion'!U306</f>
        <v>0</v>
      </c>
    </row>
    <row r="927" spans="1:28">
      <c r="A927" s="9">
        <f>'Identification '!$F$11</f>
        <v>0</v>
      </c>
      <c r="B927" s="69" t="str">
        <f>IF(AND('Identification '!$F$11="",'Identification '!$F$15&lt;&gt;""),'Identification '!$F$15,IF('Identification '!$F$11="","",IF('Identification '!$F$13="Inscrire le nom de votre organisme dans la cellule F15",'Identification '!$F$15,'Identification '!$F$13)))</f>
        <v/>
      </c>
      <c r="C927" s="9" t="str">
        <f>REF!$BM$7</f>
        <v>2025-2026</v>
      </c>
      <c r="D927" s="9" t="s">
        <v>3007</v>
      </c>
      <c r="E927" s="69" t="str">
        <f>'Identification '!$F$17</f>
        <v/>
      </c>
      <c r="F927" s="9" t="str">
        <f>'Identification '!$G$18</f>
        <v/>
      </c>
      <c r="G927" s="232" t="str">
        <f>IF('Section 10a Bilan_Diffusion'!$D$6="","",'Section 10a Bilan_Diffusion'!$D$6)</f>
        <v/>
      </c>
      <c r="H927" s="9" t="str">
        <f>IF('Section 10a Bilan_Diffusion'!$D$8="","",'Section 10a Bilan_Diffusion'!$D$8)</f>
        <v/>
      </c>
      <c r="I927" s="9" t="str">
        <f>IF('Section 10a Bilan_Diffusion'!$K$8="","",'Section 10a Bilan_Diffusion'!$K$8)</f>
        <v/>
      </c>
      <c r="J927" s="69" t="str">
        <f>IF('Section 10a Bilan_Diffusion'!C307="","",'Section 10a Bilan_Diffusion'!C307)</f>
        <v/>
      </c>
      <c r="K927" s="1273" t="str">
        <f>IF('Section 10a Bilan_Diffusion'!D307="","",'Section 10a Bilan_Diffusion'!D307)</f>
        <v/>
      </c>
      <c r="L927" s="69" t="str">
        <f>IF('Section 10a Bilan_Diffusion'!E307="","",IF('Section 10a Bilan_Diffusion'!E307="«Choisir»","",'Section 10a Bilan_Diffusion'!E307))</f>
        <v/>
      </c>
      <c r="M927" s="69" t="str">
        <f>IF('Section 10a Bilan_Diffusion'!F307="","",IF('Section 10a Bilan_Diffusion'!F307="«Choisir»","",'Section 10a Bilan_Diffusion'!F307))</f>
        <v/>
      </c>
      <c r="N927" s="69" t="str">
        <f>IF('Section 10a Bilan_Diffusion'!G307="","",'Section 10a Bilan_Diffusion'!G307)</f>
        <v/>
      </c>
      <c r="O927" s="69" t="str">
        <f>IF('Section 10a Bilan_Diffusion'!H307="","",'Section 10a Bilan_Diffusion'!H307)</f>
        <v/>
      </c>
      <c r="P927" s="69" t="str">
        <f>IF('Section 10a Bilan_Diffusion'!I307="","",IF('Section 10a Bilan_Diffusion'!I307="«Choisir»","",'Section 10a Bilan_Diffusion'!I307))</f>
        <v/>
      </c>
      <c r="Q927" s="69" t="str">
        <f>IF('Section 10a Bilan_Diffusion'!J307="","",IF('Section 10a Bilan_Diffusion'!J307="«Choisir»","",'Section 10a Bilan_Diffusion'!J307))</f>
        <v/>
      </c>
      <c r="R927" s="9" t="str">
        <f>IF('Section 10a Bilan_Diffusion'!K307="","",'Section 10a Bilan_Diffusion'!K307)</f>
        <v/>
      </c>
      <c r="S927" s="9" t="str">
        <f>IF('Section 10a Bilan_Diffusion'!L307="","",'Section 10a Bilan_Diffusion'!L307)</f>
        <v/>
      </c>
      <c r="T927" s="9" t="str">
        <f>IF('Section 10a Bilan_Diffusion'!M307="","",'Section 10a Bilan_Diffusion'!M307)</f>
        <v/>
      </c>
      <c r="U927" s="9" t="str">
        <f>IF('Section 10a Bilan_Diffusion'!N307="","",'Section 10a Bilan_Diffusion'!N307)</f>
        <v/>
      </c>
      <c r="V927" s="9">
        <f>'Section 10a Bilan_Diffusion'!O307</f>
        <v>0</v>
      </c>
      <c r="W927" s="9">
        <f>'Section 10a Bilan_Diffusion'!P307</f>
        <v>0</v>
      </c>
      <c r="X927" s="9">
        <f>'Section 10a Bilan_Diffusion'!Q307</f>
        <v>0</v>
      </c>
      <c r="Y927" s="9">
        <f>'Section 10a Bilan_Diffusion'!R307</f>
        <v>0</v>
      </c>
      <c r="Z927" s="9">
        <f>'Section 10a Bilan_Diffusion'!S307</f>
        <v>0</v>
      </c>
      <c r="AA927" s="9">
        <f>'Section 10a Bilan_Diffusion'!T307</f>
        <v>0</v>
      </c>
      <c r="AB927" s="9">
        <f>'Section 10a Bilan_Diffusion'!U307</f>
        <v>0</v>
      </c>
    </row>
    <row r="928" spans="1:28">
      <c r="A928" s="9">
        <f>'Identification '!$F$11</f>
        <v>0</v>
      </c>
      <c r="B928" s="69" t="str">
        <f>IF(AND('Identification '!$F$11="",'Identification '!$F$15&lt;&gt;""),'Identification '!$F$15,IF('Identification '!$F$11="","",IF('Identification '!$F$13="Inscrire le nom de votre organisme dans la cellule F15",'Identification '!$F$15,'Identification '!$F$13)))</f>
        <v/>
      </c>
      <c r="C928" s="9" t="str">
        <f>REF!$BM$7</f>
        <v>2025-2026</v>
      </c>
      <c r="D928" s="9" t="s">
        <v>3007</v>
      </c>
      <c r="E928" s="69" t="str">
        <f>'Identification '!$F$17</f>
        <v/>
      </c>
      <c r="F928" s="9" t="str">
        <f>'Identification '!$G$18</f>
        <v/>
      </c>
      <c r="G928" s="232" t="str">
        <f>IF('Section 10a Bilan_Diffusion'!$D$6="","",'Section 10a Bilan_Diffusion'!$D$6)</f>
        <v/>
      </c>
      <c r="H928" s="9" t="str">
        <f>IF('Section 10a Bilan_Diffusion'!$D$8="","",'Section 10a Bilan_Diffusion'!$D$8)</f>
        <v/>
      </c>
      <c r="I928" s="9" t="str">
        <f>IF('Section 10a Bilan_Diffusion'!$K$8="","",'Section 10a Bilan_Diffusion'!$K$8)</f>
        <v/>
      </c>
      <c r="J928" s="69" t="str">
        <f>IF('Section 10a Bilan_Diffusion'!C308="","",'Section 10a Bilan_Diffusion'!C308)</f>
        <v/>
      </c>
      <c r="K928" s="1273" t="str">
        <f>IF('Section 10a Bilan_Diffusion'!D308="","",'Section 10a Bilan_Diffusion'!D308)</f>
        <v/>
      </c>
      <c r="L928" s="69" t="str">
        <f>IF('Section 10a Bilan_Diffusion'!E308="","",IF('Section 10a Bilan_Diffusion'!E308="«Choisir»","",'Section 10a Bilan_Diffusion'!E308))</f>
        <v/>
      </c>
      <c r="M928" s="69" t="str">
        <f>IF('Section 10a Bilan_Diffusion'!F308="","",IF('Section 10a Bilan_Diffusion'!F308="«Choisir»","",'Section 10a Bilan_Diffusion'!F308))</f>
        <v/>
      </c>
      <c r="N928" s="69" t="str">
        <f>IF('Section 10a Bilan_Diffusion'!G308="","",'Section 10a Bilan_Diffusion'!G308)</f>
        <v/>
      </c>
      <c r="O928" s="69" t="str">
        <f>IF('Section 10a Bilan_Diffusion'!H308="","",'Section 10a Bilan_Diffusion'!H308)</f>
        <v/>
      </c>
      <c r="P928" s="69" t="str">
        <f>IF('Section 10a Bilan_Diffusion'!I308="","",IF('Section 10a Bilan_Diffusion'!I308="«Choisir»","",'Section 10a Bilan_Diffusion'!I308))</f>
        <v/>
      </c>
      <c r="Q928" s="69" t="str">
        <f>IF('Section 10a Bilan_Diffusion'!J308="","",IF('Section 10a Bilan_Diffusion'!J308="«Choisir»","",'Section 10a Bilan_Diffusion'!J308))</f>
        <v/>
      </c>
      <c r="R928" s="9" t="str">
        <f>IF('Section 10a Bilan_Diffusion'!K308="","",'Section 10a Bilan_Diffusion'!K308)</f>
        <v/>
      </c>
      <c r="S928" s="9" t="str">
        <f>IF('Section 10a Bilan_Diffusion'!L308="","",'Section 10a Bilan_Diffusion'!L308)</f>
        <v/>
      </c>
      <c r="T928" s="9" t="str">
        <f>IF('Section 10a Bilan_Diffusion'!M308="","",'Section 10a Bilan_Diffusion'!M308)</f>
        <v/>
      </c>
      <c r="U928" s="9" t="str">
        <f>IF('Section 10a Bilan_Diffusion'!N308="","",'Section 10a Bilan_Diffusion'!N308)</f>
        <v/>
      </c>
      <c r="V928" s="9">
        <f>'Section 10a Bilan_Diffusion'!O308</f>
        <v>0</v>
      </c>
      <c r="W928" s="9">
        <f>'Section 10a Bilan_Diffusion'!P308</f>
        <v>0</v>
      </c>
      <c r="X928" s="9">
        <f>'Section 10a Bilan_Diffusion'!Q308</f>
        <v>0</v>
      </c>
      <c r="Y928" s="9">
        <f>'Section 10a Bilan_Diffusion'!R308</f>
        <v>0</v>
      </c>
      <c r="Z928" s="9">
        <f>'Section 10a Bilan_Diffusion'!S308</f>
        <v>0</v>
      </c>
      <c r="AA928" s="9">
        <f>'Section 10a Bilan_Diffusion'!T308</f>
        <v>0</v>
      </c>
      <c r="AB928" s="9">
        <f>'Section 10a Bilan_Diffusion'!U308</f>
        <v>0</v>
      </c>
    </row>
    <row r="929" spans="1:28">
      <c r="A929" s="9">
        <f>'Identification '!$F$11</f>
        <v>0</v>
      </c>
      <c r="B929" s="69" t="str">
        <f>IF(AND('Identification '!$F$11="",'Identification '!$F$15&lt;&gt;""),'Identification '!$F$15,IF('Identification '!$F$11="","",IF('Identification '!$F$13="Inscrire le nom de votre organisme dans la cellule F15",'Identification '!$F$15,'Identification '!$F$13)))</f>
        <v/>
      </c>
      <c r="C929" s="9" t="str">
        <f>REF!$BM$7</f>
        <v>2025-2026</v>
      </c>
      <c r="D929" s="9" t="s">
        <v>3007</v>
      </c>
      <c r="E929" s="69" t="str">
        <f>'Identification '!$F$17</f>
        <v/>
      </c>
      <c r="F929" s="9" t="str">
        <f>'Identification '!$G$18</f>
        <v/>
      </c>
      <c r="G929" s="232" t="str">
        <f>IF('Section 10a Bilan_Diffusion'!$D$6="","",'Section 10a Bilan_Diffusion'!$D$6)</f>
        <v/>
      </c>
      <c r="H929" s="9" t="str">
        <f>IF('Section 10a Bilan_Diffusion'!$D$8="","",'Section 10a Bilan_Diffusion'!$D$8)</f>
        <v/>
      </c>
      <c r="I929" s="9" t="str">
        <f>IF('Section 10a Bilan_Diffusion'!$K$8="","",'Section 10a Bilan_Diffusion'!$K$8)</f>
        <v/>
      </c>
      <c r="J929" s="69" t="str">
        <f>IF('Section 10a Bilan_Diffusion'!C309="","",'Section 10a Bilan_Diffusion'!C309)</f>
        <v/>
      </c>
      <c r="K929" s="1273" t="str">
        <f>IF('Section 10a Bilan_Diffusion'!D309="","",'Section 10a Bilan_Diffusion'!D309)</f>
        <v/>
      </c>
      <c r="L929" s="69" t="str">
        <f>IF('Section 10a Bilan_Diffusion'!E309="","",IF('Section 10a Bilan_Diffusion'!E309="«Choisir»","",'Section 10a Bilan_Diffusion'!E309))</f>
        <v/>
      </c>
      <c r="M929" s="69" t="str">
        <f>IF('Section 10a Bilan_Diffusion'!F309="","",IF('Section 10a Bilan_Diffusion'!F309="«Choisir»","",'Section 10a Bilan_Diffusion'!F309))</f>
        <v/>
      </c>
      <c r="N929" s="69" t="str">
        <f>IF('Section 10a Bilan_Diffusion'!G309="","",'Section 10a Bilan_Diffusion'!G309)</f>
        <v/>
      </c>
      <c r="O929" s="69" t="str">
        <f>IF('Section 10a Bilan_Diffusion'!H309="","",'Section 10a Bilan_Diffusion'!H309)</f>
        <v/>
      </c>
      <c r="P929" s="69" t="str">
        <f>IF('Section 10a Bilan_Diffusion'!I309="","",IF('Section 10a Bilan_Diffusion'!I309="«Choisir»","",'Section 10a Bilan_Diffusion'!I309))</f>
        <v/>
      </c>
      <c r="Q929" s="69" t="str">
        <f>IF('Section 10a Bilan_Diffusion'!J309="","",IF('Section 10a Bilan_Diffusion'!J309="«Choisir»","",'Section 10a Bilan_Diffusion'!J309))</f>
        <v/>
      </c>
      <c r="R929" s="9" t="str">
        <f>IF('Section 10a Bilan_Diffusion'!K309="","",'Section 10a Bilan_Diffusion'!K309)</f>
        <v/>
      </c>
      <c r="S929" s="9" t="str">
        <f>IF('Section 10a Bilan_Diffusion'!L309="","",'Section 10a Bilan_Diffusion'!L309)</f>
        <v/>
      </c>
      <c r="T929" s="9" t="str">
        <f>IF('Section 10a Bilan_Diffusion'!M309="","",'Section 10a Bilan_Diffusion'!M309)</f>
        <v/>
      </c>
      <c r="U929" s="9" t="str">
        <f>IF('Section 10a Bilan_Diffusion'!N309="","",'Section 10a Bilan_Diffusion'!N309)</f>
        <v/>
      </c>
      <c r="V929" s="9">
        <f>'Section 10a Bilan_Diffusion'!O309</f>
        <v>0</v>
      </c>
      <c r="W929" s="9">
        <f>'Section 10a Bilan_Diffusion'!P309</f>
        <v>0</v>
      </c>
      <c r="X929" s="9">
        <f>'Section 10a Bilan_Diffusion'!Q309</f>
        <v>0</v>
      </c>
      <c r="Y929" s="9">
        <f>'Section 10a Bilan_Diffusion'!R309</f>
        <v>0</v>
      </c>
      <c r="Z929" s="9">
        <f>'Section 10a Bilan_Diffusion'!S309</f>
        <v>0</v>
      </c>
      <c r="AA929" s="9">
        <f>'Section 10a Bilan_Diffusion'!T309</f>
        <v>0</v>
      </c>
      <c r="AB929" s="9">
        <f>'Section 10a Bilan_Diffusion'!U309</f>
        <v>0</v>
      </c>
    </row>
    <row r="930" spans="1:28">
      <c r="A930" s="9">
        <f>'Identification '!$F$11</f>
        <v>0</v>
      </c>
      <c r="B930" s="69" t="str">
        <f>IF(AND('Identification '!$F$11="",'Identification '!$F$15&lt;&gt;""),'Identification '!$F$15,IF('Identification '!$F$11="","",IF('Identification '!$F$13="Inscrire le nom de votre organisme dans la cellule F15",'Identification '!$F$15,'Identification '!$F$13)))</f>
        <v/>
      </c>
      <c r="C930" s="9" t="str">
        <f>REF!$BM$7</f>
        <v>2025-2026</v>
      </c>
      <c r="D930" s="9" t="s">
        <v>3007</v>
      </c>
      <c r="E930" s="69" t="str">
        <f>'Identification '!$F$17</f>
        <v/>
      </c>
      <c r="F930" s="9" t="str">
        <f>'Identification '!$G$18</f>
        <v/>
      </c>
      <c r="G930" s="232" t="str">
        <f>IF('Section 10a Bilan_Diffusion'!$D$6="","",'Section 10a Bilan_Diffusion'!$D$6)</f>
        <v/>
      </c>
      <c r="H930" s="9" t="str">
        <f>IF('Section 10a Bilan_Diffusion'!$D$8="","",'Section 10a Bilan_Diffusion'!$D$8)</f>
        <v/>
      </c>
      <c r="I930" s="9" t="str">
        <f>IF('Section 10a Bilan_Diffusion'!$K$8="","",'Section 10a Bilan_Diffusion'!$K$8)</f>
        <v/>
      </c>
      <c r="J930" s="69" t="str">
        <f>IF('Section 10a Bilan_Diffusion'!C310="","",'Section 10a Bilan_Diffusion'!C310)</f>
        <v/>
      </c>
      <c r="K930" s="1273" t="str">
        <f>IF('Section 10a Bilan_Diffusion'!D310="","",'Section 10a Bilan_Diffusion'!D310)</f>
        <v/>
      </c>
      <c r="L930" s="69" t="str">
        <f>IF('Section 10a Bilan_Diffusion'!E310="","",IF('Section 10a Bilan_Diffusion'!E310="«Choisir»","",'Section 10a Bilan_Diffusion'!E310))</f>
        <v/>
      </c>
      <c r="M930" s="69" t="str">
        <f>IF('Section 10a Bilan_Diffusion'!F310="","",IF('Section 10a Bilan_Diffusion'!F310="«Choisir»","",'Section 10a Bilan_Diffusion'!F310))</f>
        <v/>
      </c>
      <c r="N930" s="69" t="str">
        <f>IF('Section 10a Bilan_Diffusion'!G310="","",'Section 10a Bilan_Diffusion'!G310)</f>
        <v/>
      </c>
      <c r="O930" s="69" t="str">
        <f>IF('Section 10a Bilan_Diffusion'!H310="","",'Section 10a Bilan_Diffusion'!H310)</f>
        <v/>
      </c>
      <c r="P930" s="69" t="str">
        <f>IF('Section 10a Bilan_Diffusion'!I310="","",IF('Section 10a Bilan_Diffusion'!I310="«Choisir»","",'Section 10a Bilan_Diffusion'!I310))</f>
        <v/>
      </c>
      <c r="Q930" s="69" t="str">
        <f>IF('Section 10a Bilan_Diffusion'!J310="","",IF('Section 10a Bilan_Diffusion'!J310="«Choisir»","",'Section 10a Bilan_Diffusion'!J310))</f>
        <v/>
      </c>
      <c r="R930" s="9" t="str">
        <f>IF('Section 10a Bilan_Diffusion'!K310="","",'Section 10a Bilan_Diffusion'!K310)</f>
        <v/>
      </c>
      <c r="S930" s="9" t="str">
        <f>IF('Section 10a Bilan_Diffusion'!L310="","",'Section 10a Bilan_Diffusion'!L310)</f>
        <v/>
      </c>
      <c r="T930" s="9" t="str">
        <f>IF('Section 10a Bilan_Diffusion'!M310="","",'Section 10a Bilan_Diffusion'!M310)</f>
        <v/>
      </c>
      <c r="U930" s="9" t="str">
        <f>IF('Section 10a Bilan_Diffusion'!N310="","",'Section 10a Bilan_Diffusion'!N310)</f>
        <v/>
      </c>
      <c r="V930" s="9">
        <f>'Section 10a Bilan_Diffusion'!O310</f>
        <v>0</v>
      </c>
      <c r="W930" s="9">
        <f>'Section 10a Bilan_Diffusion'!P310</f>
        <v>0</v>
      </c>
      <c r="X930" s="9">
        <f>'Section 10a Bilan_Diffusion'!Q310</f>
        <v>0</v>
      </c>
      <c r="Y930" s="9">
        <f>'Section 10a Bilan_Diffusion'!R310</f>
        <v>0</v>
      </c>
      <c r="Z930" s="9">
        <f>'Section 10a Bilan_Diffusion'!S310</f>
        <v>0</v>
      </c>
      <c r="AA930" s="9">
        <f>'Section 10a Bilan_Diffusion'!T310</f>
        <v>0</v>
      </c>
      <c r="AB930" s="9">
        <f>'Section 10a Bilan_Diffusion'!U310</f>
        <v>0</v>
      </c>
    </row>
    <row r="931" spans="1:28">
      <c r="A931" s="9">
        <f>'Identification '!$F$11</f>
        <v>0</v>
      </c>
      <c r="B931" s="69" t="str">
        <f>IF(AND('Identification '!$F$11="",'Identification '!$F$15&lt;&gt;""),'Identification '!$F$15,IF('Identification '!$F$11="","",IF('Identification '!$F$13="Inscrire le nom de votre organisme dans la cellule F15",'Identification '!$F$15,'Identification '!$F$13)))</f>
        <v/>
      </c>
      <c r="C931" s="9" t="str">
        <f>REF!$BM$7</f>
        <v>2025-2026</v>
      </c>
      <c r="D931" s="9" t="s">
        <v>3007</v>
      </c>
      <c r="E931" s="69" t="str">
        <f>'Identification '!$F$17</f>
        <v/>
      </c>
      <c r="F931" s="9" t="str">
        <f>'Identification '!$G$18</f>
        <v/>
      </c>
      <c r="G931" s="232" t="str">
        <f>IF('Section 10a Bilan_Diffusion'!$D$6="","",'Section 10a Bilan_Diffusion'!$D$6)</f>
        <v/>
      </c>
      <c r="H931" s="9" t="str">
        <f>IF('Section 10a Bilan_Diffusion'!$D$8="","",'Section 10a Bilan_Diffusion'!$D$8)</f>
        <v/>
      </c>
      <c r="I931" s="9" t="str">
        <f>IF('Section 10a Bilan_Diffusion'!$K$8="","",'Section 10a Bilan_Diffusion'!$K$8)</f>
        <v/>
      </c>
      <c r="J931" s="69" t="str">
        <f>IF('Section 10a Bilan_Diffusion'!C311="","",'Section 10a Bilan_Diffusion'!C311)</f>
        <v/>
      </c>
      <c r="K931" s="1273" t="str">
        <f>IF('Section 10a Bilan_Diffusion'!D311="","",'Section 10a Bilan_Diffusion'!D311)</f>
        <v/>
      </c>
      <c r="L931" s="69" t="str">
        <f>IF('Section 10a Bilan_Diffusion'!E311="","",IF('Section 10a Bilan_Diffusion'!E311="«Choisir»","",'Section 10a Bilan_Diffusion'!E311))</f>
        <v/>
      </c>
      <c r="M931" s="69" t="str">
        <f>IF('Section 10a Bilan_Diffusion'!F311="","",IF('Section 10a Bilan_Diffusion'!F311="«Choisir»","",'Section 10a Bilan_Diffusion'!F311))</f>
        <v/>
      </c>
      <c r="N931" s="69" t="str">
        <f>IF('Section 10a Bilan_Diffusion'!G311="","",'Section 10a Bilan_Diffusion'!G311)</f>
        <v/>
      </c>
      <c r="O931" s="69" t="str">
        <f>IF('Section 10a Bilan_Diffusion'!H311="","",'Section 10a Bilan_Diffusion'!H311)</f>
        <v/>
      </c>
      <c r="P931" s="69" t="str">
        <f>IF('Section 10a Bilan_Diffusion'!I311="","",IF('Section 10a Bilan_Diffusion'!I311="«Choisir»","",'Section 10a Bilan_Diffusion'!I311))</f>
        <v/>
      </c>
      <c r="Q931" s="69" t="str">
        <f>IF('Section 10a Bilan_Diffusion'!J311="","",IF('Section 10a Bilan_Diffusion'!J311="«Choisir»","",'Section 10a Bilan_Diffusion'!J311))</f>
        <v/>
      </c>
      <c r="R931" s="9" t="str">
        <f>IF('Section 10a Bilan_Diffusion'!K311="","",'Section 10a Bilan_Diffusion'!K311)</f>
        <v/>
      </c>
      <c r="S931" s="9" t="str">
        <f>IF('Section 10a Bilan_Diffusion'!L311="","",'Section 10a Bilan_Diffusion'!L311)</f>
        <v/>
      </c>
      <c r="T931" s="9" t="str">
        <f>IF('Section 10a Bilan_Diffusion'!M311="","",'Section 10a Bilan_Diffusion'!M311)</f>
        <v/>
      </c>
      <c r="U931" s="9" t="str">
        <f>IF('Section 10a Bilan_Diffusion'!N311="","",'Section 10a Bilan_Diffusion'!N311)</f>
        <v/>
      </c>
      <c r="V931" s="9">
        <f>'Section 10a Bilan_Diffusion'!O311</f>
        <v>0</v>
      </c>
      <c r="W931" s="9">
        <f>'Section 10a Bilan_Diffusion'!P311</f>
        <v>0</v>
      </c>
      <c r="X931" s="9">
        <f>'Section 10a Bilan_Diffusion'!Q311</f>
        <v>0</v>
      </c>
      <c r="Y931" s="9">
        <f>'Section 10a Bilan_Diffusion'!R311</f>
        <v>0</v>
      </c>
      <c r="Z931" s="9">
        <f>'Section 10a Bilan_Diffusion'!S311</f>
        <v>0</v>
      </c>
      <c r="AA931" s="9">
        <f>'Section 10a Bilan_Diffusion'!T311</f>
        <v>0</v>
      </c>
      <c r="AB931" s="9">
        <f>'Section 10a Bilan_Diffusion'!U311</f>
        <v>0</v>
      </c>
    </row>
    <row r="932" spans="1:28">
      <c r="A932" s="9">
        <f>'Identification '!$F$11</f>
        <v>0</v>
      </c>
      <c r="B932" s="69" t="str">
        <f>IF(AND('Identification '!$F$11="",'Identification '!$F$15&lt;&gt;""),'Identification '!$F$15,IF('Identification '!$F$11="","",IF('Identification '!$F$13="Inscrire le nom de votre organisme dans la cellule F15",'Identification '!$F$15,'Identification '!$F$13)))</f>
        <v/>
      </c>
      <c r="C932" s="9" t="str">
        <f>REF!$BM$7</f>
        <v>2025-2026</v>
      </c>
      <c r="D932" s="9" t="s">
        <v>3007</v>
      </c>
      <c r="E932" s="69" t="str">
        <f>'Identification '!$F$17</f>
        <v/>
      </c>
      <c r="F932" s="9" t="str">
        <f>'Identification '!$G$18</f>
        <v/>
      </c>
      <c r="G932" s="232" t="str">
        <f>IF('Section 10a Bilan_Diffusion'!$D$6="","",'Section 10a Bilan_Diffusion'!$D$6)</f>
        <v/>
      </c>
      <c r="H932" s="9" t="str">
        <f>IF('Section 10a Bilan_Diffusion'!$D$8="","",'Section 10a Bilan_Diffusion'!$D$8)</f>
        <v/>
      </c>
      <c r="I932" s="9" t="str">
        <f>IF('Section 10a Bilan_Diffusion'!$K$8="","",'Section 10a Bilan_Diffusion'!$K$8)</f>
        <v/>
      </c>
      <c r="J932" s="69" t="str">
        <f>IF('Section 10a Bilan_Diffusion'!C312="","",'Section 10a Bilan_Diffusion'!C312)</f>
        <v/>
      </c>
      <c r="K932" s="1273" t="str">
        <f>IF('Section 10a Bilan_Diffusion'!D312="","",'Section 10a Bilan_Diffusion'!D312)</f>
        <v/>
      </c>
      <c r="L932" s="69" t="str">
        <f>IF('Section 10a Bilan_Diffusion'!E312="","",IF('Section 10a Bilan_Diffusion'!E312="«Choisir»","",'Section 10a Bilan_Diffusion'!E312))</f>
        <v/>
      </c>
      <c r="M932" s="69" t="str">
        <f>IF('Section 10a Bilan_Diffusion'!F312="","",IF('Section 10a Bilan_Diffusion'!F312="«Choisir»","",'Section 10a Bilan_Diffusion'!F312))</f>
        <v/>
      </c>
      <c r="N932" s="69" t="str">
        <f>IF('Section 10a Bilan_Diffusion'!G312="","",'Section 10a Bilan_Diffusion'!G312)</f>
        <v/>
      </c>
      <c r="O932" s="69" t="str">
        <f>IF('Section 10a Bilan_Diffusion'!H312="","",'Section 10a Bilan_Diffusion'!H312)</f>
        <v/>
      </c>
      <c r="P932" s="69" t="str">
        <f>IF('Section 10a Bilan_Diffusion'!I312="","",IF('Section 10a Bilan_Diffusion'!I312="«Choisir»","",'Section 10a Bilan_Diffusion'!I312))</f>
        <v/>
      </c>
      <c r="Q932" s="69" t="str">
        <f>IF('Section 10a Bilan_Diffusion'!J312="","",IF('Section 10a Bilan_Diffusion'!J312="«Choisir»","",'Section 10a Bilan_Diffusion'!J312))</f>
        <v/>
      </c>
      <c r="R932" s="9" t="str">
        <f>IF('Section 10a Bilan_Diffusion'!K312="","",'Section 10a Bilan_Diffusion'!K312)</f>
        <v/>
      </c>
      <c r="S932" s="9" t="str">
        <f>IF('Section 10a Bilan_Diffusion'!L312="","",'Section 10a Bilan_Diffusion'!L312)</f>
        <v/>
      </c>
      <c r="T932" s="9" t="str">
        <f>IF('Section 10a Bilan_Diffusion'!M312="","",'Section 10a Bilan_Diffusion'!M312)</f>
        <v/>
      </c>
      <c r="U932" s="9" t="str">
        <f>IF('Section 10a Bilan_Diffusion'!N312="","",'Section 10a Bilan_Diffusion'!N312)</f>
        <v/>
      </c>
      <c r="V932" s="9">
        <f>'Section 10a Bilan_Diffusion'!O312</f>
        <v>0</v>
      </c>
      <c r="W932" s="9">
        <f>'Section 10a Bilan_Diffusion'!P312</f>
        <v>0</v>
      </c>
      <c r="X932" s="9">
        <f>'Section 10a Bilan_Diffusion'!Q312</f>
        <v>0</v>
      </c>
      <c r="Y932" s="9">
        <f>'Section 10a Bilan_Diffusion'!R312</f>
        <v>0</v>
      </c>
      <c r="Z932" s="9">
        <f>'Section 10a Bilan_Diffusion'!S312</f>
        <v>0</v>
      </c>
      <c r="AA932" s="9">
        <f>'Section 10a Bilan_Diffusion'!T312</f>
        <v>0</v>
      </c>
      <c r="AB932" s="9">
        <f>'Section 10a Bilan_Diffusion'!U312</f>
        <v>0</v>
      </c>
    </row>
    <row r="933" spans="1:28">
      <c r="A933" s="9">
        <f>'Identification '!$F$11</f>
        <v>0</v>
      </c>
      <c r="B933" s="69" t="str">
        <f>IF(AND('Identification '!$F$11="",'Identification '!$F$15&lt;&gt;""),'Identification '!$F$15,IF('Identification '!$F$11="","",IF('Identification '!$F$13="Inscrire le nom de votre organisme dans la cellule F15",'Identification '!$F$15,'Identification '!$F$13)))</f>
        <v/>
      </c>
      <c r="C933" s="9" t="str">
        <f>REF!$BM$7</f>
        <v>2025-2026</v>
      </c>
      <c r="D933" s="9" t="s">
        <v>3007</v>
      </c>
      <c r="E933" s="69" t="str">
        <f>'Identification '!$F$17</f>
        <v/>
      </c>
      <c r="F933" s="9" t="str">
        <f>'Identification '!$G$18</f>
        <v/>
      </c>
      <c r="G933" s="232" t="str">
        <f>IF('Section 10a Bilan_Diffusion'!$D$6="","",'Section 10a Bilan_Diffusion'!$D$6)</f>
        <v/>
      </c>
      <c r="H933" s="9" t="str">
        <f>IF('Section 10a Bilan_Diffusion'!$D$8="","",'Section 10a Bilan_Diffusion'!$D$8)</f>
        <v/>
      </c>
      <c r="I933" s="9" t="str">
        <f>IF('Section 10a Bilan_Diffusion'!$K$8="","",'Section 10a Bilan_Diffusion'!$K$8)</f>
        <v/>
      </c>
      <c r="J933" s="69" t="str">
        <f>IF('Section 10a Bilan_Diffusion'!C313="","",'Section 10a Bilan_Diffusion'!C313)</f>
        <v/>
      </c>
      <c r="K933" s="1273" t="str">
        <f>IF('Section 10a Bilan_Diffusion'!D313="","",'Section 10a Bilan_Diffusion'!D313)</f>
        <v/>
      </c>
      <c r="L933" s="69" t="str">
        <f>IF('Section 10a Bilan_Diffusion'!E313="","",IF('Section 10a Bilan_Diffusion'!E313="«Choisir»","",'Section 10a Bilan_Diffusion'!E313))</f>
        <v/>
      </c>
      <c r="M933" s="69" t="str">
        <f>IF('Section 10a Bilan_Diffusion'!F313="","",IF('Section 10a Bilan_Diffusion'!F313="«Choisir»","",'Section 10a Bilan_Diffusion'!F313))</f>
        <v/>
      </c>
      <c r="N933" s="69" t="str">
        <f>IF('Section 10a Bilan_Diffusion'!G313="","",'Section 10a Bilan_Diffusion'!G313)</f>
        <v/>
      </c>
      <c r="O933" s="69" t="str">
        <f>IF('Section 10a Bilan_Diffusion'!H313="","",'Section 10a Bilan_Diffusion'!H313)</f>
        <v/>
      </c>
      <c r="P933" s="69" t="str">
        <f>IF('Section 10a Bilan_Diffusion'!I313="","",IF('Section 10a Bilan_Diffusion'!I313="«Choisir»","",'Section 10a Bilan_Diffusion'!I313))</f>
        <v/>
      </c>
      <c r="Q933" s="69" t="str">
        <f>IF('Section 10a Bilan_Diffusion'!J313="","",IF('Section 10a Bilan_Diffusion'!J313="«Choisir»","",'Section 10a Bilan_Diffusion'!J313))</f>
        <v/>
      </c>
      <c r="R933" s="9" t="str">
        <f>IF('Section 10a Bilan_Diffusion'!K313="","",'Section 10a Bilan_Diffusion'!K313)</f>
        <v/>
      </c>
      <c r="S933" s="9" t="str">
        <f>IF('Section 10a Bilan_Diffusion'!L313="","",'Section 10a Bilan_Diffusion'!L313)</f>
        <v/>
      </c>
      <c r="T933" s="9" t="str">
        <f>IF('Section 10a Bilan_Diffusion'!M313="","",'Section 10a Bilan_Diffusion'!M313)</f>
        <v/>
      </c>
      <c r="U933" s="9" t="str">
        <f>IF('Section 10a Bilan_Diffusion'!N313="","",'Section 10a Bilan_Diffusion'!N313)</f>
        <v/>
      </c>
      <c r="V933" s="9">
        <f>'Section 10a Bilan_Diffusion'!O313</f>
        <v>0</v>
      </c>
      <c r="W933" s="9">
        <f>'Section 10a Bilan_Diffusion'!P313</f>
        <v>0</v>
      </c>
      <c r="X933" s="9">
        <f>'Section 10a Bilan_Diffusion'!Q313</f>
        <v>0</v>
      </c>
      <c r="Y933" s="9">
        <f>'Section 10a Bilan_Diffusion'!R313</f>
        <v>0</v>
      </c>
      <c r="Z933" s="9">
        <f>'Section 10a Bilan_Diffusion'!S313</f>
        <v>0</v>
      </c>
      <c r="AA933" s="9">
        <f>'Section 10a Bilan_Diffusion'!T313</f>
        <v>0</v>
      </c>
      <c r="AB933" s="9">
        <f>'Section 10a Bilan_Diffusion'!U313</f>
        <v>0</v>
      </c>
    </row>
    <row r="934" spans="1:28">
      <c r="A934" s="9">
        <f>'Identification '!$F$11</f>
        <v>0</v>
      </c>
      <c r="B934" s="69" t="str">
        <f>IF(AND('Identification '!$F$11="",'Identification '!$F$15&lt;&gt;""),'Identification '!$F$15,IF('Identification '!$F$11="","",IF('Identification '!$F$13="Inscrire le nom de votre organisme dans la cellule F15",'Identification '!$F$15,'Identification '!$F$13)))</f>
        <v/>
      </c>
      <c r="C934" s="9" t="str">
        <f>REF!$BM$7</f>
        <v>2025-2026</v>
      </c>
      <c r="D934" s="9" t="s">
        <v>3007</v>
      </c>
      <c r="E934" s="69" t="str">
        <f>'Identification '!$F$17</f>
        <v/>
      </c>
      <c r="F934" s="9" t="str">
        <f>'Identification '!$G$18</f>
        <v/>
      </c>
      <c r="G934" s="232" t="str">
        <f>IF('Section 10a Bilan_Diffusion'!$D$6="","",'Section 10a Bilan_Diffusion'!$D$6)</f>
        <v/>
      </c>
      <c r="H934" s="9" t="str">
        <f>IF('Section 10a Bilan_Diffusion'!$D$8="","",'Section 10a Bilan_Diffusion'!$D$8)</f>
        <v/>
      </c>
      <c r="I934" s="9" t="str">
        <f>IF('Section 10a Bilan_Diffusion'!$K$8="","",'Section 10a Bilan_Diffusion'!$K$8)</f>
        <v/>
      </c>
      <c r="J934" s="69" t="str">
        <f>IF('Section 10a Bilan_Diffusion'!C314="","",'Section 10a Bilan_Diffusion'!C314)</f>
        <v/>
      </c>
      <c r="K934" s="1273" t="str">
        <f>IF('Section 10a Bilan_Diffusion'!D314="","",'Section 10a Bilan_Diffusion'!D314)</f>
        <v/>
      </c>
      <c r="L934" s="69" t="str">
        <f>IF('Section 10a Bilan_Diffusion'!E314="","",IF('Section 10a Bilan_Diffusion'!E314="«Choisir»","",'Section 10a Bilan_Diffusion'!E314))</f>
        <v/>
      </c>
      <c r="M934" s="69" t="str">
        <f>IF('Section 10a Bilan_Diffusion'!F314="","",IF('Section 10a Bilan_Diffusion'!F314="«Choisir»","",'Section 10a Bilan_Diffusion'!F314))</f>
        <v/>
      </c>
      <c r="N934" s="69" t="str">
        <f>IF('Section 10a Bilan_Diffusion'!G314="","",'Section 10a Bilan_Diffusion'!G314)</f>
        <v/>
      </c>
      <c r="O934" s="69" t="str">
        <f>IF('Section 10a Bilan_Diffusion'!H314="","",'Section 10a Bilan_Diffusion'!H314)</f>
        <v/>
      </c>
      <c r="P934" s="69" t="str">
        <f>IF('Section 10a Bilan_Diffusion'!I314="","",IF('Section 10a Bilan_Diffusion'!I314="«Choisir»","",'Section 10a Bilan_Diffusion'!I314))</f>
        <v/>
      </c>
      <c r="Q934" s="69" t="str">
        <f>IF('Section 10a Bilan_Diffusion'!J314="","",IF('Section 10a Bilan_Diffusion'!J314="«Choisir»","",'Section 10a Bilan_Diffusion'!J314))</f>
        <v/>
      </c>
      <c r="R934" s="9" t="str">
        <f>IF('Section 10a Bilan_Diffusion'!K314="","",'Section 10a Bilan_Diffusion'!K314)</f>
        <v/>
      </c>
      <c r="S934" s="9" t="str">
        <f>IF('Section 10a Bilan_Diffusion'!L314="","",'Section 10a Bilan_Diffusion'!L314)</f>
        <v/>
      </c>
      <c r="T934" s="9" t="str">
        <f>IF('Section 10a Bilan_Diffusion'!M314="","",'Section 10a Bilan_Diffusion'!M314)</f>
        <v/>
      </c>
      <c r="U934" s="9" t="str">
        <f>IF('Section 10a Bilan_Diffusion'!N314="","",'Section 10a Bilan_Diffusion'!N314)</f>
        <v/>
      </c>
      <c r="V934" s="9">
        <f>'Section 10a Bilan_Diffusion'!O314</f>
        <v>0</v>
      </c>
      <c r="W934" s="9">
        <f>'Section 10a Bilan_Diffusion'!P314</f>
        <v>0</v>
      </c>
      <c r="X934" s="9">
        <f>'Section 10a Bilan_Diffusion'!Q314</f>
        <v>0</v>
      </c>
      <c r="Y934" s="9">
        <f>'Section 10a Bilan_Diffusion'!R314</f>
        <v>0</v>
      </c>
      <c r="Z934" s="9">
        <f>'Section 10a Bilan_Diffusion'!S314</f>
        <v>0</v>
      </c>
      <c r="AA934" s="9">
        <f>'Section 10a Bilan_Diffusion'!T314</f>
        <v>0</v>
      </c>
      <c r="AB934" s="9">
        <f>'Section 10a Bilan_Diffusion'!U314</f>
        <v>0</v>
      </c>
    </row>
    <row r="935" spans="1:28">
      <c r="A935" s="9">
        <f>'Identification '!$F$11</f>
        <v>0</v>
      </c>
      <c r="B935" s="69" t="str">
        <f>IF(AND('Identification '!$F$11="",'Identification '!$F$15&lt;&gt;""),'Identification '!$F$15,IF('Identification '!$F$11="","",IF('Identification '!$F$13="Inscrire le nom de votre organisme dans la cellule F15",'Identification '!$F$15,'Identification '!$F$13)))</f>
        <v/>
      </c>
      <c r="C935" s="9" t="str">
        <f>REF!$BM$7</f>
        <v>2025-2026</v>
      </c>
      <c r="D935" s="9" t="s">
        <v>3007</v>
      </c>
      <c r="E935" s="69" t="str">
        <f>'Identification '!$F$17</f>
        <v/>
      </c>
      <c r="F935" s="9" t="str">
        <f>'Identification '!$G$18</f>
        <v/>
      </c>
      <c r="G935" s="232" t="str">
        <f>IF('Section 10a Bilan_Diffusion'!$D$6="","",'Section 10a Bilan_Diffusion'!$D$6)</f>
        <v/>
      </c>
      <c r="H935" s="9" t="str">
        <f>IF('Section 10a Bilan_Diffusion'!$D$8="","",'Section 10a Bilan_Diffusion'!$D$8)</f>
        <v/>
      </c>
      <c r="I935" s="9" t="str">
        <f>IF('Section 10a Bilan_Diffusion'!$K$8="","",'Section 10a Bilan_Diffusion'!$K$8)</f>
        <v/>
      </c>
      <c r="J935" s="69" t="str">
        <f>IF('Section 10a Bilan_Diffusion'!C315="","",'Section 10a Bilan_Diffusion'!C315)</f>
        <v/>
      </c>
      <c r="K935" s="1273" t="str">
        <f>IF('Section 10a Bilan_Diffusion'!D315="","",'Section 10a Bilan_Diffusion'!D315)</f>
        <v/>
      </c>
      <c r="L935" s="69" t="str">
        <f>IF('Section 10a Bilan_Diffusion'!E315="","",IF('Section 10a Bilan_Diffusion'!E315="«Choisir»","",'Section 10a Bilan_Diffusion'!E315))</f>
        <v/>
      </c>
      <c r="M935" s="69" t="str">
        <f>IF('Section 10a Bilan_Diffusion'!F315="","",IF('Section 10a Bilan_Diffusion'!F315="«Choisir»","",'Section 10a Bilan_Diffusion'!F315))</f>
        <v/>
      </c>
      <c r="N935" s="69" t="str">
        <f>IF('Section 10a Bilan_Diffusion'!G315="","",'Section 10a Bilan_Diffusion'!G315)</f>
        <v/>
      </c>
      <c r="O935" s="69" t="str">
        <f>IF('Section 10a Bilan_Diffusion'!H315="","",'Section 10a Bilan_Diffusion'!H315)</f>
        <v/>
      </c>
      <c r="P935" s="69" t="str">
        <f>IF('Section 10a Bilan_Diffusion'!I315="","",IF('Section 10a Bilan_Diffusion'!I315="«Choisir»","",'Section 10a Bilan_Diffusion'!I315))</f>
        <v/>
      </c>
      <c r="Q935" s="69" t="str">
        <f>IF('Section 10a Bilan_Diffusion'!J315="","",IF('Section 10a Bilan_Diffusion'!J315="«Choisir»","",'Section 10a Bilan_Diffusion'!J315))</f>
        <v/>
      </c>
      <c r="R935" s="9" t="str">
        <f>IF('Section 10a Bilan_Diffusion'!K315="","",'Section 10a Bilan_Diffusion'!K315)</f>
        <v/>
      </c>
      <c r="S935" s="9" t="str">
        <f>IF('Section 10a Bilan_Diffusion'!L315="","",'Section 10a Bilan_Diffusion'!L315)</f>
        <v/>
      </c>
      <c r="T935" s="9" t="str">
        <f>IF('Section 10a Bilan_Diffusion'!M315="","",'Section 10a Bilan_Diffusion'!M315)</f>
        <v/>
      </c>
      <c r="U935" s="9" t="str">
        <f>IF('Section 10a Bilan_Diffusion'!N315="","",'Section 10a Bilan_Diffusion'!N315)</f>
        <v/>
      </c>
      <c r="V935" s="9">
        <f>'Section 10a Bilan_Diffusion'!O315</f>
        <v>0</v>
      </c>
      <c r="W935" s="9">
        <f>'Section 10a Bilan_Diffusion'!P315</f>
        <v>0</v>
      </c>
      <c r="X935" s="9">
        <f>'Section 10a Bilan_Diffusion'!Q315</f>
        <v>0</v>
      </c>
      <c r="Y935" s="9">
        <f>'Section 10a Bilan_Diffusion'!R315</f>
        <v>0</v>
      </c>
      <c r="Z935" s="9">
        <f>'Section 10a Bilan_Diffusion'!S315</f>
        <v>0</v>
      </c>
      <c r="AA935" s="9">
        <f>'Section 10a Bilan_Diffusion'!T315</f>
        <v>0</v>
      </c>
      <c r="AB935" s="9">
        <f>'Section 10a Bilan_Diffusion'!U315</f>
        <v>0</v>
      </c>
    </row>
    <row r="936" spans="1:28">
      <c r="A936" s="9">
        <f>'Identification '!$F$11</f>
        <v>0</v>
      </c>
      <c r="B936" s="69" t="str">
        <f>IF(AND('Identification '!$F$11="",'Identification '!$F$15&lt;&gt;""),'Identification '!$F$15,IF('Identification '!$F$11="","",IF('Identification '!$F$13="Inscrire le nom de votre organisme dans la cellule F15",'Identification '!$F$15,'Identification '!$F$13)))</f>
        <v/>
      </c>
      <c r="C936" s="9" t="str">
        <f>REF!$BM$7</f>
        <v>2025-2026</v>
      </c>
      <c r="D936" s="9" t="s">
        <v>3007</v>
      </c>
      <c r="E936" s="69" t="str">
        <f>'Identification '!$F$17</f>
        <v/>
      </c>
      <c r="F936" s="9" t="str">
        <f>'Identification '!$G$18</f>
        <v/>
      </c>
      <c r="G936" s="232" t="str">
        <f>IF('Section 10a Bilan_Diffusion'!$D$6="","",'Section 10a Bilan_Diffusion'!$D$6)</f>
        <v/>
      </c>
      <c r="H936" s="9" t="str">
        <f>IF('Section 10a Bilan_Diffusion'!$D$8="","",'Section 10a Bilan_Diffusion'!$D$8)</f>
        <v/>
      </c>
      <c r="I936" s="9" t="str">
        <f>IF('Section 10a Bilan_Diffusion'!$K$8="","",'Section 10a Bilan_Diffusion'!$K$8)</f>
        <v/>
      </c>
      <c r="J936" s="69" t="str">
        <f>IF('Section 10a Bilan_Diffusion'!C316="","",'Section 10a Bilan_Diffusion'!C316)</f>
        <v/>
      </c>
      <c r="K936" s="1273" t="str">
        <f>IF('Section 10a Bilan_Diffusion'!D316="","",'Section 10a Bilan_Diffusion'!D316)</f>
        <v/>
      </c>
      <c r="L936" s="69" t="str">
        <f>IF('Section 10a Bilan_Diffusion'!E316="","",IF('Section 10a Bilan_Diffusion'!E316="«Choisir»","",'Section 10a Bilan_Diffusion'!E316))</f>
        <v/>
      </c>
      <c r="M936" s="69" t="str">
        <f>IF('Section 10a Bilan_Diffusion'!F316="","",IF('Section 10a Bilan_Diffusion'!F316="«Choisir»","",'Section 10a Bilan_Diffusion'!F316))</f>
        <v/>
      </c>
      <c r="N936" s="69" t="str">
        <f>IF('Section 10a Bilan_Diffusion'!G316="","",'Section 10a Bilan_Diffusion'!G316)</f>
        <v/>
      </c>
      <c r="O936" s="69" t="str">
        <f>IF('Section 10a Bilan_Diffusion'!H316="","",'Section 10a Bilan_Diffusion'!H316)</f>
        <v/>
      </c>
      <c r="P936" s="69" t="str">
        <f>IF('Section 10a Bilan_Diffusion'!I316="","",IF('Section 10a Bilan_Diffusion'!I316="«Choisir»","",'Section 10a Bilan_Diffusion'!I316))</f>
        <v/>
      </c>
      <c r="Q936" s="69" t="str">
        <f>IF('Section 10a Bilan_Diffusion'!J316="","",IF('Section 10a Bilan_Diffusion'!J316="«Choisir»","",'Section 10a Bilan_Diffusion'!J316))</f>
        <v/>
      </c>
      <c r="R936" s="9" t="str">
        <f>IF('Section 10a Bilan_Diffusion'!K316="","",'Section 10a Bilan_Diffusion'!K316)</f>
        <v/>
      </c>
      <c r="S936" s="9" t="str">
        <f>IF('Section 10a Bilan_Diffusion'!L316="","",'Section 10a Bilan_Diffusion'!L316)</f>
        <v/>
      </c>
      <c r="T936" s="9" t="str">
        <f>IF('Section 10a Bilan_Diffusion'!M316="","",'Section 10a Bilan_Diffusion'!M316)</f>
        <v/>
      </c>
      <c r="U936" s="9" t="str">
        <f>IF('Section 10a Bilan_Diffusion'!N316="","",'Section 10a Bilan_Diffusion'!N316)</f>
        <v/>
      </c>
      <c r="V936" s="9">
        <f>'Section 10a Bilan_Diffusion'!O316</f>
        <v>0</v>
      </c>
      <c r="W936" s="9">
        <f>'Section 10a Bilan_Diffusion'!P316</f>
        <v>0</v>
      </c>
      <c r="X936" s="9">
        <f>'Section 10a Bilan_Diffusion'!Q316</f>
        <v>0</v>
      </c>
      <c r="Y936" s="9">
        <f>'Section 10a Bilan_Diffusion'!R316</f>
        <v>0</v>
      </c>
      <c r="Z936" s="9">
        <f>'Section 10a Bilan_Diffusion'!S316</f>
        <v>0</v>
      </c>
      <c r="AA936" s="9">
        <f>'Section 10a Bilan_Diffusion'!T316</f>
        <v>0</v>
      </c>
      <c r="AB936" s="9">
        <f>'Section 10a Bilan_Diffusion'!U316</f>
        <v>0</v>
      </c>
    </row>
    <row r="937" spans="1:28">
      <c r="A937" s="9">
        <f>'Identification '!$F$11</f>
        <v>0</v>
      </c>
      <c r="B937" s="69" t="str">
        <f>IF(AND('Identification '!$F$11="",'Identification '!$F$15&lt;&gt;""),'Identification '!$F$15,IF('Identification '!$F$11="","",IF('Identification '!$F$13="Inscrire le nom de votre organisme dans la cellule F15",'Identification '!$F$15,'Identification '!$F$13)))</f>
        <v/>
      </c>
      <c r="C937" s="9" t="str">
        <f>REF!$BM$7</f>
        <v>2025-2026</v>
      </c>
      <c r="D937" s="9" t="s">
        <v>3007</v>
      </c>
      <c r="E937" s="69" t="str">
        <f>'Identification '!$F$17</f>
        <v/>
      </c>
      <c r="F937" s="9" t="str">
        <f>'Identification '!$G$18</f>
        <v/>
      </c>
      <c r="G937" s="232" t="str">
        <f>IF('Section 10a Bilan_Diffusion'!$D$6="","",'Section 10a Bilan_Diffusion'!$D$6)</f>
        <v/>
      </c>
      <c r="H937" s="9" t="str">
        <f>IF('Section 10a Bilan_Diffusion'!$D$8="","",'Section 10a Bilan_Diffusion'!$D$8)</f>
        <v/>
      </c>
      <c r="I937" s="9" t="str">
        <f>IF('Section 10a Bilan_Diffusion'!$K$8="","",'Section 10a Bilan_Diffusion'!$K$8)</f>
        <v/>
      </c>
      <c r="J937" s="69" t="str">
        <f>IF('Section 10a Bilan_Diffusion'!C317="","",'Section 10a Bilan_Diffusion'!C317)</f>
        <v/>
      </c>
      <c r="K937" s="1273" t="str">
        <f>IF('Section 10a Bilan_Diffusion'!D317="","",'Section 10a Bilan_Diffusion'!D317)</f>
        <v/>
      </c>
      <c r="L937" s="69" t="str">
        <f>IF('Section 10a Bilan_Diffusion'!E317="","",IF('Section 10a Bilan_Diffusion'!E317="«Choisir»","",'Section 10a Bilan_Diffusion'!E317))</f>
        <v/>
      </c>
      <c r="M937" s="69" t="str">
        <f>IF('Section 10a Bilan_Diffusion'!F317="","",IF('Section 10a Bilan_Diffusion'!F317="«Choisir»","",'Section 10a Bilan_Diffusion'!F317))</f>
        <v/>
      </c>
      <c r="N937" s="69" t="str">
        <f>IF('Section 10a Bilan_Diffusion'!G317="","",'Section 10a Bilan_Diffusion'!G317)</f>
        <v/>
      </c>
      <c r="O937" s="69" t="str">
        <f>IF('Section 10a Bilan_Diffusion'!H317="","",'Section 10a Bilan_Diffusion'!H317)</f>
        <v/>
      </c>
      <c r="P937" s="69" t="str">
        <f>IF('Section 10a Bilan_Diffusion'!I317="","",IF('Section 10a Bilan_Diffusion'!I317="«Choisir»","",'Section 10a Bilan_Diffusion'!I317))</f>
        <v/>
      </c>
      <c r="Q937" s="69" t="str">
        <f>IF('Section 10a Bilan_Diffusion'!J317="","",IF('Section 10a Bilan_Diffusion'!J317="«Choisir»","",'Section 10a Bilan_Diffusion'!J317))</f>
        <v/>
      </c>
      <c r="R937" s="9" t="str">
        <f>IF('Section 10a Bilan_Diffusion'!K317="","",'Section 10a Bilan_Diffusion'!K317)</f>
        <v/>
      </c>
      <c r="S937" s="9" t="str">
        <f>IF('Section 10a Bilan_Diffusion'!L317="","",'Section 10a Bilan_Diffusion'!L317)</f>
        <v/>
      </c>
      <c r="T937" s="9" t="str">
        <f>IF('Section 10a Bilan_Diffusion'!M317="","",'Section 10a Bilan_Diffusion'!M317)</f>
        <v/>
      </c>
      <c r="U937" s="9" t="str">
        <f>IF('Section 10a Bilan_Diffusion'!N317="","",'Section 10a Bilan_Diffusion'!N317)</f>
        <v/>
      </c>
      <c r="V937" s="9">
        <f>'Section 10a Bilan_Diffusion'!O317</f>
        <v>0</v>
      </c>
      <c r="W937" s="9">
        <f>'Section 10a Bilan_Diffusion'!P317</f>
        <v>0</v>
      </c>
      <c r="X937" s="9">
        <f>'Section 10a Bilan_Diffusion'!Q317</f>
        <v>0</v>
      </c>
      <c r="Y937" s="9">
        <f>'Section 10a Bilan_Diffusion'!R317</f>
        <v>0</v>
      </c>
      <c r="Z937" s="9">
        <f>'Section 10a Bilan_Diffusion'!S317</f>
        <v>0</v>
      </c>
      <c r="AA937" s="9">
        <f>'Section 10a Bilan_Diffusion'!T317</f>
        <v>0</v>
      </c>
      <c r="AB937" s="9">
        <f>'Section 10a Bilan_Diffusion'!U317</f>
        <v>0</v>
      </c>
    </row>
    <row r="938" spans="1:28">
      <c r="A938" s="9">
        <f>'Identification '!$F$11</f>
        <v>0</v>
      </c>
      <c r="B938" s="69" t="str">
        <f>IF(AND('Identification '!$F$11="",'Identification '!$F$15&lt;&gt;""),'Identification '!$F$15,IF('Identification '!$F$11="","",IF('Identification '!$F$13="Inscrire le nom de votre organisme dans la cellule F15",'Identification '!$F$15,'Identification '!$F$13)))</f>
        <v/>
      </c>
      <c r="C938" s="9" t="str">
        <f>REF!$BM$7</f>
        <v>2025-2026</v>
      </c>
      <c r="D938" s="9" t="s">
        <v>3007</v>
      </c>
      <c r="E938" s="69" t="str">
        <f>'Identification '!$F$17</f>
        <v/>
      </c>
      <c r="F938" s="9" t="str">
        <f>'Identification '!$G$18</f>
        <v/>
      </c>
      <c r="G938" s="232" t="str">
        <f>IF('Section 10a Bilan_Diffusion'!$D$6="","",'Section 10a Bilan_Diffusion'!$D$6)</f>
        <v/>
      </c>
      <c r="H938" s="9" t="str">
        <f>IF('Section 10a Bilan_Diffusion'!$D$8="","",'Section 10a Bilan_Diffusion'!$D$8)</f>
        <v/>
      </c>
      <c r="I938" s="9" t="str">
        <f>IF('Section 10a Bilan_Diffusion'!$K$8="","",'Section 10a Bilan_Diffusion'!$K$8)</f>
        <v/>
      </c>
      <c r="J938" s="69" t="str">
        <f>IF('Section 10a Bilan_Diffusion'!C318="","",'Section 10a Bilan_Diffusion'!C318)</f>
        <v/>
      </c>
      <c r="K938" s="1273" t="str">
        <f>IF('Section 10a Bilan_Diffusion'!D318="","",'Section 10a Bilan_Diffusion'!D318)</f>
        <v/>
      </c>
      <c r="L938" s="69" t="str">
        <f>IF('Section 10a Bilan_Diffusion'!E318="","",IF('Section 10a Bilan_Diffusion'!E318="«Choisir»","",'Section 10a Bilan_Diffusion'!E318))</f>
        <v/>
      </c>
      <c r="M938" s="69" t="str">
        <f>IF('Section 10a Bilan_Diffusion'!F318="","",IF('Section 10a Bilan_Diffusion'!F318="«Choisir»","",'Section 10a Bilan_Diffusion'!F318))</f>
        <v/>
      </c>
      <c r="N938" s="69" t="str">
        <f>IF('Section 10a Bilan_Diffusion'!G318="","",'Section 10a Bilan_Diffusion'!G318)</f>
        <v/>
      </c>
      <c r="O938" s="69" t="str">
        <f>IF('Section 10a Bilan_Diffusion'!H318="","",'Section 10a Bilan_Diffusion'!H318)</f>
        <v/>
      </c>
      <c r="P938" s="69" t="str">
        <f>IF('Section 10a Bilan_Diffusion'!I318="","",IF('Section 10a Bilan_Diffusion'!I318="«Choisir»","",'Section 10a Bilan_Diffusion'!I318))</f>
        <v/>
      </c>
      <c r="Q938" s="69" t="str">
        <f>IF('Section 10a Bilan_Diffusion'!J318="","",IF('Section 10a Bilan_Diffusion'!J318="«Choisir»","",'Section 10a Bilan_Diffusion'!J318))</f>
        <v/>
      </c>
      <c r="R938" s="9" t="str">
        <f>IF('Section 10a Bilan_Diffusion'!K318="","",'Section 10a Bilan_Diffusion'!K318)</f>
        <v/>
      </c>
      <c r="S938" s="9" t="str">
        <f>IF('Section 10a Bilan_Diffusion'!L318="","",'Section 10a Bilan_Diffusion'!L318)</f>
        <v/>
      </c>
      <c r="T938" s="9" t="str">
        <f>IF('Section 10a Bilan_Diffusion'!M318="","",'Section 10a Bilan_Diffusion'!M318)</f>
        <v/>
      </c>
      <c r="U938" s="9" t="str">
        <f>IF('Section 10a Bilan_Diffusion'!N318="","",'Section 10a Bilan_Diffusion'!N318)</f>
        <v/>
      </c>
      <c r="V938" s="9">
        <f>'Section 10a Bilan_Diffusion'!O318</f>
        <v>0</v>
      </c>
      <c r="W938" s="9">
        <f>'Section 10a Bilan_Diffusion'!P318</f>
        <v>0</v>
      </c>
      <c r="X938" s="9">
        <f>'Section 10a Bilan_Diffusion'!Q318</f>
        <v>0</v>
      </c>
      <c r="Y938" s="9">
        <f>'Section 10a Bilan_Diffusion'!R318</f>
        <v>0</v>
      </c>
      <c r="Z938" s="9">
        <f>'Section 10a Bilan_Diffusion'!S318</f>
        <v>0</v>
      </c>
      <c r="AA938" s="9">
        <f>'Section 10a Bilan_Diffusion'!T318</f>
        <v>0</v>
      </c>
      <c r="AB938" s="9">
        <f>'Section 10a Bilan_Diffusion'!U318</f>
        <v>0</v>
      </c>
    </row>
    <row r="939" spans="1:28">
      <c r="A939" s="9">
        <f>'Identification '!$F$11</f>
        <v>0</v>
      </c>
      <c r="B939" s="69" t="str">
        <f>IF(AND('Identification '!$F$11="",'Identification '!$F$15&lt;&gt;""),'Identification '!$F$15,IF('Identification '!$F$11="","",IF('Identification '!$F$13="Inscrire le nom de votre organisme dans la cellule F15",'Identification '!$F$15,'Identification '!$F$13)))</f>
        <v/>
      </c>
      <c r="C939" s="9" t="str">
        <f>REF!$BM$7</f>
        <v>2025-2026</v>
      </c>
      <c r="D939" s="9" t="s">
        <v>3007</v>
      </c>
      <c r="E939" s="69" t="str">
        <f>'Identification '!$F$17</f>
        <v/>
      </c>
      <c r="F939" s="9" t="str">
        <f>'Identification '!$G$18</f>
        <v/>
      </c>
      <c r="G939" s="232" t="str">
        <f>IF('Section 10a Bilan_Diffusion'!$D$6="","",'Section 10a Bilan_Diffusion'!$D$6)</f>
        <v/>
      </c>
      <c r="H939" s="9" t="str">
        <f>IF('Section 10a Bilan_Diffusion'!$D$8="","",'Section 10a Bilan_Diffusion'!$D$8)</f>
        <v/>
      </c>
      <c r="I939" s="9" t="str">
        <f>IF('Section 10a Bilan_Diffusion'!$K$8="","",'Section 10a Bilan_Diffusion'!$K$8)</f>
        <v/>
      </c>
      <c r="J939" s="69" t="str">
        <f>IF('Section 10a Bilan_Diffusion'!C319="","",'Section 10a Bilan_Diffusion'!C319)</f>
        <v/>
      </c>
      <c r="K939" s="1273" t="str">
        <f>IF('Section 10a Bilan_Diffusion'!D319="","",'Section 10a Bilan_Diffusion'!D319)</f>
        <v/>
      </c>
      <c r="L939" s="69" t="str">
        <f>IF('Section 10a Bilan_Diffusion'!E319="","",IF('Section 10a Bilan_Diffusion'!E319="«Choisir»","",'Section 10a Bilan_Diffusion'!E319))</f>
        <v/>
      </c>
      <c r="M939" s="69" t="str">
        <f>IF('Section 10a Bilan_Diffusion'!F319="","",IF('Section 10a Bilan_Diffusion'!F319="«Choisir»","",'Section 10a Bilan_Diffusion'!F319))</f>
        <v/>
      </c>
      <c r="N939" s="69" t="str">
        <f>IF('Section 10a Bilan_Diffusion'!G319="","",'Section 10a Bilan_Diffusion'!G319)</f>
        <v/>
      </c>
      <c r="O939" s="69" t="str">
        <f>IF('Section 10a Bilan_Diffusion'!H319="","",'Section 10a Bilan_Diffusion'!H319)</f>
        <v/>
      </c>
      <c r="P939" s="69" t="str">
        <f>IF('Section 10a Bilan_Diffusion'!I319="","",IF('Section 10a Bilan_Diffusion'!I319="«Choisir»","",'Section 10a Bilan_Diffusion'!I319))</f>
        <v/>
      </c>
      <c r="Q939" s="69" t="str">
        <f>IF('Section 10a Bilan_Diffusion'!J319="","",IF('Section 10a Bilan_Diffusion'!J319="«Choisir»","",'Section 10a Bilan_Diffusion'!J319))</f>
        <v/>
      </c>
      <c r="R939" s="9" t="str">
        <f>IF('Section 10a Bilan_Diffusion'!K319="","",'Section 10a Bilan_Diffusion'!K319)</f>
        <v/>
      </c>
      <c r="S939" s="9" t="str">
        <f>IF('Section 10a Bilan_Diffusion'!L319="","",'Section 10a Bilan_Diffusion'!L319)</f>
        <v/>
      </c>
      <c r="T939" s="9" t="str">
        <f>IF('Section 10a Bilan_Diffusion'!M319="","",'Section 10a Bilan_Diffusion'!M319)</f>
        <v/>
      </c>
      <c r="U939" s="9" t="str">
        <f>IF('Section 10a Bilan_Diffusion'!N319="","",'Section 10a Bilan_Diffusion'!N319)</f>
        <v/>
      </c>
      <c r="V939" s="9">
        <f>'Section 10a Bilan_Diffusion'!O319</f>
        <v>0</v>
      </c>
      <c r="W939" s="9">
        <f>'Section 10a Bilan_Diffusion'!P319</f>
        <v>0</v>
      </c>
      <c r="X939" s="9">
        <f>'Section 10a Bilan_Diffusion'!Q319</f>
        <v>0</v>
      </c>
      <c r="Y939" s="9">
        <f>'Section 10a Bilan_Diffusion'!R319</f>
        <v>0</v>
      </c>
      <c r="Z939" s="9">
        <f>'Section 10a Bilan_Diffusion'!S319</f>
        <v>0</v>
      </c>
      <c r="AA939" s="9">
        <f>'Section 10a Bilan_Diffusion'!T319</f>
        <v>0</v>
      </c>
      <c r="AB939" s="9">
        <f>'Section 10a Bilan_Diffusion'!U319</f>
        <v>0</v>
      </c>
    </row>
    <row r="940" spans="1:28">
      <c r="A940" s="9">
        <f>'Identification '!$F$11</f>
        <v>0</v>
      </c>
      <c r="B940" s="69" t="str">
        <f>IF(AND('Identification '!$F$11="",'Identification '!$F$15&lt;&gt;""),'Identification '!$F$15,IF('Identification '!$F$11="","",IF('Identification '!$F$13="Inscrire le nom de votre organisme dans la cellule F15",'Identification '!$F$15,'Identification '!$F$13)))</f>
        <v/>
      </c>
      <c r="C940" s="9" t="str">
        <f>REF!$BM$7</f>
        <v>2025-2026</v>
      </c>
      <c r="D940" s="9" t="s">
        <v>3007</v>
      </c>
      <c r="E940" s="69" t="str">
        <f>'Identification '!$F$17</f>
        <v/>
      </c>
      <c r="F940" s="9" t="str">
        <f>'Identification '!$G$18</f>
        <v/>
      </c>
      <c r="G940" s="232" t="str">
        <f>IF('Section 10a Bilan_Diffusion'!$D$6="","",'Section 10a Bilan_Diffusion'!$D$6)</f>
        <v/>
      </c>
      <c r="H940" s="9" t="str">
        <f>IF('Section 10a Bilan_Diffusion'!$D$8="","",'Section 10a Bilan_Diffusion'!$D$8)</f>
        <v/>
      </c>
      <c r="I940" s="9" t="str">
        <f>IF('Section 10a Bilan_Diffusion'!$K$8="","",'Section 10a Bilan_Diffusion'!$K$8)</f>
        <v/>
      </c>
      <c r="J940" s="69" t="str">
        <f>IF('Section 10a Bilan_Diffusion'!C320="","",'Section 10a Bilan_Diffusion'!C320)</f>
        <v/>
      </c>
      <c r="K940" s="1273" t="str">
        <f>IF('Section 10a Bilan_Diffusion'!D320="","",'Section 10a Bilan_Diffusion'!D320)</f>
        <v/>
      </c>
      <c r="L940" s="69" t="str">
        <f>IF('Section 10a Bilan_Diffusion'!E320="","",IF('Section 10a Bilan_Diffusion'!E320="«Choisir»","",'Section 10a Bilan_Diffusion'!E320))</f>
        <v/>
      </c>
      <c r="M940" s="69" t="str">
        <f>IF('Section 10a Bilan_Diffusion'!F320="","",IF('Section 10a Bilan_Diffusion'!F320="«Choisir»","",'Section 10a Bilan_Diffusion'!F320))</f>
        <v/>
      </c>
      <c r="N940" s="69" t="str">
        <f>IF('Section 10a Bilan_Diffusion'!G320="","",'Section 10a Bilan_Diffusion'!G320)</f>
        <v/>
      </c>
      <c r="O940" s="69" t="str">
        <f>IF('Section 10a Bilan_Diffusion'!H320="","",'Section 10a Bilan_Diffusion'!H320)</f>
        <v/>
      </c>
      <c r="P940" s="69" t="str">
        <f>IF('Section 10a Bilan_Diffusion'!I320="","",IF('Section 10a Bilan_Diffusion'!I320="«Choisir»","",'Section 10a Bilan_Diffusion'!I320))</f>
        <v/>
      </c>
      <c r="Q940" s="69" t="str">
        <f>IF('Section 10a Bilan_Diffusion'!J320="","",IF('Section 10a Bilan_Diffusion'!J320="«Choisir»","",'Section 10a Bilan_Diffusion'!J320))</f>
        <v/>
      </c>
      <c r="R940" s="9" t="str">
        <f>IF('Section 10a Bilan_Diffusion'!K320="","",'Section 10a Bilan_Diffusion'!K320)</f>
        <v/>
      </c>
      <c r="S940" s="9" t="str">
        <f>IF('Section 10a Bilan_Diffusion'!L320="","",'Section 10a Bilan_Diffusion'!L320)</f>
        <v/>
      </c>
      <c r="T940" s="9" t="str">
        <f>IF('Section 10a Bilan_Diffusion'!M320="","",'Section 10a Bilan_Diffusion'!M320)</f>
        <v/>
      </c>
      <c r="U940" s="9" t="str">
        <f>IF('Section 10a Bilan_Diffusion'!N320="","",'Section 10a Bilan_Diffusion'!N320)</f>
        <v/>
      </c>
      <c r="V940" s="9">
        <f>'Section 10a Bilan_Diffusion'!O320</f>
        <v>0</v>
      </c>
      <c r="W940" s="9">
        <f>'Section 10a Bilan_Diffusion'!P320</f>
        <v>0</v>
      </c>
      <c r="X940" s="9">
        <f>'Section 10a Bilan_Diffusion'!Q320</f>
        <v>0</v>
      </c>
      <c r="Y940" s="9">
        <f>'Section 10a Bilan_Diffusion'!R320</f>
        <v>0</v>
      </c>
      <c r="Z940" s="9">
        <f>'Section 10a Bilan_Diffusion'!S320</f>
        <v>0</v>
      </c>
      <c r="AA940" s="9">
        <f>'Section 10a Bilan_Diffusion'!T320</f>
        <v>0</v>
      </c>
      <c r="AB940" s="9">
        <f>'Section 10a Bilan_Diffusion'!U320</f>
        <v>0</v>
      </c>
    </row>
    <row r="941" spans="1:28">
      <c r="A941" s="9">
        <f>'Identification '!$F$11</f>
        <v>0</v>
      </c>
      <c r="B941" s="69" t="str">
        <f>IF(AND('Identification '!$F$11="",'Identification '!$F$15&lt;&gt;""),'Identification '!$F$15,IF('Identification '!$F$11="","",IF('Identification '!$F$13="Inscrire le nom de votre organisme dans la cellule F15",'Identification '!$F$15,'Identification '!$F$13)))</f>
        <v/>
      </c>
      <c r="C941" s="9" t="str">
        <f>REF!$BM$7</f>
        <v>2025-2026</v>
      </c>
      <c r="D941" s="9" t="s">
        <v>3007</v>
      </c>
      <c r="E941" s="69" t="str">
        <f>'Identification '!$F$17</f>
        <v/>
      </c>
      <c r="F941" s="9" t="str">
        <f>'Identification '!$G$18</f>
        <v/>
      </c>
      <c r="G941" s="232" t="str">
        <f>IF('Section 10a Bilan_Diffusion'!$D$6="","",'Section 10a Bilan_Diffusion'!$D$6)</f>
        <v/>
      </c>
      <c r="H941" s="9" t="str">
        <f>IF('Section 10a Bilan_Diffusion'!$D$8="","",'Section 10a Bilan_Diffusion'!$D$8)</f>
        <v/>
      </c>
      <c r="I941" s="9" t="str">
        <f>IF('Section 10a Bilan_Diffusion'!$K$8="","",'Section 10a Bilan_Diffusion'!$K$8)</f>
        <v/>
      </c>
      <c r="J941" s="69" t="str">
        <f>IF('Section 10a Bilan_Diffusion'!C321="","",'Section 10a Bilan_Diffusion'!C321)</f>
        <v/>
      </c>
      <c r="K941" s="1273" t="str">
        <f>IF('Section 10a Bilan_Diffusion'!D321="","",'Section 10a Bilan_Diffusion'!D321)</f>
        <v/>
      </c>
      <c r="L941" s="69" t="str">
        <f>IF('Section 10a Bilan_Diffusion'!E321="","",IF('Section 10a Bilan_Diffusion'!E321="«Choisir»","",'Section 10a Bilan_Diffusion'!E321))</f>
        <v/>
      </c>
      <c r="M941" s="69" t="str">
        <f>IF('Section 10a Bilan_Diffusion'!F321="","",IF('Section 10a Bilan_Diffusion'!F321="«Choisir»","",'Section 10a Bilan_Diffusion'!F321))</f>
        <v/>
      </c>
      <c r="N941" s="69" t="str">
        <f>IF('Section 10a Bilan_Diffusion'!G321="","",'Section 10a Bilan_Diffusion'!G321)</f>
        <v/>
      </c>
      <c r="O941" s="69" t="str">
        <f>IF('Section 10a Bilan_Diffusion'!H321="","",'Section 10a Bilan_Diffusion'!H321)</f>
        <v/>
      </c>
      <c r="P941" s="69" t="str">
        <f>IF('Section 10a Bilan_Diffusion'!I321="","",IF('Section 10a Bilan_Diffusion'!I321="«Choisir»","",'Section 10a Bilan_Diffusion'!I321))</f>
        <v/>
      </c>
      <c r="Q941" s="69" t="str">
        <f>IF('Section 10a Bilan_Diffusion'!J321="","",IF('Section 10a Bilan_Diffusion'!J321="«Choisir»","",'Section 10a Bilan_Diffusion'!J321))</f>
        <v/>
      </c>
      <c r="R941" s="9" t="str">
        <f>IF('Section 10a Bilan_Diffusion'!K321="","",'Section 10a Bilan_Diffusion'!K321)</f>
        <v/>
      </c>
      <c r="S941" s="9" t="str">
        <f>IF('Section 10a Bilan_Diffusion'!L321="","",'Section 10a Bilan_Diffusion'!L321)</f>
        <v/>
      </c>
      <c r="T941" s="9" t="str">
        <f>IF('Section 10a Bilan_Diffusion'!M321="","",'Section 10a Bilan_Diffusion'!M321)</f>
        <v/>
      </c>
      <c r="U941" s="9" t="str">
        <f>IF('Section 10a Bilan_Diffusion'!N321="","",'Section 10a Bilan_Diffusion'!N321)</f>
        <v/>
      </c>
      <c r="V941" s="9">
        <f>'Section 10a Bilan_Diffusion'!O321</f>
        <v>0</v>
      </c>
      <c r="W941" s="9">
        <f>'Section 10a Bilan_Diffusion'!P321</f>
        <v>0</v>
      </c>
      <c r="X941" s="9">
        <f>'Section 10a Bilan_Diffusion'!Q321</f>
        <v>0</v>
      </c>
      <c r="Y941" s="9">
        <f>'Section 10a Bilan_Diffusion'!R321</f>
        <v>0</v>
      </c>
      <c r="Z941" s="9">
        <f>'Section 10a Bilan_Diffusion'!S321</f>
        <v>0</v>
      </c>
      <c r="AA941" s="9">
        <f>'Section 10a Bilan_Diffusion'!T321</f>
        <v>0</v>
      </c>
      <c r="AB941" s="9">
        <f>'Section 10a Bilan_Diffusion'!U321</f>
        <v>0</v>
      </c>
    </row>
    <row r="942" spans="1:28">
      <c r="A942" s="9">
        <f>'Identification '!$F$11</f>
        <v>0</v>
      </c>
      <c r="B942" s="69" t="str">
        <f>IF(AND('Identification '!$F$11="",'Identification '!$F$15&lt;&gt;""),'Identification '!$F$15,IF('Identification '!$F$11="","",IF('Identification '!$F$13="Inscrire le nom de votre organisme dans la cellule F15",'Identification '!$F$15,'Identification '!$F$13)))</f>
        <v/>
      </c>
      <c r="C942" s="9" t="str">
        <f>REF!$BM$7</f>
        <v>2025-2026</v>
      </c>
      <c r="D942" s="9" t="s">
        <v>3007</v>
      </c>
      <c r="E942" s="69" t="str">
        <f>'Identification '!$F$17</f>
        <v/>
      </c>
      <c r="F942" s="9" t="str">
        <f>'Identification '!$G$18</f>
        <v/>
      </c>
      <c r="G942" s="232" t="str">
        <f>IF('Section 10a Bilan_Diffusion'!$D$6="","",'Section 10a Bilan_Diffusion'!$D$6)</f>
        <v/>
      </c>
      <c r="H942" s="9" t="str">
        <f>IF('Section 10a Bilan_Diffusion'!$D$8="","",'Section 10a Bilan_Diffusion'!$D$8)</f>
        <v/>
      </c>
      <c r="I942" s="9" t="str">
        <f>IF('Section 10a Bilan_Diffusion'!$K$8="","",'Section 10a Bilan_Diffusion'!$K$8)</f>
        <v/>
      </c>
      <c r="J942" s="69" t="str">
        <f>IF('Section 10a Bilan_Diffusion'!C322="","",'Section 10a Bilan_Diffusion'!C322)</f>
        <v/>
      </c>
      <c r="K942" s="1273" t="str">
        <f>IF('Section 10a Bilan_Diffusion'!D322="","",'Section 10a Bilan_Diffusion'!D322)</f>
        <v/>
      </c>
      <c r="L942" s="69" t="str">
        <f>IF('Section 10a Bilan_Diffusion'!E322="","",IF('Section 10a Bilan_Diffusion'!E322="«Choisir»","",'Section 10a Bilan_Diffusion'!E322))</f>
        <v/>
      </c>
      <c r="M942" s="69" t="str">
        <f>IF('Section 10a Bilan_Diffusion'!F322="","",IF('Section 10a Bilan_Diffusion'!F322="«Choisir»","",'Section 10a Bilan_Diffusion'!F322))</f>
        <v/>
      </c>
      <c r="N942" s="69" t="str">
        <f>IF('Section 10a Bilan_Diffusion'!G322="","",'Section 10a Bilan_Diffusion'!G322)</f>
        <v/>
      </c>
      <c r="O942" s="69" t="str">
        <f>IF('Section 10a Bilan_Diffusion'!H322="","",'Section 10a Bilan_Diffusion'!H322)</f>
        <v/>
      </c>
      <c r="P942" s="69" t="str">
        <f>IF('Section 10a Bilan_Diffusion'!I322="","",IF('Section 10a Bilan_Diffusion'!I322="«Choisir»","",'Section 10a Bilan_Diffusion'!I322))</f>
        <v/>
      </c>
      <c r="Q942" s="69" t="str">
        <f>IF('Section 10a Bilan_Diffusion'!J322="","",IF('Section 10a Bilan_Diffusion'!J322="«Choisir»","",'Section 10a Bilan_Diffusion'!J322))</f>
        <v/>
      </c>
      <c r="R942" s="9" t="str">
        <f>IF('Section 10a Bilan_Diffusion'!K322="","",'Section 10a Bilan_Diffusion'!K322)</f>
        <v/>
      </c>
      <c r="S942" s="9" t="str">
        <f>IF('Section 10a Bilan_Diffusion'!L322="","",'Section 10a Bilan_Diffusion'!L322)</f>
        <v/>
      </c>
      <c r="T942" s="9" t="str">
        <f>IF('Section 10a Bilan_Diffusion'!M322="","",'Section 10a Bilan_Diffusion'!M322)</f>
        <v/>
      </c>
      <c r="U942" s="9" t="str">
        <f>IF('Section 10a Bilan_Diffusion'!N322="","",'Section 10a Bilan_Diffusion'!N322)</f>
        <v/>
      </c>
      <c r="V942" s="9">
        <f>'Section 10a Bilan_Diffusion'!O322</f>
        <v>0</v>
      </c>
      <c r="W942" s="9">
        <f>'Section 10a Bilan_Diffusion'!P322</f>
        <v>0</v>
      </c>
      <c r="X942" s="9">
        <f>'Section 10a Bilan_Diffusion'!Q322</f>
        <v>0</v>
      </c>
      <c r="Y942" s="9">
        <f>'Section 10a Bilan_Diffusion'!R322</f>
        <v>0</v>
      </c>
      <c r="Z942" s="9">
        <f>'Section 10a Bilan_Diffusion'!S322</f>
        <v>0</v>
      </c>
      <c r="AA942" s="9">
        <f>'Section 10a Bilan_Diffusion'!T322</f>
        <v>0</v>
      </c>
      <c r="AB942" s="9">
        <f>'Section 10a Bilan_Diffusion'!U322</f>
        <v>0</v>
      </c>
    </row>
    <row r="943" spans="1:28">
      <c r="A943" s="9">
        <f>'Identification '!$F$11</f>
        <v>0</v>
      </c>
      <c r="B943" s="69" t="str">
        <f>IF(AND('Identification '!$F$11="",'Identification '!$F$15&lt;&gt;""),'Identification '!$F$15,IF('Identification '!$F$11="","",IF('Identification '!$F$13="Inscrire le nom de votre organisme dans la cellule F15",'Identification '!$F$15,'Identification '!$F$13)))</f>
        <v/>
      </c>
      <c r="C943" s="9" t="str">
        <f>REF!$BM$7</f>
        <v>2025-2026</v>
      </c>
      <c r="D943" s="9" t="s">
        <v>3007</v>
      </c>
      <c r="E943" s="69" t="str">
        <f>'Identification '!$F$17</f>
        <v/>
      </c>
      <c r="F943" s="9" t="str">
        <f>'Identification '!$G$18</f>
        <v/>
      </c>
      <c r="G943" s="232" t="str">
        <f>IF('Section 10a Bilan_Diffusion'!$D$6="","",'Section 10a Bilan_Diffusion'!$D$6)</f>
        <v/>
      </c>
      <c r="H943" s="9" t="str">
        <f>IF('Section 10a Bilan_Diffusion'!$D$8="","",'Section 10a Bilan_Diffusion'!$D$8)</f>
        <v/>
      </c>
      <c r="I943" s="9" t="str">
        <f>IF('Section 10a Bilan_Diffusion'!$K$8="","",'Section 10a Bilan_Diffusion'!$K$8)</f>
        <v/>
      </c>
      <c r="J943" s="69" t="str">
        <f>IF('Section 10a Bilan_Diffusion'!C323="","",'Section 10a Bilan_Diffusion'!C323)</f>
        <v/>
      </c>
      <c r="K943" s="1273" t="str">
        <f>IF('Section 10a Bilan_Diffusion'!D323="","",'Section 10a Bilan_Diffusion'!D323)</f>
        <v/>
      </c>
      <c r="L943" s="69" t="str">
        <f>IF('Section 10a Bilan_Diffusion'!E323="","",IF('Section 10a Bilan_Diffusion'!E323="«Choisir»","",'Section 10a Bilan_Diffusion'!E323))</f>
        <v/>
      </c>
      <c r="M943" s="69" t="str">
        <f>IF('Section 10a Bilan_Diffusion'!F323="","",IF('Section 10a Bilan_Diffusion'!F323="«Choisir»","",'Section 10a Bilan_Diffusion'!F323))</f>
        <v/>
      </c>
      <c r="N943" s="69" t="str">
        <f>IF('Section 10a Bilan_Diffusion'!G323="","",'Section 10a Bilan_Diffusion'!G323)</f>
        <v/>
      </c>
      <c r="O943" s="69" t="str">
        <f>IF('Section 10a Bilan_Diffusion'!H323="","",'Section 10a Bilan_Diffusion'!H323)</f>
        <v/>
      </c>
      <c r="P943" s="69" t="str">
        <f>IF('Section 10a Bilan_Diffusion'!I323="","",IF('Section 10a Bilan_Diffusion'!I323="«Choisir»","",'Section 10a Bilan_Diffusion'!I323))</f>
        <v/>
      </c>
      <c r="Q943" s="69" t="str">
        <f>IF('Section 10a Bilan_Diffusion'!J323="","",IF('Section 10a Bilan_Diffusion'!J323="«Choisir»","",'Section 10a Bilan_Diffusion'!J323))</f>
        <v/>
      </c>
      <c r="R943" s="9" t="str">
        <f>IF('Section 10a Bilan_Diffusion'!K323="","",'Section 10a Bilan_Diffusion'!K323)</f>
        <v/>
      </c>
      <c r="S943" s="9" t="str">
        <f>IF('Section 10a Bilan_Diffusion'!L323="","",'Section 10a Bilan_Diffusion'!L323)</f>
        <v/>
      </c>
      <c r="T943" s="9" t="str">
        <f>IF('Section 10a Bilan_Diffusion'!M323="","",'Section 10a Bilan_Diffusion'!M323)</f>
        <v/>
      </c>
      <c r="U943" s="9" t="str">
        <f>IF('Section 10a Bilan_Diffusion'!N323="","",'Section 10a Bilan_Diffusion'!N323)</f>
        <v/>
      </c>
      <c r="V943" s="9">
        <f>'Section 10a Bilan_Diffusion'!O323</f>
        <v>0</v>
      </c>
      <c r="W943" s="9">
        <f>'Section 10a Bilan_Diffusion'!P323</f>
        <v>0</v>
      </c>
      <c r="X943" s="9">
        <f>'Section 10a Bilan_Diffusion'!Q323</f>
        <v>0</v>
      </c>
      <c r="Y943" s="9">
        <f>'Section 10a Bilan_Diffusion'!R323</f>
        <v>0</v>
      </c>
      <c r="Z943" s="9">
        <f>'Section 10a Bilan_Diffusion'!S323</f>
        <v>0</v>
      </c>
      <c r="AA943" s="9">
        <f>'Section 10a Bilan_Diffusion'!T323</f>
        <v>0</v>
      </c>
      <c r="AB943" s="9">
        <f>'Section 10a Bilan_Diffusion'!U323</f>
        <v>0</v>
      </c>
    </row>
    <row r="944" spans="1:28">
      <c r="A944" s="9">
        <f>'Identification '!$F$11</f>
        <v>0</v>
      </c>
      <c r="B944" s="69" t="str">
        <f>IF(AND('Identification '!$F$11="",'Identification '!$F$15&lt;&gt;""),'Identification '!$F$15,IF('Identification '!$F$11="","",IF('Identification '!$F$13="Inscrire le nom de votre organisme dans la cellule F15",'Identification '!$F$15,'Identification '!$F$13)))</f>
        <v/>
      </c>
      <c r="C944" s="9" t="str">
        <f>REF!$BM$7</f>
        <v>2025-2026</v>
      </c>
      <c r="D944" s="9" t="s">
        <v>3007</v>
      </c>
      <c r="E944" s="69" t="str">
        <f>'Identification '!$F$17</f>
        <v/>
      </c>
      <c r="F944" s="9" t="str">
        <f>'Identification '!$G$18</f>
        <v/>
      </c>
      <c r="G944" s="232" t="str">
        <f>IF('Section 10a Bilan_Diffusion'!$D$6="","",'Section 10a Bilan_Diffusion'!$D$6)</f>
        <v/>
      </c>
      <c r="H944" s="9" t="str">
        <f>IF('Section 10a Bilan_Diffusion'!$D$8="","",'Section 10a Bilan_Diffusion'!$D$8)</f>
        <v/>
      </c>
      <c r="I944" s="9" t="str">
        <f>IF('Section 10a Bilan_Diffusion'!$K$8="","",'Section 10a Bilan_Diffusion'!$K$8)</f>
        <v/>
      </c>
      <c r="J944" s="69" t="str">
        <f>IF('Section 10a Bilan_Diffusion'!C324="","",'Section 10a Bilan_Diffusion'!C324)</f>
        <v/>
      </c>
      <c r="K944" s="1273" t="str">
        <f>IF('Section 10a Bilan_Diffusion'!D324="","",'Section 10a Bilan_Diffusion'!D324)</f>
        <v/>
      </c>
      <c r="L944" s="69" t="str">
        <f>IF('Section 10a Bilan_Diffusion'!E324="","",IF('Section 10a Bilan_Diffusion'!E324="«Choisir»","",'Section 10a Bilan_Diffusion'!E324))</f>
        <v/>
      </c>
      <c r="M944" s="69" t="str">
        <f>IF('Section 10a Bilan_Diffusion'!F324="","",IF('Section 10a Bilan_Diffusion'!F324="«Choisir»","",'Section 10a Bilan_Diffusion'!F324))</f>
        <v/>
      </c>
      <c r="N944" s="69" t="str">
        <f>IF('Section 10a Bilan_Diffusion'!G324="","",'Section 10a Bilan_Diffusion'!G324)</f>
        <v/>
      </c>
      <c r="O944" s="69" t="str">
        <f>IF('Section 10a Bilan_Diffusion'!H324="","",'Section 10a Bilan_Diffusion'!H324)</f>
        <v/>
      </c>
      <c r="P944" s="69" t="str">
        <f>IF('Section 10a Bilan_Diffusion'!I324="","",IF('Section 10a Bilan_Diffusion'!I324="«Choisir»","",'Section 10a Bilan_Diffusion'!I324))</f>
        <v/>
      </c>
      <c r="Q944" s="69" t="str">
        <f>IF('Section 10a Bilan_Diffusion'!J324="","",IF('Section 10a Bilan_Diffusion'!J324="«Choisir»","",'Section 10a Bilan_Diffusion'!J324))</f>
        <v/>
      </c>
      <c r="R944" s="9" t="str">
        <f>IF('Section 10a Bilan_Diffusion'!K324="","",'Section 10a Bilan_Diffusion'!K324)</f>
        <v/>
      </c>
      <c r="S944" s="9" t="str">
        <f>IF('Section 10a Bilan_Diffusion'!L324="","",'Section 10a Bilan_Diffusion'!L324)</f>
        <v/>
      </c>
      <c r="T944" s="9" t="str">
        <f>IF('Section 10a Bilan_Diffusion'!M324="","",'Section 10a Bilan_Diffusion'!M324)</f>
        <v/>
      </c>
      <c r="U944" s="9" t="str">
        <f>IF('Section 10a Bilan_Diffusion'!N324="","",'Section 10a Bilan_Diffusion'!N324)</f>
        <v/>
      </c>
      <c r="V944" s="9">
        <f>'Section 10a Bilan_Diffusion'!O324</f>
        <v>0</v>
      </c>
      <c r="W944" s="9">
        <f>'Section 10a Bilan_Diffusion'!P324</f>
        <v>0</v>
      </c>
      <c r="X944" s="9">
        <f>'Section 10a Bilan_Diffusion'!Q324</f>
        <v>0</v>
      </c>
      <c r="Y944" s="9">
        <f>'Section 10a Bilan_Diffusion'!R324</f>
        <v>0</v>
      </c>
      <c r="Z944" s="9">
        <f>'Section 10a Bilan_Diffusion'!S324</f>
        <v>0</v>
      </c>
      <c r="AA944" s="9">
        <f>'Section 10a Bilan_Diffusion'!T324</f>
        <v>0</v>
      </c>
      <c r="AB944" s="9">
        <f>'Section 10a Bilan_Diffusion'!U324</f>
        <v>0</v>
      </c>
    </row>
    <row r="945" spans="1:28">
      <c r="A945" s="9">
        <f>'Identification '!$F$11</f>
        <v>0</v>
      </c>
      <c r="B945" s="69" t="str">
        <f>IF(AND('Identification '!$F$11="",'Identification '!$F$15&lt;&gt;""),'Identification '!$F$15,IF('Identification '!$F$11="","",IF('Identification '!$F$13="Inscrire le nom de votre organisme dans la cellule F15",'Identification '!$F$15,'Identification '!$F$13)))</f>
        <v/>
      </c>
      <c r="C945" s="9" t="str">
        <f>REF!$BM$7</f>
        <v>2025-2026</v>
      </c>
      <c r="D945" s="9" t="s">
        <v>3007</v>
      </c>
      <c r="E945" s="69" t="str">
        <f>'Identification '!$F$17</f>
        <v/>
      </c>
      <c r="F945" s="9" t="str">
        <f>'Identification '!$G$18</f>
        <v/>
      </c>
      <c r="G945" s="232" t="str">
        <f>IF('Section 10a Bilan_Diffusion'!$D$6="","",'Section 10a Bilan_Diffusion'!$D$6)</f>
        <v/>
      </c>
      <c r="H945" s="9" t="str">
        <f>IF('Section 10a Bilan_Diffusion'!$D$8="","",'Section 10a Bilan_Diffusion'!$D$8)</f>
        <v/>
      </c>
      <c r="I945" s="9" t="str">
        <f>IF('Section 10a Bilan_Diffusion'!$K$8="","",'Section 10a Bilan_Diffusion'!$K$8)</f>
        <v/>
      </c>
      <c r="J945" s="69" t="str">
        <f>IF('Section 10a Bilan_Diffusion'!C325="","",'Section 10a Bilan_Diffusion'!C325)</f>
        <v/>
      </c>
      <c r="K945" s="1273" t="str">
        <f>IF('Section 10a Bilan_Diffusion'!D325="","",'Section 10a Bilan_Diffusion'!D325)</f>
        <v/>
      </c>
      <c r="L945" s="69" t="str">
        <f>IF('Section 10a Bilan_Diffusion'!E325="","",IF('Section 10a Bilan_Diffusion'!E325="«Choisir»","",'Section 10a Bilan_Diffusion'!E325))</f>
        <v/>
      </c>
      <c r="M945" s="69" t="str">
        <f>IF('Section 10a Bilan_Diffusion'!F325="","",IF('Section 10a Bilan_Diffusion'!F325="«Choisir»","",'Section 10a Bilan_Diffusion'!F325))</f>
        <v/>
      </c>
      <c r="N945" s="69" t="str">
        <f>IF('Section 10a Bilan_Diffusion'!G325="","",'Section 10a Bilan_Diffusion'!G325)</f>
        <v/>
      </c>
      <c r="O945" s="69" t="str">
        <f>IF('Section 10a Bilan_Diffusion'!H325="","",'Section 10a Bilan_Diffusion'!H325)</f>
        <v/>
      </c>
      <c r="P945" s="69" t="str">
        <f>IF('Section 10a Bilan_Diffusion'!I325="","",IF('Section 10a Bilan_Diffusion'!I325="«Choisir»","",'Section 10a Bilan_Diffusion'!I325))</f>
        <v/>
      </c>
      <c r="Q945" s="69" t="str">
        <f>IF('Section 10a Bilan_Diffusion'!J325="","",IF('Section 10a Bilan_Diffusion'!J325="«Choisir»","",'Section 10a Bilan_Diffusion'!J325))</f>
        <v/>
      </c>
      <c r="R945" s="9" t="str">
        <f>IF('Section 10a Bilan_Diffusion'!K325="","",'Section 10a Bilan_Diffusion'!K325)</f>
        <v/>
      </c>
      <c r="S945" s="9" t="str">
        <f>IF('Section 10a Bilan_Diffusion'!L325="","",'Section 10a Bilan_Diffusion'!L325)</f>
        <v/>
      </c>
      <c r="T945" s="9" t="str">
        <f>IF('Section 10a Bilan_Diffusion'!M325="","",'Section 10a Bilan_Diffusion'!M325)</f>
        <v/>
      </c>
      <c r="U945" s="9" t="str">
        <f>IF('Section 10a Bilan_Diffusion'!N325="","",'Section 10a Bilan_Diffusion'!N325)</f>
        <v/>
      </c>
      <c r="V945" s="9">
        <f>'Section 10a Bilan_Diffusion'!O325</f>
        <v>0</v>
      </c>
      <c r="W945" s="9">
        <f>'Section 10a Bilan_Diffusion'!P325</f>
        <v>0</v>
      </c>
      <c r="X945" s="9">
        <f>'Section 10a Bilan_Diffusion'!Q325</f>
        <v>0</v>
      </c>
      <c r="Y945" s="9">
        <f>'Section 10a Bilan_Diffusion'!R325</f>
        <v>0</v>
      </c>
      <c r="Z945" s="9">
        <f>'Section 10a Bilan_Diffusion'!S325</f>
        <v>0</v>
      </c>
      <c r="AA945" s="9">
        <f>'Section 10a Bilan_Diffusion'!T325</f>
        <v>0</v>
      </c>
      <c r="AB945" s="9">
        <f>'Section 10a Bilan_Diffusion'!U325</f>
        <v>0</v>
      </c>
    </row>
    <row r="946" spans="1:28">
      <c r="A946" s="9">
        <f>'Identification '!$F$11</f>
        <v>0</v>
      </c>
      <c r="B946" s="69" t="str">
        <f>IF(AND('Identification '!$F$11="",'Identification '!$F$15&lt;&gt;""),'Identification '!$F$15,IF('Identification '!$F$11="","",IF('Identification '!$F$13="Inscrire le nom de votre organisme dans la cellule F15",'Identification '!$F$15,'Identification '!$F$13)))</f>
        <v/>
      </c>
      <c r="C946" s="9" t="str">
        <f>REF!$BM$7</f>
        <v>2025-2026</v>
      </c>
      <c r="D946" s="9" t="s">
        <v>3007</v>
      </c>
      <c r="E946" s="69" t="str">
        <f>'Identification '!$F$17</f>
        <v/>
      </c>
      <c r="F946" s="9" t="str">
        <f>'Identification '!$G$18</f>
        <v/>
      </c>
      <c r="G946" s="232" t="str">
        <f>IF('Section 10a Bilan_Diffusion'!$D$6="","",'Section 10a Bilan_Diffusion'!$D$6)</f>
        <v/>
      </c>
      <c r="H946" s="9" t="str">
        <f>IF('Section 10a Bilan_Diffusion'!$D$8="","",'Section 10a Bilan_Diffusion'!$D$8)</f>
        <v/>
      </c>
      <c r="I946" s="9" t="str">
        <f>IF('Section 10a Bilan_Diffusion'!$K$8="","",'Section 10a Bilan_Diffusion'!$K$8)</f>
        <v/>
      </c>
      <c r="J946" s="69" t="str">
        <f>IF('Section 10a Bilan_Diffusion'!C326="","",'Section 10a Bilan_Diffusion'!C326)</f>
        <v/>
      </c>
      <c r="K946" s="1273" t="str">
        <f>IF('Section 10a Bilan_Diffusion'!D326="","",'Section 10a Bilan_Diffusion'!D326)</f>
        <v/>
      </c>
      <c r="L946" s="69" t="str">
        <f>IF('Section 10a Bilan_Diffusion'!E326="","",IF('Section 10a Bilan_Diffusion'!E326="«Choisir»","",'Section 10a Bilan_Diffusion'!E326))</f>
        <v/>
      </c>
      <c r="M946" s="69" t="str">
        <f>IF('Section 10a Bilan_Diffusion'!F326="","",IF('Section 10a Bilan_Diffusion'!F326="«Choisir»","",'Section 10a Bilan_Diffusion'!F326))</f>
        <v/>
      </c>
      <c r="N946" s="69" t="str">
        <f>IF('Section 10a Bilan_Diffusion'!G326="","",'Section 10a Bilan_Diffusion'!G326)</f>
        <v/>
      </c>
      <c r="O946" s="69" t="str">
        <f>IF('Section 10a Bilan_Diffusion'!H326="","",'Section 10a Bilan_Diffusion'!H326)</f>
        <v/>
      </c>
      <c r="P946" s="69" t="str">
        <f>IF('Section 10a Bilan_Diffusion'!I326="","",IF('Section 10a Bilan_Diffusion'!I326="«Choisir»","",'Section 10a Bilan_Diffusion'!I326))</f>
        <v/>
      </c>
      <c r="Q946" s="69" t="str">
        <f>IF('Section 10a Bilan_Diffusion'!J326="","",IF('Section 10a Bilan_Diffusion'!J326="«Choisir»","",'Section 10a Bilan_Diffusion'!J326))</f>
        <v/>
      </c>
      <c r="R946" s="9" t="str">
        <f>IF('Section 10a Bilan_Diffusion'!K326="","",'Section 10a Bilan_Diffusion'!K326)</f>
        <v/>
      </c>
      <c r="S946" s="9" t="str">
        <f>IF('Section 10a Bilan_Diffusion'!L326="","",'Section 10a Bilan_Diffusion'!L326)</f>
        <v/>
      </c>
      <c r="T946" s="9" t="str">
        <f>IF('Section 10a Bilan_Diffusion'!M326="","",'Section 10a Bilan_Diffusion'!M326)</f>
        <v/>
      </c>
      <c r="U946" s="9" t="str">
        <f>IF('Section 10a Bilan_Diffusion'!N326="","",'Section 10a Bilan_Diffusion'!N326)</f>
        <v/>
      </c>
      <c r="V946" s="9">
        <f>'Section 10a Bilan_Diffusion'!O326</f>
        <v>0</v>
      </c>
      <c r="W946" s="9">
        <f>'Section 10a Bilan_Diffusion'!P326</f>
        <v>0</v>
      </c>
      <c r="X946" s="9">
        <f>'Section 10a Bilan_Diffusion'!Q326</f>
        <v>0</v>
      </c>
      <c r="Y946" s="9">
        <f>'Section 10a Bilan_Diffusion'!R326</f>
        <v>0</v>
      </c>
      <c r="Z946" s="9">
        <f>'Section 10a Bilan_Diffusion'!S326</f>
        <v>0</v>
      </c>
      <c r="AA946" s="9">
        <f>'Section 10a Bilan_Diffusion'!T326</f>
        <v>0</v>
      </c>
      <c r="AB946" s="9">
        <f>'Section 10a Bilan_Diffusion'!U326</f>
        <v>0</v>
      </c>
    </row>
    <row r="947" spans="1:28">
      <c r="A947" s="9">
        <f>'Identification '!$F$11</f>
        <v>0</v>
      </c>
      <c r="B947" s="69" t="str">
        <f>IF(AND('Identification '!$F$11="",'Identification '!$F$15&lt;&gt;""),'Identification '!$F$15,IF('Identification '!$F$11="","",IF('Identification '!$F$13="Inscrire le nom de votre organisme dans la cellule F15",'Identification '!$F$15,'Identification '!$F$13)))</f>
        <v/>
      </c>
      <c r="C947" s="9" t="str">
        <f>REF!$BM$7</f>
        <v>2025-2026</v>
      </c>
      <c r="D947" s="9" t="s">
        <v>3007</v>
      </c>
      <c r="E947" s="69" t="str">
        <f>'Identification '!$F$17</f>
        <v/>
      </c>
      <c r="F947" s="9" t="str">
        <f>'Identification '!$G$18</f>
        <v/>
      </c>
      <c r="G947" s="232" t="str">
        <f>IF('Section 10a Bilan_Diffusion'!$D$6="","",'Section 10a Bilan_Diffusion'!$D$6)</f>
        <v/>
      </c>
      <c r="H947" s="9" t="str">
        <f>IF('Section 10a Bilan_Diffusion'!$D$8="","",'Section 10a Bilan_Diffusion'!$D$8)</f>
        <v/>
      </c>
      <c r="I947" s="9" t="str">
        <f>IF('Section 10a Bilan_Diffusion'!$K$8="","",'Section 10a Bilan_Diffusion'!$K$8)</f>
        <v/>
      </c>
      <c r="J947" s="69" t="str">
        <f>IF('Section 10a Bilan_Diffusion'!C327="","",'Section 10a Bilan_Diffusion'!C327)</f>
        <v/>
      </c>
      <c r="K947" s="1273" t="str">
        <f>IF('Section 10a Bilan_Diffusion'!D327="","",'Section 10a Bilan_Diffusion'!D327)</f>
        <v/>
      </c>
      <c r="L947" s="69" t="str">
        <f>IF('Section 10a Bilan_Diffusion'!E327="","",IF('Section 10a Bilan_Diffusion'!E327="«Choisir»","",'Section 10a Bilan_Diffusion'!E327))</f>
        <v/>
      </c>
      <c r="M947" s="69" t="str">
        <f>IF('Section 10a Bilan_Diffusion'!F327="","",IF('Section 10a Bilan_Diffusion'!F327="«Choisir»","",'Section 10a Bilan_Diffusion'!F327))</f>
        <v/>
      </c>
      <c r="N947" s="69" t="str">
        <f>IF('Section 10a Bilan_Diffusion'!G327="","",'Section 10a Bilan_Diffusion'!G327)</f>
        <v/>
      </c>
      <c r="O947" s="69" t="str">
        <f>IF('Section 10a Bilan_Diffusion'!H327="","",'Section 10a Bilan_Diffusion'!H327)</f>
        <v/>
      </c>
      <c r="P947" s="69" t="str">
        <f>IF('Section 10a Bilan_Diffusion'!I327="","",IF('Section 10a Bilan_Diffusion'!I327="«Choisir»","",'Section 10a Bilan_Diffusion'!I327))</f>
        <v/>
      </c>
      <c r="Q947" s="69" t="str">
        <f>IF('Section 10a Bilan_Diffusion'!J327="","",IF('Section 10a Bilan_Diffusion'!J327="«Choisir»","",'Section 10a Bilan_Diffusion'!J327))</f>
        <v/>
      </c>
      <c r="R947" s="9" t="str">
        <f>IF('Section 10a Bilan_Diffusion'!K327="","",'Section 10a Bilan_Diffusion'!K327)</f>
        <v/>
      </c>
      <c r="S947" s="9" t="str">
        <f>IF('Section 10a Bilan_Diffusion'!L327="","",'Section 10a Bilan_Diffusion'!L327)</f>
        <v/>
      </c>
      <c r="T947" s="9" t="str">
        <f>IF('Section 10a Bilan_Diffusion'!M327="","",'Section 10a Bilan_Diffusion'!M327)</f>
        <v/>
      </c>
      <c r="U947" s="9" t="str">
        <f>IF('Section 10a Bilan_Diffusion'!N327="","",'Section 10a Bilan_Diffusion'!N327)</f>
        <v/>
      </c>
      <c r="V947" s="9">
        <f>'Section 10a Bilan_Diffusion'!O327</f>
        <v>0</v>
      </c>
      <c r="W947" s="9">
        <f>'Section 10a Bilan_Diffusion'!P327</f>
        <v>0</v>
      </c>
      <c r="X947" s="9">
        <f>'Section 10a Bilan_Diffusion'!Q327</f>
        <v>0</v>
      </c>
      <c r="Y947" s="9">
        <f>'Section 10a Bilan_Diffusion'!R327</f>
        <v>0</v>
      </c>
      <c r="Z947" s="9">
        <f>'Section 10a Bilan_Diffusion'!S327</f>
        <v>0</v>
      </c>
      <c r="AA947" s="9">
        <f>'Section 10a Bilan_Diffusion'!T327</f>
        <v>0</v>
      </c>
      <c r="AB947" s="9">
        <f>'Section 10a Bilan_Diffusion'!U327</f>
        <v>0</v>
      </c>
    </row>
    <row r="948" spans="1:28">
      <c r="A948" s="9">
        <f>'Identification '!$F$11</f>
        <v>0</v>
      </c>
      <c r="B948" s="69" t="str">
        <f>IF(AND('Identification '!$F$11="",'Identification '!$F$15&lt;&gt;""),'Identification '!$F$15,IF('Identification '!$F$11="","",IF('Identification '!$F$13="Inscrire le nom de votre organisme dans la cellule F15",'Identification '!$F$15,'Identification '!$F$13)))</f>
        <v/>
      </c>
      <c r="C948" s="9" t="str">
        <f>REF!$BM$7</f>
        <v>2025-2026</v>
      </c>
      <c r="D948" s="9" t="s">
        <v>3007</v>
      </c>
      <c r="E948" s="69" t="str">
        <f>'Identification '!$F$17</f>
        <v/>
      </c>
      <c r="F948" s="9" t="str">
        <f>'Identification '!$G$18</f>
        <v/>
      </c>
      <c r="G948" s="232" t="str">
        <f>IF('Section 10a Bilan_Diffusion'!$D$6="","",'Section 10a Bilan_Diffusion'!$D$6)</f>
        <v/>
      </c>
      <c r="H948" s="9" t="str">
        <f>IF('Section 10a Bilan_Diffusion'!$D$8="","",'Section 10a Bilan_Diffusion'!$D$8)</f>
        <v/>
      </c>
      <c r="I948" s="9" t="str">
        <f>IF('Section 10a Bilan_Diffusion'!$K$8="","",'Section 10a Bilan_Diffusion'!$K$8)</f>
        <v/>
      </c>
      <c r="J948" s="69" t="str">
        <f>IF('Section 10a Bilan_Diffusion'!C328="","",'Section 10a Bilan_Diffusion'!C328)</f>
        <v/>
      </c>
      <c r="K948" s="1273" t="str">
        <f>IF('Section 10a Bilan_Diffusion'!D328="","",'Section 10a Bilan_Diffusion'!D328)</f>
        <v/>
      </c>
      <c r="L948" s="69" t="str">
        <f>IF('Section 10a Bilan_Diffusion'!E328="","",IF('Section 10a Bilan_Diffusion'!E328="«Choisir»","",'Section 10a Bilan_Diffusion'!E328))</f>
        <v/>
      </c>
      <c r="M948" s="69" t="str">
        <f>IF('Section 10a Bilan_Diffusion'!F328="","",IF('Section 10a Bilan_Diffusion'!F328="«Choisir»","",'Section 10a Bilan_Diffusion'!F328))</f>
        <v/>
      </c>
      <c r="N948" s="69" t="str">
        <f>IF('Section 10a Bilan_Diffusion'!G328="","",'Section 10a Bilan_Diffusion'!G328)</f>
        <v/>
      </c>
      <c r="O948" s="69" t="str">
        <f>IF('Section 10a Bilan_Diffusion'!H328="","",'Section 10a Bilan_Diffusion'!H328)</f>
        <v/>
      </c>
      <c r="P948" s="69" t="str">
        <f>IF('Section 10a Bilan_Diffusion'!I328="","",IF('Section 10a Bilan_Diffusion'!I328="«Choisir»","",'Section 10a Bilan_Diffusion'!I328))</f>
        <v/>
      </c>
      <c r="Q948" s="69" t="str">
        <f>IF('Section 10a Bilan_Diffusion'!J328="","",IF('Section 10a Bilan_Diffusion'!J328="«Choisir»","",'Section 10a Bilan_Diffusion'!J328))</f>
        <v/>
      </c>
      <c r="R948" s="9" t="str">
        <f>IF('Section 10a Bilan_Diffusion'!K328="","",'Section 10a Bilan_Diffusion'!K328)</f>
        <v/>
      </c>
      <c r="S948" s="9" t="str">
        <f>IF('Section 10a Bilan_Diffusion'!L328="","",'Section 10a Bilan_Diffusion'!L328)</f>
        <v/>
      </c>
      <c r="T948" s="9" t="str">
        <f>IF('Section 10a Bilan_Diffusion'!M328="","",'Section 10a Bilan_Diffusion'!M328)</f>
        <v/>
      </c>
      <c r="U948" s="9" t="str">
        <f>IF('Section 10a Bilan_Diffusion'!N328="","",'Section 10a Bilan_Diffusion'!N328)</f>
        <v/>
      </c>
      <c r="V948" s="9">
        <f>'Section 10a Bilan_Diffusion'!O328</f>
        <v>0</v>
      </c>
      <c r="W948" s="9">
        <f>'Section 10a Bilan_Diffusion'!P328</f>
        <v>0</v>
      </c>
      <c r="X948" s="9">
        <f>'Section 10a Bilan_Diffusion'!Q328</f>
        <v>0</v>
      </c>
      <c r="Y948" s="9">
        <f>'Section 10a Bilan_Diffusion'!R328</f>
        <v>0</v>
      </c>
      <c r="Z948" s="9">
        <f>'Section 10a Bilan_Diffusion'!S328</f>
        <v>0</v>
      </c>
      <c r="AA948" s="9">
        <f>'Section 10a Bilan_Diffusion'!T328</f>
        <v>0</v>
      </c>
      <c r="AB948" s="9">
        <f>'Section 10a Bilan_Diffusion'!U328</f>
        <v>0</v>
      </c>
    </row>
    <row r="949" spans="1:28">
      <c r="A949" s="9">
        <f>'Identification '!$F$11</f>
        <v>0</v>
      </c>
      <c r="B949" s="69" t="str">
        <f>IF(AND('Identification '!$F$11="",'Identification '!$F$15&lt;&gt;""),'Identification '!$F$15,IF('Identification '!$F$11="","",IF('Identification '!$F$13="Inscrire le nom de votre organisme dans la cellule F15",'Identification '!$F$15,'Identification '!$F$13)))</f>
        <v/>
      </c>
      <c r="C949" s="9" t="str">
        <f>REF!$BM$7</f>
        <v>2025-2026</v>
      </c>
      <c r="D949" s="9" t="s">
        <v>3007</v>
      </c>
      <c r="E949" s="69" t="str">
        <f>'Identification '!$F$17</f>
        <v/>
      </c>
      <c r="F949" s="9" t="str">
        <f>'Identification '!$G$18</f>
        <v/>
      </c>
      <c r="G949" s="232" t="str">
        <f>IF('Section 10a Bilan_Diffusion'!$D$6="","",'Section 10a Bilan_Diffusion'!$D$6)</f>
        <v/>
      </c>
      <c r="H949" s="9" t="str">
        <f>IF('Section 10a Bilan_Diffusion'!$D$8="","",'Section 10a Bilan_Diffusion'!$D$8)</f>
        <v/>
      </c>
      <c r="I949" s="9" t="str">
        <f>IF('Section 10a Bilan_Diffusion'!$K$8="","",'Section 10a Bilan_Diffusion'!$K$8)</f>
        <v/>
      </c>
      <c r="J949" s="69" t="str">
        <f>IF('Section 10a Bilan_Diffusion'!C329="","",'Section 10a Bilan_Diffusion'!C329)</f>
        <v/>
      </c>
      <c r="K949" s="1273" t="str">
        <f>IF('Section 10a Bilan_Diffusion'!D329="","",'Section 10a Bilan_Diffusion'!D329)</f>
        <v/>
      </c>
      <c r="L949" s="69" t="str">
        <f>IF('Section 10a Bilan_Diffusion'!E329="","",IF('Section 10a Bilan_Diffusion'!E329="«Choisir»","",'Section 10a Bilan_Diffusion'!E329))</f>
        <v/>
      </c>
      <c r="M949" s="69" t="str">
        <f>IF('Section 10a Bilan_Diffusion'!F329="","",IF('Section 10a Bilan_Diffusion'!F329="«Choisir»","",'Section 10a Bilan_Diffusion'!F329))</f>
        <v/>
      </c>
      <c r="N949" s="69" t="str">
        <f>IF('Section 10a Bilan_Diffusion'!G329="","",'Section 10a Bilan_Diffusion'!G329)</f>
        <v/>
      </c>
      <c r="O949" s="69" t="str">
        <f>IF('Section 10a Bilan_Diffusion'!H329="","",'Section 10a Bilan_Diffusion'!H329)</f>
        <v/>
      </c>
      <c r="P949" s="69" t="str">
        <f>IF('Section 10a Bilan_Diffusion'!I329="","",IF('Section 10a Bilan_Diffusion'!I329="«Choisir»","",'Section 10a Bilan_Diffusion'!I329))</f>
        <v/>
      </c>
      <c r="Q949" s="69" t="str">
        <f>IF('Section 10a Bilan_Diffusion'!J329="","",IF('Section 10a Bilan_Diffusion'!J329="«Choisir»","",'Section 10a Bilan_Diffusion'!J329))</f>
        <v/>
      </c>
      <c r="R949" s="9" t="str">
        <f>IF('Section 10a Bilan_Diffusion'!K329="","",'Section 10a Bilan_Diffusion'!K329)</f>
        <v/>
      </c>
      <c r="S949" s="9" t="str">
        <f>IF('Section 10a Bilan_Diffusion'!L329="","",'Section 10a Bilan_Diffusion'!L329)</f>
        <v/>
      </c>
      <c r="T949" s="9" t="str">
        <f>IF('Section 10a Bilan_Diffusion'!M329="","",'Section 10a Bilan_Diffusion'!M329)</f>
        <v/>
      </c>
      <c r="U949" s="9" t="str">
        <f>IF('Section 10a Bilan_Diffusion'!N329="","",'Section 10a Bilan_Diffusion'!N329)</f>
        <v/>
      </c>
      <c r="V949" s="9">
        <f>'Section 10a Bilan_Diffusion'!O329</f>
        <v>0</v>
      </c>
      <c r="W949" s="9">
        <f>'Section 10a Bilan_Diffusion'!P329</f>
        <v>0</v>
      </c>
      <c r="X949" s="9">
        <f>'Section 10a Bilan_Diffusion'!Q329</f>
        <v>0</v>
      </c>
      <c r="Y949" s="9">
        <f>'Section 10a Bilan_Diffusion'!R329</f>
        <v>0</v>
      </c>
      <c r="Z949" s="9">
        <f>'Section 10a Bilan_Diffusion'!S329</f>
        <v>0</v>
      </c>
      <c r="AA949" s="9">
        <f>'Section 10a Bilan_Diffusion'!T329</f>
        <v>0</v>
      </c>
      <c r="AB949" s="9">
        <f>'Section 10a Bilan_Diffusion'!U329</f>
        <v>0</v>
      </c>
    </row>
    <row r="950" spans="1:28">
      <c r="A950" s="9">
        <f>'Identification '!$F$11</f>
        <v>0</v>
      </c>
      <c r="B950" s="69" t="str">
        <f>IF(AND('Identification '!$F$11="",'Identification '!$F$15&lt;&gt;""),'Identification '!$F$15,IF('Identification '!$F$11="","",IF('Identification '!$F$13="Inscrire le nom de votre organisme dans la cellule F15",'Identification '!$F$15,'Identification '!$F$13)))</f>
        <v/>
      </c>
      <c r="C950" s="9" t="str">
        <f>REF!$BM$7</f>
        <v>2025-2026</v>
      </c>
      <c r="D950" s="9" t="s">
        <v>3007</v>
      </c>
      <c r="E950" s="69" t="str">
        <f>'Identification '!$F$17</f>
        <v/>
      </c>
      <c r="F950" s="9" t="str">
        <f>'Identification '!$G$18</f>
        <v/>
      </c>
      <c r="G950" s="232" t="str">
        <f>IF('Section 10a Bilan_Diffusion'!$D$6="","",'Section 10a Bilan_Diffusion'!$D$6)</f>
        <v/>
      </c>
      <c r="H950" s="9" t="str">
        <f>IF('Section 10a Bilan_Diffusion'!$D$8="","",'Section 10a Bilan_Diffusion'!$D$8)</f>
        <v/>
      </c>
      <c r="I950" s="9" t="str">
        <f>IF('Section 10a Bilan_Diffusion'!$K$8="","",'Section 10a Bilan_Diffusion'!$K$8)</f>
        <v/>
      </c>
      <c r="J950" s="69" t="str">
        <f>IF('Section 10a Bilan_Diffusion'!C330="","",'Section 10a Bilan_Diffusion'!C330)</f>
        <v/>
      </c>
      <c r="K950" s="1273" t="str">
        <f>IF('Section 10a Bilan_Diffusion'!D330="","",'Section 10a Bilan_Diffusion'!D330)</f>
        <v/>
      </c>
      <c r="L950" s="69" t="str">
        <f>IF('Section 10a Bilan_Diffusion'!E330="","",IF('Section 10a Bilan_Diffusion'!E330="«Choisir»","",'Section 10a Bilan_Diffusion'!E330))</f>
        <v/>
      </c>
      <c r="M950" s="69" t="str">
        <f>IF('Section 10a Bilan_Diffusion'!F330="","",IF('Section 10a Bilan_Diffusion'!F330="«Choisir»","",'Section 10a Bilan_Diffusion'!F330))</f>
        <v/>
      </c>
      <c r="N950" s="69" t="str">
        <f>IF('Section 10a Bilan_Diffusion'!G330="","",'Section 10a Bilan_Diffusion'!G330)</f>
        <v/>
      </c>
      <c r="O950" s="69" t="str">
        <f>IF('Section 10a Bilan_Diffusion'!H330="","",'Section 10a Bilan_Diffusion'!H330)</f>
        <v/>
      </c>
      <c r="P950" s="69" t="str">
        <f>IF('Section 10a Bilan_Diffusion'!I330="","",IF('Section 10a Bilan_Diffusion'!I330="«Choisir»","",'Section 10a Bilan_Diffusion'!I330))</f>
        <v/>
      </c>
      <c r="Q950" s="69" t="str">
        <f>IF('Section 10a Bilan_Diffusion'!J330="","",IF('Section 10a Bilan_Diffusion'!J330="«Choisir»","",'Section 10a Bilan_Diffusion'!J330))</f>
        <v/>
      </c>
      <c r="R950" s="9" t="str">
        <f>IF('Section 10a Bilan_Diffusion'!K330="","",'Section 10a Bilan_Diffusion'!K330)</f>
        <v/>
      </c>
      <c r="S950" s="9" t="str">
        <f>IF('Section 10a Bilan_Diffusion'!L330="","",'Section 10a Bilan_Diffusion'!L330)</f>
        <v/>
      </c>
      <c r="T950" s="9" t="str">
        <f>IF('Section 10a Bilan_Diffusion'!M330="","",'Section 10a Bilan_Diffusion'!M330)</f>
        <v/>
      </c>
      <c r="U950" s="9" t="str">
        <f>IF('Section 10a Bilan_Diffusion'!N330="","",'Section 10a Bilan_Diffusion'!N330)</f>
        <v/>
      </c>
      <c r="V950" s="9">
        <f>'Section 10a Bilan_Diffusion'!O330</f>
        <v>0</v>
      </c>
      <c r="W950" s="9">
        <f>'Section 10a Bilan_Diffusion'!P330</f>
        <v>0</v>
      </c>
      <c r="X950" s="9">
        <f>'Section 10a Bilan_Diffusion'!Q330</f>
        <v>0</v>
      </c>
      <c r="Y950" s="9">
        <f>'Section 10a Bilan_Diffusion'!R330</f>
        <v>0</v>
      </c>
      <c r="Z950" s="9">
        <f>'Section 10a Bilan_Diffusion'!S330</f>
        <v>0</v>
      </c>
      <c r="AA950" s="9">
        <f>'Section 10a Bilan_Diffusion'!T330</f>
        <v>0</v>
      </c>
      <c r="AB950" s="9">
        <f>'Section 10a Bilan_Diffusion'!U330</f>
        <v>0</v>
      </c>
    </row>
    <row r="951" spans="1:28">
      <c r="A951" s="9">
        <f>'Identification '!$F$11</f>
        <v>0</v>
      </c>
      <c r="B951" s="69" t="str">
        <f>IF(AND('Identification '!$F$11="",'Identification '!$F$15&lt;&gt;""),'Identification '!$F$15,IF('Identification '!$F$11="","",IF('Identification '!$F$13="Inscrire le nom de votre organisme dans la cellule F15",'Identification '!$F$15,'Identification '!$F$13)))</f>
        <v/>
      </c>
      <c r="C951" s="9" t="str">
        <f>REF!$BM$7</f>
        <v>2025-2026</v>
      </c>
      <c r="D951" s="9" t="s">
        <v>3007</v>
      </c>
      <c r="E951" s="69" t="str">
        <f>'Identification '!$F$17</f>
        <v/>
      </c>
      <c r="F951" s="9" t="str">
        <f>'Identification '!$G$18</f>
        <v/>
      </c>
      <c r="G951" s="232" t="str">
        <f>IF('Section 10a Bilan_Diffusion'!$D$6="","",'Section 10a Bilan_Diffusion'!$D$6)</f>
        <v/>
      </c>
      <c r="H951" s="9" t="str">
        <f>IF('Section 10a Bilan_Diffusion'!$D$8="","",'Section 10a Bilan_Diffusion'!$D$8)</f>
        <v/>
      </c>
      <c r="I951" s="9" t="str">
        <f>IF('Section 10a Bilan_Diffusion'!$K$8="","",'Section 10a Bilan_Diffusion'!$K$8)</f>
        <v/>
      </c>
      <c r="J951" s="69" t="str">
        <f>IF('Section 10a Bilan_Diffusion'!C331="","",'Section 10a Bilan_Diffusion'!C331)</f>
        <v/>
      </c>
      <c r="K951" s="1273" t="str">
        <f>IF('Section 10a Bilan_Diffusion'!D331="","",'Section 10a Bilan_Diffusion'!D331)</f>
        <v/>
      </c>
      <c r="L951" s="69" t="str">
        <f>IF('Section 10a Bilan_Diffusion'!E331="","",IF('Section 10a Bilan_Diffusion'!E331="«Choisir»","",'Section 10a Bilan_Diffusion'!E331))</f>
        <v/>
      </c>
      <c r="M951" s="69" t="str">
        <f>IF('Section 10a Bilan_Diffusion'!F331="","",IF('Section 10a Bilan_Diffusion'!F331="«Choisir»","",'Section 10a Bilan_Diffusion'!F331))</f>
        <v/>
      </c>
      <c r="N951" s="69" t="str">
        <f>IF('Section 10a Bilan_Diffusion'!G331="","",'Section 10a Bilan_Diffusion'!G331)</f>
        <v/>
      </c>
      <c r="O951" s="69" t="str">
        <f>IF('Section 10a Bilan_Diffusion'!H331="","",'Section 10a Bilan_Diffusion'!H331)</f>
        <v/>
      </c>
      <c r="P951" s="69" t="str">
        <f>IF('Section 10a Bilan_Diffusion'!I331="","",IF('Section 10a Bilan_Diffusion'!I331="«Choisir»","",'Section 10a Bilan_Diffusion'!I331))</f>
        <v/>
      </c>
      <c r="Q951" s="69" t="str">
        <f>IF('Section 10a Bilan_Diffusion'!J331="","",IF('Section 10a Bilan_Diffusion'!J331="«Choisir»","",'Section 10a Bilan_Diffusion'!J331))</f>
        <v/>
      </c>
      <c r="R951" s="9" t="str">
        <f>IF('Section 10a Bilan_Diffusion'!K331="","",'Section 10a Bilan_Diffusion'!K331)</f>
        <v/>
      </c>
      <c r="S951" s="9" t="str">
        <f>IF('Section 10a Bilan_Diffusion'!L331="","",'Section 10a Bilan_Diffusion'!L331)</f>
        <v/>
      </c>
      <c r="T951" s="9" t="str">
        <f>IF('Section 10a Bilan_Diffusion'!M331="","",'Section 10a Bilan_Diffusion'!M331)</f>
        <v/>
      </c>
      <c r="U951" s="9" t="str">
        <f>IF('Section 10a Bilan_Diffusion'!N331="","",'Section 10a Bilan_Diffusion'!N331)</f>
        <v/>
      </c>
      <c r="V951" s="9">
        <f>'Section 10a Bilan_Diffusion'!O331</f>
        <v>0</v>
      </c>
      <c r="W951" s="9">
        <f>'Section 10a Bilan_Diffusion'!P331</f>
        <v>0</v>
      </c>
      <c r="X951" s="9">
        <f>'Section 10a Bilan_Diffusion'!Q331</f>
        <v>0</v>
      </c>
      <c r="Y951" s="9">
        <f>'Section 10a Bilan_Diffusion'!R331</f>
        <v>0</v>
      </c>
      <c r="Z951" s="9">
        <f>'Section 10a Bilan_Diffusion'!S331</f>
        <v>0</v>
      </c>
      <c r="AA951" s="9">
        <f>'Section 10a Bilan_Diffusion'!T331</f>
        <v>0</v>
      </c>
      <c r="AB951" s="9">
        <f>'Section 10a Bilan_Diffusion'!U331</f>
        <v>0</v>
      </c>
    </row>
    <row r="952" spans="1:28">
      <c r="A952" s="9">
        <f>'Identification '!$F$11</f>
        <v>0</v>
      </c>
      <c r="B952" s="69" t="str">
        <f>IF(AND('Identification '!$F$11="",'Identification '!$F$15&lt;&gt;""),'Identification '!$F$15,IF('Identification '!$F$11="","",IF('Identification '!$F$13="Inscrire le nom de votre organisme dans la cellule F15",'Identification '!$F$15,'Identification '!$F$13)))</f>
        <v/>
      </c>
      <c r="C952" s="9" t="str">
        <f>REF!$BM$7</f>
        <v>2025-2026</v>
      </c>
      <c r="D952" s="9" t="s">
        <v>3007</v>
      </c>
      <c r="E952" s="69" t="str">
        <f>'Identification '!$F$17</f>
        <v/>
      </c>
      <c r="F952" s="9" t="str">
        <f>'Identification '!$G$18</f>
        <v/>
      </c>
      <c r="G952" s="232" t="str">
        <f>IF('Section 10a Bilan_Diffusion'!$D$6="","",'Section 10a Bilan_Diffusion'!$D$6)</f>
        <v/>
      </c>
      <c r="H952" s="9" t="str">
        <f>IF('Section 10a Bilan_Diffusion'!$D$8="","",'Section 10a Bilan_Diffusion'!$D$8)</f>
        <v/>
      </c>
      <c r="I952" s="9" t="str">
        <f>IF('Section 10a Bilan_Diffusion'!$K$8="","",'Section 10a Bilan_Diffusion'!$K$8)</f>
        <v/>
      </c>
      <c r="J952" s="69" t="str">
        <f>IF('Section 10a Bilan_Diffusion'!C332="","",'Section 10a Bilan_Diffusion'!C332)</f>
        <v/>
      </c>
      <c r="K952" s="1273" t="str">
        <f>IF('Section 10a Bilan_Diffusion'!D332="","",'Section 10a Bilan_Diffusion'!D332)</f>
        <v/>
      </c>
      <c r="L952" s="69" t="str">
        <f>IF('Section 10a Bilan_Diffusion'!E332="","",IF('Section 10a Bilan_Diffusion'!E332="«Choisir»","",'Section 10a Bilan_Diffusion'!E332))</f>
        <v/>
      </c>
      <c r="M952" s="69" t="str">
        <f>IF('Section 10a Bilan_Diffusion'!F332="","",IF('Section 10a Bilan_Diffusion'!F332="«Choisir»","",'Section 10a Bilan_Diffusion'!F332))</f>
        <v/>
      </c>
      <c r="N952" s="69" t="str">
        <f>IF('Section 10a Bilan_Diffusion'!G332="","",'Section 10a Bilan_Diffusion'!G332)</f>
        <v/>
      </c>
      <c r="O952" s="69" t="str">
        <f>IF('Section 10a Bilan_Diffusion'!H332="","",'Section 10a Bilan_Diffusion'!H332)</f>
        <v/>
      </c>
      <c r="P952" s="69" t="str">
        <f>IF('Section 10a Bilan_Diffusion'!I332="","",IF('Section 10a Bilan_Diffusion'!I332="«Choisir»","",'Section 10a Bilan_Diffusion'!I332))</f>
        <v/>
      </c>
      <c r="Q952" s="69" t="str">
        <f>IF('Section 10a Bilan_Diffusion'!J332="","",IF('Section 10a Bilan_Diffusion'!J332="«Choisir»","",'Section 10a Bilan_Diffusion'!J332))</f>
        <v/>
      </c>
      <c r="R952" s="9" t="str">
        <f>IF('Section 10a Bilan_Diffusion'!K332="","",'Section 10a Bilan_Diffusion'!K332)</f>
        <v/>
      </c>
      <c r="S952" s="9" t="str">
        <f>IF('Section 10a Bilan_Diffusion'!L332="","",'Section 10a Bilan_Diffusion'!L332)</f>
        <v/>
      </c>
      <c r="T952" s="9" t="str">
        <f>IF('Section 10a Bilan_Diffusion'!M332="","",'Section 10a Bilan_Diffusion'!M332)</f>
        <v/>
      </c>
      <c r="U952" s="9" t="str">
        <f>IF('Section 10a Bilan_Diffusion'!N332="","",'Section 10a Bilan_Diffusion'!N332)</f>
        <v/>
      </c>
      <c r="V952" s="9">
        <f>'Section 10a Bilan_Diffusion'!O332</f>
        <v>0</v>
      </c>
      <c r="W952" s="9">
        <f>'Section 10a Bilan_Diffusion'!P332</f>
        <v>0</v>
      </c>
      <c r="X952" s="9">
        <f>'Section 10a Bilan_Diffusion'!Q332</f>
        <v>0</v>
      </c>
      <c r="Y952" s="9">
        <f>'Section 10a Bilan_Diffusion'!R332</f>
        <v>0</v>
      </c>
      <c r="Z952" s="9">
        <f>'Section 10a Bilan_Diffusion'!S332</f>
        <v>0</v>
      </c>
      <c r="AA952" s="9">
        <f>'Section 10a Bilan_Diffusion'!T332</f>
        <v>0</v>
      </c>
      <c r="AB952" s="9">
        <f>'Section 10a Bilan_Diffusion'!U332</f>
        <v>0</v>
      </c>
    </row>
    <row r="953" spans="1:28">
      <c r="A953" s="9">
        <f>'Identification '!$F$11</f>
        <v>0</v>
      </c>
      <c r="B953" s="69" t="str">
        <f>IF(AND('Identification '!$F$11="",'Identification '!$F$15&lt;&gt;""),'Identification '!$F$15,IF('Identification '!$F$11="","",IF('Identification '!$F$13="Inscrire le nom de votre organisme dans la cellule F15",'Identification '!$F$15,'Identification '!$F$13)))</f>
        <v/>
      </c>
      <c r="C953" s="9" t="str">
        <f>REF!$BM$7</f>
        <v>2025-2026</v>
      </c>
      <c r="D953" s="9" t="s">
        <v>3007</v>
      </c>
      <c r="E953" s="69" t="str">
        <f>'Identification '!$F$17</f>
        <v/>
      </c>
      <c r="F953" s="9" t="str">
        <f>'Identification '!$G$18</f>
        <v/>
      </c>
      <c r="G953" s="232" t="str">
        <f>IF('Section 10a Bilan_Diffusion'!$D$6="","",'Section 10a Bilan_Diffusion'!$D$6)</f>
        <v/>
      </c>
      <c r="H953" s="9" t="str">
        <f>IF('Section 10a Bilan_Diffusion'!$D$8="","",'Section 10a Bilan_Diffusion'!$D$8)</f>
        <v/>
      </c>
      <c r="I953" s="9" t="str">
        <f>IF('Section 10a Bilan_Diffusion'!$K$8="","",'Section 10a Bilan_Diffusion'!$K$8)</f>
        <v/>
      </c>
      <c r="J953" s="69" t="str">
        <f>IF('Section 10a Bilan_Diffusion'!C333="","",'Section 10a Bilan_Diffusion'!C333)</f>
        <v/>
      </c>
      <c r="K953" s="1273" t="str">
        <f>IF('Section 10a Bilan_Diffusion'!D333="","",'Section 10a Bilan_Diffusion'!D333)</f>
        <v/>
      </c>
      <c r="L953" s="69" t="str">
        <f>IF('Section 10a Bilan_Diffusion'!E333="","",IF('Section 10a Bilan_Diffusion'!E333="«Choisir»","",'Section 10a Bilan_Diffusion'!E333))</f>
        <v/>
      </c>
      <c r="M953" s="69" t="str">
        <f>IF('Section 10a Bilan_Diffusion'!F333="","",IF('Section 10a Bilan_Diffusion'!F333="«Choisir»","",'Section 10a Bilan_Diffusion'!F333))</f>
        <v/>
      </c>
      <c r="N953" s="69" t="str">
        <f>IF('Section 10a Bilan_Diffusion'!G333="","",'Section 10a Bilan_Diffusion'!G333)</f>
        <v/>
      </c>
      <c r="O953" s="69" t="str">
        <f>IF('Section 10a Bilan_Diffusion'!H333="","",'Section 10a Bilan_Diffusion'!H333)</f>
        <v/>
      </c>
      <c r="P953" s="69" t="str">
        <f>IF('Section 10a Bilan_Diffusion'!I333="","",IF('Section 10a Bilan_Diffusion'!I333="«Choisir»","",'Section 10a Bilan_Diffusion'!I333))</f>
        <v/>
      </c>
      <c r="Q953" s="69" t="str">
        <f>IF('Section 10a Bilan_Diffusion'!J333="","",IF('Section 10a Bilan_Diffusion'!J333="«Choisir»","",'Section 10a Bilan_Diffusion'!J333))</f>
        <v/>
      </c>
      <c r="R953" s="9" t="str">
        <f>IF('Section 10a Bilan_Diffusion'!K333="","",'Section 10a Bilan_Diffusion'!K333)</f>
        <v/>
      </c>
      <c r="S953" s="9" t="str">
        <f>IF('Section 10a Bilan_Diffusion'!L333="","",'Section 10a Bilan_Diffusion'!L333)</f>
        <v/>
      </c>
      <c r="T953" s="9" t="str">
        <f>IF('Section 10a Bilan_Diffusion'!M333="","",'Section 10a Bilan_Diffusion'!M333)</f>
        <v/>
      </c>
      <c r="U953" s="9" t="str">
        <f>IF('Section 10a Bilan_Diffusion'!N333="","",'Section 10a Bilan_Diffusion'!N333)</f>
        <v/>
      </c>
      <c r="V953" s="9">
        <f>'Section 10a Bilan_Diffusion'!O333</f>
        <v>0</v>
      </c>
      <c r="W953" s="9">
        <f>'Section 10a Bilan_Diffusion'!P333</f>
        <v>0</v>
      </c>
      <c r="X953" s="9">
        <f>'Section 10a Bilan_Diffusion'!Q333</f>
        <v>0</v>
      </c>
      <c r="Y953" s="9">
        <f>'Section 10a Bilan_Diffusion'!R333</f>
        <v>0</v>
      </c>
      <c r="Z953" s="9">
        <f>'Section 10a Bilan_Diffusion'!S333</f>
        <v>0</v>
      </c>
      <c r="AA953" s="9">
        <f>'Section 10a Bilan_Diffusion'!T333</f>
        <v>0</v>
      </c>
      <c r="AB953" s="9">
        <f>'Section 10a Bilan_Diffusion'!U333</f>
        <v>0</v>
      </c>
    </row>
    <row r="954" spans="1:28">
      <c r="A954" s="9">
        <f>'Identification '!$F$11</f>
        <v>0</v>
      </c>
      <c r="B954" s="69" t="str">
        <f>IF(AND('Identification '!$F$11="",'Identification '!$F$15&lt;&gt;""),'Identification '!$F$15,IF('Identification '!$F$11="","",IF('Identification '!$F$13="Inscrire le nom de votre organisme dans la cellule F15",'Identification '!$F$15,'Identification '!$F$13)))</f>
        <v/>
      </c>
      <c r="C954" s="9" t="str">
        <f>REF!$BM$7</f>
        <v>2025-2026</v>
      </c>
      <c r="D954" s="9" t="s">
        <v>3007</v>
      </c>
      <c r="E954" s="69" t="str">
        <f>'Identification '!$F$17</f>
        <v/>
      </c>
      <c r="F954" s="9" t="str">
        <f>'Identification '!$G$18</f>
        <v/>
      </c>
      <c r="G954" s="232" t="str">
        <f>IF('Section 10a Bilan_Diffusion'!$D$6="","",'Section 10a Bilan_Diffusion'!$D$6)</f>
        <v/>
      </c>
      <c r="H954" s="9" t="str">
        <f>IF('Section 10a Bilan_Diffusion'!$D$8="","",'Section 10a Bilan_Diffusion'!$D$8)</f>
        <v/>
      </c>
      <c r="I954" s="9" t="str">
        <f>IF('Section 10a Bilan_Diffusion'!$K$8="","",'Section 10a Bilan_Diffusion'!$K$8)</f>
        <v/>
      </c>
      <c r="J954" s="69" t="str">
        <f>IF('Section 10a Bilan_Diffusion'!C334="","",'Section 10a Bilan_Diffusion'!C334)</f>
        <v/>
      </c>
      <c r="K954" s="1273" t="str">
        <f>IF('Section 10a Bilan_Diffusion'!D334="","",'Section 10a Bilan_Diffusion'!D334)</f>
        <v/>
      </c>
      <c r="L954" s="69" t="str">
        <f>IF('Section 10a Bilan_Diffusion'!E334="","",IF('Section 10a Bilan_Diffusion'!E334="«Choisir»","",'Section 10a Bilan_Diffusion'!E334))</f>
        <v/>
      </c>
      <c r="M954" s="69" t="str">
        <f>IF('Section 10a Bilan_Diffusion'!F334="","",IF('Section 10a Bilan_Diffusion'!F334="«Choisir»","",'Section 10a Bilan_Diffusion'!F334))</f>
        <v/>
      </c>
      <c r="N954" s="69" t="str">
        <f>IF('Section 10a Bilan_Diffusion'!G334="","",'Section 10a Bilan_Diffusion'!G334)</f>
        <v/>
      </c>
      <c r="O954" s="69" t="str">
        <f>IF('Section 10a Bilan_Diffusion'!H334="","",'Section 10a Bilan_Diffusion'!H334)</f>
        <v/>
      </c>
      <c r="P954" s="69" t="str">
        <f>IF('Section 10a Bilan_Diffusion'!I334="","",IF('Section 10a Bilan_Diffusion'!I334="«Choisir»","",'Section 10a Bilan_Diffusion'!I334))</f>
        <v/>
      </c>
      <c r="Q954" s="69" t="str">
        <f>IF('Section 10a Bilan_Diffusion'!J334="","",IF('Section 10a Bilan_Diffusion'!J334="«Choisir»","",'Section 10a Bilan_Diffusion'!J334))</f>
        <v/>
      </c>
      <c r="R954" s="9" t="str">
        <f>IF('Section 10a Bilan_Diffusion'!K334="","",'Section 10a Bilan_Diffusion'!K334)</f>
        <v/>
      </c>
      <c r="S954" s="9" t="str">
        <f>IF('Section 10a Bilan_Diffusion'!L334="","",'Section 10a Bilan_Diffusion'!L334)</f>
        <v/>
      </c>
      <c r="T954" s="9" t="str">
        <f>IF('Section 10a Bilan_Diffusion'!M334="","",'Section 10a Bilan_Diffusion'!M334)</f>
        <v/>
      </c>
      <c r="U954" s="9" t="str">
        <f>IF('Section 10a Bilan_Diffusion'!N334="","",'Section 10a Bilan_Diffusion'!N334)</f>
        <v/>
      </c>
      <c r="V954" s="9">
        <f>'Section 10a Bilan_Diffusion'!O334</f>
        <v>0</v>
      </c>
      <c r="W954" s="9">
        <f>'Section 10a Bilan_Diffusion'!P334</f>
        <v>0</v>
      </c>
      <c r="X954" s="9">
        <f>'Section 10a Bilan_Diffusion'!Q334</f>
        <v>0</v>
      </c>
      <c r="Y954" s="9">
        <f>'Section 10a Bilan_Diffusion'!R334</f>
        <v>0</v>
      </c>
      <c r="Z954" s="9">
        <f>'Section 10a Bilan_Diffusion'!S334</f>
        <v>0</v>
      </c>
      <c r="AA954" s="9">
        <f>'Section 10a Bilan_Diffusion'!T334</f>
        <v>0</v>
      </c>
      <c r="AB954" s="9">
        <f>'Section 10a Bilan_Diffusion'!U334</f>
        <v>0</v>
      </c>
    </row>
    <row r="955" spans="1:28">
      <c r="A955" s="9">
        <f>'Identification '!$F$11</f>
        <v>0</v>
      </c>
      <c r="B955" s="69" t="str">
        <f>IF(AND('Identification '!$F$11="",'Identification '!$F$15&lt;&gt;""),'Identification '!$F$15,IF('Identification '!$F$11="","",IF('Identification '!$F$13="Inscrire le nom de votre organisme dans la cellule F15",'Identification '!$F$15,'Identification '!$F$13)))</f>
        <v/>
      </c>
      <c r="C955" s="9" t="str">
        <f>REF!$BM$7</f>
        <v>2025-2026</v>
      </c>
      <c r="D955" s="9" t="s">
        <v>3007</v>
      </c>
      <c r="E955" s="69" t="str">
        <f>'Identification '!$F$17</f>
        <v/>
      </c>
      <c r="F955" s="9" t="str">
        <f>'Identification '!$G$18</f>
        <v/>
      </c>
      <c r="G955" s="232" t="str">
        <f>IF('Section 10a Bilan_Diffusion'!$D$6="","",'Section 10a Bilan_Diffusion'!$D$6)</f>
        <v/>
      </c>
      <c r="H955" s="9" t="str">
        <f>IF('Section 10a Bilan_Diffusion'!$D$8="","",'Section 10a Bilan_Diffusion'!$D$8)</f>
        <v/>
      </c>
      <c r="I955" s="9" t="str">
        <f>IF('Section 10a Bilan_Diffusion'!$K$8="","",'Section 10a Bilan_Diffusion'!$K$8)</f>
        <v/>
      </c>
      <c r="J955" s="69" t="str">
        <f>IF('Section 10a Bilan_Diffusion'!C335="","",'Section 10a Bilan_Diffusion'!C335)</f>
        <v/>
      </c>
      <c r="K955" s="1273" t="str">
        <f>IF('Section 10a Bilan_Diffusion'!D335="","",'Section 10a Bilan_Diffusion'!D335)</f>
        <v/>
      </c>
      <c r="L955" s="69" t="str">
        <f>IF('Section 10a Bilan_Diffusion'!E335="","",IF('Section 10a Bilan_Diffusion'!E335="«Choisir»","",'Section 10a Bilan_Diffusion'!E335))</f>
        <v/>
      </c>
      <c r="M955" s="69" t="str">
        <f>IF('Section 10a Bilan_Diffusion'!F335="","",IF('Section 10a Bilan_Diffusion'!F335="«Choisir»","",'Section 10a Bilan_Diffusion'!F335))</f>
        <v/>
      </c>
      <c r="N955" s="69" t="str">
        <f>IF('Section 10a Bilan_Diffusion'!G335="","",'Section 10a Bilan_Diffusion'!G335)</f>
        <v/>
      </c>
      <c r="O955" s="69" t="str">
        <f>IF('Section 10a Bilan_Diffusion'!H335="","",'Section 10a Bilan_Diffusion'!H335)</f>
        <v/>
      </c>
      <c r="P955" s="69" t="str">
        <f>IF('Section 10a Bilan_Diffusion'!I335="","",IF('Section 10a Bilan_Diffusion'!I335="«Choisir»","",'Section 10a Bilan_Diffusion'!I335))</f>
        <v/>
      </c>
      <c r="Q955" s="69" t="str">
        <f>IF('Section 10a Bilan_Diffusion'!J335="","",IF('Section 10a Bilan_Diffusion'!J335="«Choisir»","",'Section 10a Bilan_Diffusion'!J335))</f>
        <v/>
      </c>
      <c r="R955" s="9" t="str">
        <f>IF('Section 10a Bilan_Diffusion'!K335="","",'Section 10a Bilan_Diffusion'!K335)</f>
        <v/>
      </c>
      <c r="S955" s="9" t="str">
        <f>IF('Section 10a Bilan_Diffusion'!L335="","",'Section 10a Bilan_Diffusion'!L335)</f>
        <v/>
      </c>
      <c r="T955" s="9" t="str">
        <f>IF('Section 10a Bilan_Diffusion'!M335="","",'Section 10a Bilan_Diffusion'!M335)</f>
        <v/>
      </c>
      <c r="U955" s="9" t="str">
        <f>IF('Section 10a Bilan_Diffusion'!N335="","",'Section 10a Bilan_Diffusion'!N335)</f>
        <v/>
      </c>
      <c r="V955" s="9">
        <f>'Section 10a Bilan_Diffusion'!O335</f>
        <v>0</v>
      </c>
      <c r="W955" s="9">
        <f>'Section 10a Bilan_Diffusion'!P335</f>
        <v>0</v>
      </c>
      <c r="X955" s="9">
        <f>'Section 10a Bilan_Diffusion'!Q335</f>
        <v>0</v>
      </c>
      <c r="Y955" s="9">
        <f>'Section 10a Bilan_Diffusion'!R335</f>
        <v>0</v>
      </c>
      <c r="Z955" s="9">
        <f>'Section 10a Bilan_Diffusion'!S335</f>
        <v>0</v>
      </c>
      <c r="AA955" s="9">
        <f>'Section 10a Bilan_Diffusion'!T335</f>
        <v>0</v>
      </c>
      <c r="AB955" s="9">
        <f>'Section 10a Bilan_Diffusion'!U335</f>
        <v>0</v>
      </c>
    </row>
    <row r="956" spans="1:28">
      <c r="A956" s="9">
        <f>'Identification '!$F$11</f>
        <v>0</v>
      </c>
      <c r="B956" s="69" t="str">
        <f>IF(AND('Identification '!$F$11="",'Identification '!$F$15&lt;&gt;""),'Identification '!$F$15,IF('Identification '!$F$11="","",IF('Identification '!$F$13="Inscrire le nom de votre organisme dans la cellule F15",'Identification '!$F$15,'Identification '!$F$13)))</f>
        <v/>
      </c>
      <c r="C956" s="9" t="str">
        <f>REF!$BM$7</f>
        <v>2025-2026</v>
      </c>
      <c r="D956" s="9" t="s">
        <v>3007</v>
      </c>
      <c r="E956" s="69" t="str">
        <f>'Identification '!$F$17</f>
        <v/>
      </c>
      <c r="F956" s="9" t="str">
        <f>'Identification '!$G$18</f>
        <v/>
      </c>
      <c r="G956" s="232" t="str">
        <f>IF('Section 10a Bilan_Diffusion'!$D$6="","",'Section 10a Bilan_Diffusion'!$D$6)</f>
        <v/>
      </c>
      <c r="H956" s="9" t="str">
        <f>IF('Section 10a Bilan_Diffusion'!$D$8="","",'Section 10a Bilan_Diffusion'!$D$8)</f>
        <v/>
      </c>
      <c r="I956" s="9" t="str">
        <f>IF('Section 10a Bilan_Diffusion'!$K$8="","",'Section 10a Bilan_Diffusion'!$K$8)</f>
        <v/>
      </c>
      <c r="J956" s="69" t="str">
        <f>IF('Section 10a Bilan_Diffusion'!C336="","",'Section 10a Bilan_Diffusion'!C336)</f>
        <v/>
      </c>
      <c r="K956" s="1273" t="str">
        <f>IF('Section 10a Bilan_Diffusion'!D336="","",'Section 10a Bilan_Diffusion'!D336)</f>
        <v/>
      </c>
      <c r="L956" s="69" t="str">
        <f>IF('Section 10a Bilan_Diffusion'!E336="","",IF('Section 10a Bilan_Diffusion'!E336="«Choisir»","",'Section 10a Bilan_Diffusion'!E336))</f>
        <v/>
      </c>
      <c r="M956" s="69" t="str">
        <f>IF('Section 10a Bilan_Diffusion'!F336="","",IF('Section 10a Bilan_Diffusion'!F336="«Choisir»","",'Section 10a Bilan_Diffusion'!F336))</f>
        <v/>
      </c>
      <c r="N956" s="69" t="str">
        <f>IF('Section 10a Bilan_Diffusion'!G336="","",'Section 10a Bilan_Diffusion'!G336)</f>
        <v/>
      </c>
      <c r="O956" s="69" t="str">
        <f>IF('Section 10a Bilan_Diffusion'!H336="","",'Section 10a Bilan_Diffusion'!H336)</f>
        <v/>
      </c>
      <c r="P956" s="69" t="str">
        <f>IF('Section 10a Bilan_Diffusion'!I336="","",IF('Section 10a Bilan_Diffusion'!I336="«Choisir»","",'Section 10a Bilan_Diffusion'!I336))</f>
        <v/>
      </c>
      <c r="Q956" s="69" t="str">
        <f>IF('Section 10a Bilan_Diffusion'!J336="","",IF('Section 10a Bilan_Diffusion'!J336="«Choisir»","",'Section 10a Bilan_Diffusion'!J336))</f>
        <v/>
      </c>
      <c r="R956" s="9" t="str">
        <f>IF('Section 10a Bilan_Diffusion'!K336="","",'Section 10a Bilan_Diffusion'!K336)</f>
        <v/>
      </c>
      <c r="S956" s="9" t="str">
        <f>IF('Section 10a Bilan_Diffusion'!L336="","",'Section 10a Bilan_Diffusion'!L336)</f>
        <v/>
      </c>
      <c r="T956" s="9" t="str">
        <f>IF('Section 10a Bilan_Diffusion'!M336="","",'Section 10a Bilan_Diffusion'!M336)</f>
        <v/>
      </c>
      <c r="U956" s="9" t="str">
        <f>IF('Section 10a Bilan_Diffusion'!N336="","",'Section 10a Bilan_Diffusion'!N336)</f>
        <v/>
      </c>
      <c r="V956" s="9">
        <f>'Section 10a Bilan_Diffusion'!O336</f>
        <v>0</v>
      </c>
      <c r="W956" s="9">
        <f>'Section 10a Bilan_Diffusion'!P336</f>
        <v>0</v>
      </c>
      <c r="X956" s="9">
        <f>'Section 10a Bilan_Diffusion'!Q336</f>
        <v>0</v>
      </c>
      <c r="Y956" s="9">
        <f>'Section 10a Bilan_Diffusion'!R336</f>
        <v>0</v>
      </c>
      <c r="Z956" s="9">
        <f>'Section 10a Bilan_Diffusion'!S336</f>
        <v>0</v>
      </c>
      <c r="AA956" s="9">
        <f>'Section 10a Bilan_Diffusion'!T336</f>
        <v>0</v>
      </c>
      <c r="AB956" s="9">
        <f>'Section 10a Bilan_Diffusion'!U336</f>
        <v>0</v>
      </c>
    </row>
    <row r="957" spans="1:28">
      <c r="A957" s="9">
        <f>'Identification '!$F$11</f>
        <v>0</v>
      </c>
      <c r="B957" s="69" t="str">
        <f>IF(AND('Identification '!$F$11="",'Identification '!$F$15&lt;&gt;""),'Identification '!$F$15,IF('Identification '!$F$11="","",IF('Identification '!$F$13="Inscrire le nom de votre organisme dans la cellule F15",'Identification '!$F$15,'Identification '!$F$13)))</f>
        <v/>
      </c>
      <c r="C957" s="9" t="str">
        <f>REF!$BM$7</f>
        <v>2025-2026</v>
      </c>
      <c r="D957" s="9" t="s">
        <v>3007</v>
      </c>
      <c r="E957" s="69" t="str">
        <f>'Identification '!$F$17</f>
        <v/>
      </c>
      <c r="F957" s="9" t="str">
        <f>'Identification '!$G$18</f>
        <v/>
      </c>
      <c r="G957" s="232" t="str">
        <f>IF('Section 10a Bilan_Diffusion'!$D$6="","",'Section 10a Bilan_Diffusion'!$D$6)</f>
        <v/>
      </c>
      <c r="H957" s="9" t="str">
        <f>IF('Section 10a Bilan_Diffusion'!$D$8="","",'Section 10a Bilan_Diffusion'!$D$8)</f>
        <v/>
      </c>
      <c r="I957" s="9" t="str">
        <f>IF('Section 10a Bilan_Diffusion'!$K$8="","",'Section 10a Bilan_Diffusion'!$K$8)</f>
        <v/>
      </c>
      <c r="J957" s="69" t="str">
        <f>IF('Section 10a Bilan_Diffusion'!C337="","",'Section 10a Bilan_Diffusion'!C337)</f>
        <v/>
      </c>
      <c r="K957" s="1273" t="str">
        <f>IF('Section 10a Bilan_Diffusion'!D337="","",'Section 10a Bilan_Diffusion'!D337)</f>
        <v/>
      </c>
      <c r="L957" s="69" t="str">
        <f>IF('Section 10a Bilan_Diffusion'!E337="","",IF('Section 10a Bilan_Diffusion'!E337="«Choisir»","",'Section 10a Bilan_Diffusion'!E337))</f>
        <v/>
      </c>
      <c r="M957" s="69" t="str">
        <f>IF('Section 10a Bilan_Diffusion'!F337="","",IF('Section 10a Bilan_Diffusion'!F337="«Choisir»","",'Section 10a Bilan_Diffusion'!F337))</f>
        <v/>
      </c>
      <c r="N957" s="69" t="str">
        <f>IF('Section 10a Bilan_Diffusion'!G337="","",'Section 10a Bilan_Diffusion'!G337)</f>
        <v/>
      </c>
      <c r="O957" s="69" t="str">
        <f>IF('Section 10a Bilan_Diffusion'!H337="","",'Section 10a Bilan_Diffusion'!H337)</f>
        <v/>
      </c>
      <c r="P957" s="69" t="str">
        <f>IF('Section 10a Bilan_Diffusion'!I337="","",IF('Section 10a Bilan_Diffusion'!I337="«Choisir»","",'Section 10a Bilan_Diffusion'!I337))</f>
        <v/>
      </c>
      <c r="Q957" s="69" t="str">
        <f>IF('Section 10a Bilan_Diffusion'!J337="","",IF('Section 10a Bilan_Diffusion'!J337="«Choisir»","",'Section 10a Bilan_Diffusion'!J337))</f>
        <v/>
      </c>
      <c r="R957" s="9" t="str">
        <f>IF('Section 10a Bilan_Diffusion'!K337="","",'Section 10a Bilan_Diffusion'!K337)</f>
        <v/>
      </c>
      <c r="S957" s="9" t="str">
        <f>IF('Section 10a Bilan_Diffusion'!L337="","",'Section 10a Bilan_Diffusion'!L337)</f>
        <v/>
      </c>
      <c r="T957" s="9" t="str">
        <f>IF('Section 10a Bilan_Diffusion'!M337="","",'Section 10a Bilan_Diffusion'!M337)</f>
        <v/>
      </c>
      <c r="U957" s="9" t="str">
        <f>IF('Section 10a Bilan_Diffusion'!N337="","",'Section 10a Bilan_Diffusion'!N337)</f>
        <v/>
      </c>
      <c r="V957" s="9">
        <f>'Section 10a Bilan_Diffusion'!O337</f>
        <v>0</v>
      </c>
      <c r="W957" s="9">
        <f>'Section 10a Bilan_Diffusion'!P337</f>
        <v>0</v>
      </c>
      <c r="X957" s="9">
        <f>'Section 10a Bilan_Diffusion'!Q337</f>
        <v>0</v>
      </c>
      <c r="Y957" s="9">
        <f>'Section 10a Bilan_Diffusion'!R337</f>
        <v>0</v>
      </c>
      <c r="Z957" s="9">
        <f>'Section 10a Bilan_Diffusion'!S337</f>
        <v>0</v>
      </c>
      <c r="AA957" s="9">
        <f>'Section 10a Bilan_Diffusion'!T337</f>
        <v>0</v>
      </c>
      <c r="AB957" s="9">
        <f>'Section 10a Bilan_Diffusion'!U337</f>
        <v>0</v>
      </c>
    </row>
    <row r="958" spans="1:28">
      <c r="A958" s="9">
        <f>'Identification '!$F$11</f>
        <v>0</v>
      </c>
      <c r="B958" s="69" t="str">
        <f>IF(AND('Identification '!$F$11="",'Identification '!$F$15&lt;&gt;""),'Identification '!$F$15,IF('Identification '!$F$11="","",IF('Identification '!$F$13="Inscrire le nom de votre organisme dans la cellule F15",'Identification '!$F$15,'Identification '!$F$13)))</f>
        <v/>
      </c>
      <c r="C958" s="9" t="str">
        <f>REF!$BM$7</f>
        <v>2025-2026</v>
      </c>
      <c r="D958" s="9" t="s">
        <v>3007</v>
      </c>
      <c r="E958" s="69" t="str">
        <f>'Identification '!$F$17</f>
        <v/>
      </c>
      <c r="F958" s="9" t="str">
        <f>'Identification '!$G$18</f>
        <v/>
      </c>
      <c r="G958" s="232" t="str">
        <f>IF('Section 10a Bilan_Diffusion'!$D$6="","",'Section 10a Bilan_Diffusion'!$D$6)</f>
        <v/>
      </c>
      <c r="H958" s="9" t="str">
        <f>IF('Section 10a Bilan_Diffusion'!$D$8="","",'Section 10a Bilan_Diffusion'!$D$8)</f>
        <v/>
      </c>
      <c r="I958" s="9" t="str">
        <f>IF('Section 10a Bilan_Diffusion'!$K$8="","",'Section 10a Bilan_Diffusion'!$K$8)</f>
        <v/>
      </c>
      <c r="J958" s="69" t="str">
        <f>IF('Section 10a Bilan_Diffusion'!C338="","",'Section 10a Bilan_Diffusion'!C338)</f>
        <v/>
      </c>
      <c r="K958" s="1273" t="str">
        <f>IF('Section 10a Bilan_Diffusion'!D338="","",'Section 10a Bilan_Diffusion'!D338)</f>
        <v/>
      </c>
      <c r="L958" s="69" t="str">
        <f>IF('Section 10a Bilan_Diffusion'!E338="","",IF('Section 10a Bilan_Diffusion'!E338="«Choisir»","",'Section 10a Bilan_Diffusion'!E338))</f>
        <v/>
      </c>
      <c r="M958" s="69" t="str">
        <f>IF('Section 10a Bilan_Diffusion'!F338="","",IF('Section 10a Bilan_Diffusion'!F338="«Choisir»","",'Section 10a Bilan_Diffusion'!F338))</f>
        <v/>
      </c>
      <c r="N958" s="69" t="str">
        <f>IF('Section 10a Bilan_Diffusion'!G338="","",'Section 10a Bilan_Diffusion'!G338)</f>
        <v/>
      </c>
      <c r="O958" s="69" t="str">
        <f>IF('Section 10a Bilan_Diffusion'!H338="","",'Section 10a Bilan_Diffusion'!H338)</f>
        <v/>
      </c>
      <c r="P958" s="69" t="str">
        <f>IF('Section 10a Bilan_Diffusion'!I338="","",IF('Section 10a Bilan_Diffusion'!I338="«Choisir»","",'Section 10a Bilan_Diffusion'!I338))</f>
        <v/>
      </c>
      <c r="Q958" s="69" t="str">
        <f>IF('Section 10a Bilan_Diffusion'!J338="","",IF('Section 10a Bilan_Diffusion'!J338="«Choisir»","",'Section 10a Bilan_Diffusion'!J338))</f>
        <v/>
      </c>
      <c r="R958" s="9" t="str">
        <f>IF('Section 10a Bilan_Diffusion'!K338="","",'Section 10a Bilan_Diffusion'!K338)</f>
        <v/>
      </c>
      <c r="S958" s="9" t="str">
        <f>IF('Section 10a Bilan_Diffusion'!L338="","",'Section 10a Bilan_Diffusion'!L338)</f>
        <v/>
      </c>
      <c r="T958" s="9" t="str">
        <f>IF('Section 10a Bilan_Diffusion'!M338="","",'Section 10a Bilan_Diffusion'!M338)</f>
        <v/>
      </c>
      <c r="U958" s="9" t="str">
        <f>IF('Section 10a Bilan_Diffusion'!N338="","",'Section 10a Bilan_Diffusion'!N338)</f>
        <v/>
      </c>
      <c r="V958" s="9">
        <f>'Section 10a Bilan_Diffusion'!O338</f>
        <v>0</v>
      </c>
      <c r="W958" s="9">
        <f>'Section 10a Bilan_Diffusion'!P338</f>
        <v>0</v>
      </c>
      <c r="X958" s="9">
        <f>'Section 10a Bilan_Diffusion'!Q338</f>
        <v>0</v>
      </c>
      <c r="Y958" s="9">
        <f>'Section 10a Bilan_Diffusion'!R338</f>
        <v>0</v>
      </c>
      <c r="Z958" s="9">
        <f>'Section 10a Bilan_Diffusion'!S338</f>
        <v>0</v>
      </c>
      <c r="AA958" s="9">
        <f>'Section 10a Bilan_Diffusion'!T338</f>
        <v>0</v>
      </c>
      <c r="AB958" s="9">
        <f>'Section 10a Bilan_Diffusion'!U338</f>
        <v>0</v>
      </c>
    </row>
    <row r="959" spans="1:28">
      <c r="A959" s="9">
        <f>'Identification '!$F$11</f>
        <v>0</v>
      </c>
      <c r="B959" s="69" t="str">
        <f>IF(AND('Identification '!$F$11="",'Identification '!$F$15&lt;&gt;""),'Identification '!$F$15,IF('Identification '!$F$11="","",IF('Identification '!$F$13="Inscrire le nom de votre organisme dans la cellule F15",'Identification '!$F$15,'Identification '!$F$13)))</f>
        <v/>
      </c>
      <c r="C959" s="9" t="str">
        <f>REF!$BM$7</f>
        <v>2025-2026</v>
      </c>
      <c r="D959" s="9" t="s">
        <v>3007</v>
      </c>
      <c r="E959" s="69" t="str">
        <f>'Identification '!$F$17</f>
        <v/>
      </c>
      <c r="F959" s="9" t="str">
        <f>'Identification '!$G$18</f>
        <v/>
      </c>
      <c r="G959" s="232" t="str">
        <f>IF('Section 10a Bilan_Diffusion'!$D$6="","",'Section 10a Bilan_Diffusion'!$D$6)</f>
        <v/>
      </c>
      <c r="H959" s="9" t="str">
        <f>IF('Section 10a Bilan_Diffusion'!$D$8="","",'Section 10a Bilan_Diffusion'!$D$8)</f>
        <v/>
      </c>
      <c r="I959" s="9" t="str">
        <f>IF('Section 10a Bilan_Diffusion'!$K$8="","",'Section 10a Bilan_Diffusion'!$K$8)</f>
        <v/>
      </c>
      <c r="J959" s="69" t="str">
        <f>IF('Section 10a Bilan_Diffusion'!C339="","",'Section 10a Bilan_Diffusion'!C339)</f>
        <v/>
      </c>
      <c r="K959" s="1273" t="str">
        <f>IF('Section 10a Bilan_Diffusion'!D339="","",'Section 10a Bilan_Diffusion'!D339)</f>
        <v/>
      </c>
      <c r="L959" s="69" t="str">
        <f>IF('Section 10a Bilan_Diffusion'!E339="","",IF('Section 10a Bilan_Diffusion'!E339="«Choisir»","",'Section 10a Bilan_Diffusion'!E339))</f>
        <v/>
      </c>
      <c r="M959" s="69" t="str">
        <f>IF('Section 10a Bilan_Diffusion'!F339="","",IF('Section 10a Bilan_Diffusion'!F339="«Choisir»","",'Section 10a Bilan_Diffusion'!F339))</f>
        <v/>
      </c>
      <c r="N959" s="69" t="str">
        <f>IF('Section 10a Bilan_Diffusion'!G339="","",'Section 10a Bilan_Diffusion'!G339)</f>
        <v/>
      </c>
      <c r="O959" s="69" t="str">
        <f>IF('Section 10a Bilan_Diffusion'!H339="","",'Section 10a Bilan_Diffusion'!H339)</f>
        <v/>
      </c>
      <c r="P959" s="69" t="str">
        <f>IF('Section 10a Bilan_Diffusion'!I339="","",IF('Section 10a Bilan_Diffusion'!I339="«Choisir»","",'Section 10a Bilan_Diffusion'!I339))</f>
        <v/>
      </c>
      <c r="Q959" s="69" t="str">
        <f>IF('Section 10a Bilan_Diffusion'!J339="","",IF('Section 10a Bilan_Diffusion'!J339="«Choisir»","",'Section 10a Bilan_Diffusion'!J339))</f>
        <v/>
      </c>
      <c r="R959" s="9" t="str">
        <f>IF('Section 10a Bilan_Diffusion'!K339="","",'Section 10a Bilan_Diffusion'!K339)</f>
        <v/>
      </c>
      <c r="S959" s="9" t="str">
        <f>IF('Section 10a Bilan_Diffusion'!L339="","",'Section 10a Bilan_Diffusion'!L339)</f>
        <v/>
      </c>
      <c r="T959" s="9" t="str">
        <f>IF('Section 10a Bilan_Diffusion'!M339="","",'Section 10a Bilan_Diffusion'!M339)</f>
        <v/>
      </c>
      <c r="U959" s="9" t="str">
        <f>IF('Section 10a Bilan_Diffusion'!N339="","",'Section 10a Bilan_Diffusion'!N339)</f>
        <v/>
      </c>
      <c r="V959" s="9">
        <f>'Section 10a Bilan_Diffusion'!O339</f>
        <v>0</v>
      </c>
      <c r="W959" s="9">
        <f>'Section 10a Bilan_Diffusion'!P339</f>
        <v>0</v>
      </c>
      <c r="X959" s="9">
        <f>'Section 10a Bilan_Diffusion'!Q339</f>
        <v>0</v>
      </c>
      <c r="Y959" s="9">
        <f>'Section 10a Bilan_Diffusion'!R339</f>
        <v>0</v>
      </c>
      <c r="Z959" s="9">
        <f>'Section 10a Bilan_Diffusion'!S339</f>
        <v>0</v>
      </c>
      <c r="AA959" s="9">
        <f>'Section 10a Bilan_Diffusion'!T339</f>
        <v>0</v>
      </c>
      <c r="AB959" s="9">
        <f>'Section 10a Bilan_Diffusion'!U339</f>
        <v>0</v>
      </c>
    </row>
    <row r="960" spans="1:28">
      <c r="A960" s="9">
        <f>'Identification '!$F$11</f>
        <v>0</v>
      </c>
      <c r="B960" s="69" t="str">
        <f>IF(AND('Identification '!$F$11="",'Identification '!$F$15&lt;&gt;""),'Identification '!$F$15,IF('Identification '!$F$11="","",IF('Identification '!$F$13="Inscrire le nom de votre organisme dans la cellule F15",'Identification '!$F$15,'Identification '!$F$13)))</f>
        <v/>
      </c>
      <c r="C960" s="9" t="str">
        <f>REF!$BM$7</f>
        <v>2025-2026</v>
      </c>
      <c r="D960" s="9" t="s">
        <v>3007</v>
      </c>
      <c r="E960" s="69" t="str">
        <f>'Identification '!$F$17</f>
        <v/>
      </c>
      <c r="F960" s="9" t="str">
        <f>'Identification '!$G$18</f>
        <v/>
      </c>
      <c r="G960" s="232" t="str">
        <f>IF('Section 10a Bilan_Diffusion'!$D$6="","",'Section 10a Bilan_Diffusion'!$D$6)</f>
        <v/>
      </c>
      <c r="H960" s="9" t="str">
        <f>IF('Section 10a Bilan_Diffusion'!$D$8="","",'Section 10a Bilan_Diffusion'!$D$8)</f>
        <v/>
      </c>
      <c r="I960" s="9" t="str">
        <f>IF('Section 10a Bilan_Diffusion'!$K$8="","",'Section 10a Bilan_Diffusion'!$K$8)</f>
        <v/>
      </c>
      <c r="J960" s="69" t="str">
        <f>IF('Section 10a Bilan_Diffusion'!C340="","",'Section 10a Bilan_Diffusion'!C340)</f>
        <v/>
      </c>
      <c r="K960" s="1273" t="str">
        <f>IF('Section 10a Bilan_Diffusion'!D340="","",'Section 10a Bilan_Diffusion'!D340)</f>
        <v/>
      </c>
      <c r="L960" s="69" t="str">
        <f>IF('Section 10a Bilan_Diffusion'!E340="","",IF('Section 10a Bilan_Diffusion'!E340="«Choisir»","",'Section 10a Bilan_Diffusion'!E340))</f>
        <v/>
      </c>
      <c r="M960" s="69" t="str">
        <f>IF('Section 10a Bilan_Diffusion'!F340="","",IF('Section 10a Bilan_Diffusion'!F340="«Choisir»","",'Section 10a Bilan_Diffusion'!F340))</f>
        <v/>
      </c>
      <c r="N960" s="69" t="str">
        <f>IF('Section 10a Bilan_Diffusion'!G340="","",'Section 10a Bilan_Diffusion'!G340)</f>
        <v/>
      </c>
      <c r="O960" s="69" t="str">
        <f>IF('Section 10a Bilan_Diffusion'!H340="","",'Section 10a Bilan_Diffusion'!H340)</f>
        <v/>
      </c>
      <c r="P960" s="69" t="str">
        <f>IF('Section 10a Bilan_Diffusion'!I340="","",IF('Section 10a Bilan_Diffusion'!I340="«Choisir»","",'Section 10a Bilan_Diffusion'!I340))</f>
        <v/>
      </c>
      <c r="Q960" s="69" t="str">
        <f>IF('Section 10a Bilan_Diffusion'!J340="","",IF('Section 10a Bilan_Diffusion'!J340="«Choisir»","",'Section 10a Bilan_Diffusion'!J340))</f>
        <v/>
      </c>
      <c r="R960" s="9" t="str">
        <f>IF('Section 10a Bilan_Diffusion'!K340="","",'Section 10a Bilan_Diffusion'!K340)</f>
        <v/>
      </c>
      <c r="S960" s="9" t="str">
        <f>IF('Section 10a Bilan_Diffusion'!L340="","",'Section 10a Bilan_Diffusion'!L340)</f>
        <v/>
      </c>
      <c r="T960" s="9" t="str">
        <f>IF('Section 10a Bilan_Diffusion'!M340="","",'Section 10a Bilan_Diffusion'!M340)</f>
        <v/>
      </c>
      <c r="U960" s="9" t="str">
        <f>IF('Section 10a Bilan_Diffusion'!N340="","",'Section 10a Bilan_Diffusion'!N340)</f>
        <v/>
      </c>
      <c r="V960" s="9">
        <f>'Section 10a Bilan_Diffusion'!O340</f>
        <v>0</v>
      </c>
      <c r="W960" s="9">
        <f>'Section 10a Bilan_Diffusion'!P340</f>
        <v>0</v>
      </c>
      <c r="X960" s="9">
        <f>'Section 10a Bilan_Diffusion'!Q340</f>
        <v>0</v>
      </c>
      <c r="Y960" s="9">
        <f>'Section 10a Bilan_Diffusion'!R340</f>
        <v>0</v>
      </c>
      <c r="Z960" s="9">
        <f>'Section 10a Bilan_Diffusion'!S340</f>
        <v>0</v>
      </c>
      <c r="AA960" s="9">
        <f>'Section 10a Bilan_Diffusion'!T340</f>
        <v>0</v>
      </c>
      <c r="AB960" s="9">
        <f>'Section 10a Bilan_Diffusion'!U340</f>
        <v>0</v>
      </c>
    </row>
    <row r="961" spans="1:28">
      <c r="A961" s="9">
        <f>'Identification '!$F$11</f>
        <v>0</v>
      </c>
      <c r="B961" s="69" t="str">
        <f>IF(AND('Identification '!$F$11="",'Identification '!$F$15&lt;&gt;""),'Identification '!$F$15,IF('Identification '!$F$11="","",IF('Identification '!$F$13="Inscrire le nom de votre organisme dans la cellule F15",'Identification '!$F$15,'Identification '!$F$13)))</f>
        <v/>
      </c>
      <c r="C961" s="9" t="str">
        <f>REF!$BM$7</f>
        <v>2025-2026</v>
      </c>
      <c r="D961" s="9" t="s">
        <v>3007</v>
      </c>
      <c r="E961" s="69" t="str">
        <f>'Identification '!$F$17</f>
        <v/>
      </c>
      <c r="F961" s="9" t="str">
        <f>'Identification '!$G$18</f>
        <v/>
      </c>
      <c r="G961" s="232" t="str">
        <f>IF('Section 10a Bilan_Diffusion'!$D$6="","",'Section 10a Bilan_Diffusion'!$D$6)</f>
        <v/>
      </c>
      <c r="H961" s="9" t="str">
        <f>IF('Section 10a Bilan_Diffusion'!$D$8="","",'Section 10a Bilan_Diffusion'!$D$8)</f>
        <v/>
      </c>
      <c r="I961" s="9" t="str">
        <f>IF('Section 10a Bilan_Diffusion'!$K$8="","",'Section 10a Bilan_Diffusion'!$K$8)</f>
        <v/>
      </c>
      <c r="J961" s="69" t="str">
        <f>IF('Section 10a Bilan_Diffusion'!C341="","",'Section 10a Bilan_Diffusion'!C341)</f>
        <v/>
      </c>
      <c r="K961" s="1273" t="str">
        <f>IF('Section 10a Bilan_Diffusion'!D341="","",'Section 10a Bilan_Diffusion'!D341)</f>
        <v/>
      </c>
      <c r="L961" s="69" t="str">
        <f>IF('Section 10a Bilan_Diffusion'!E341="","",IF('Section 10a Bilan_Diffusion'!E341="«Choisir»","",'Section 10a Bilan_Diffusion'!E341))</f>
        <v/>
      </c>
      <c r="M961" s="69" t="str">
        <f>IF('Section 10a Bilan_Diffusion'!F341="","",IF('Section 10a Bilan_Diffusion'!F341="«Choisir»","",'Section 10a Bilan_Diffusion'!F341))</f>
        <v/>
      </c>
      <c r="N961" s="69" t="str">
        <f>IF('Section 10a Bilan_Diffusion'!G341="","",'Section 10a Bilan_Diffusion'!G341)</f>
        <v/>
      </c>
      <c r="O961" s="69" t="str">
        <f>IF('Section 10a Bilan_Diffusion'!H341="","",'Section 10a Bilan_Diffusion'!H341)</f>
        <v/>
      </c>
      <c r="P961" s="69" t="str">
        <f>IF('Section 10a Bilan_Diffusion'!I341="","",IF('Section 10a Bilan_Diffusion'!I341="«Choisir»","",'Section 10a Bilan_Diffusion'!I341))</f>
        <v/>
      </c>
      <c r="Q961" s="69" t="str">
        <f>IF('Section 10a Bilan_Diffusion'!J341="","",IF('Section 10a Bilan_Diffusion'!J341="«Choisir»","",'Section 10a Bilan_Diffusion'!J341))</f>
        <v/>
      </c>
      <c r="R961" s="9" t="str">
        <f>IF('Section 10a Bilan_Diffusion'!K341="","",'Section 10a Bilan_Diffusion'!K341)</f>
        <v/>
      </c>
      <c r="S961" s="9" t="str">
        <f>IF('Section 10a Bilan_Diffusion'!L341="","",'Section 10a Bilan_Diffusion'!L341)</f>
        <v/>
      </c>
      <c r="T961" s="9" t="str">
        <f>IF('Section 10a Bilan_Diffusion'!M341="","",'Section 10a Bilan_Diffusion'!M341)</f>
        <v/>
      </c>
      <c r="U961" s="9" t="str">
        <f>IF('Section 10a Bilan_Diffusion'!N341="","",'Section 10a Bilan_Diffusion'!N341)</f>
        <v/>
      </c>
      <c r="V961" s="9">
        <f>'Section 10a Bilan_Diffusion'!O341</f>
        <v>0</v>
      </c>
      <c r="W961" s="9">
        <f>'Section 10a Bilan_Diffusion'!P341</f>
        <v>0</v>
      </c>
      <c r="X961" s="9">
        <f>'Section 10a Bilan_Diffusion'!Q341</f>
        <v>0</v>
      </c>
      <c r="Y961" s="9">
        <f>'Section 10a Bilan_Diffusion'!R341</f>
        <v>0</v>
      </c>
      <c r="Z961" s="9">
        <f>'Section 10a Bilan_Diffusion'!S341</f>
        <v>0</v>
      </c>
      <c r="AA961" s="9">
        <f>'Section 10a Bilan_Diffusion'!T341</f>
        <v>0</v>
      </c>
      <c r="AB961" s="9">
        <f>'Section 10a Bilan_Diffusion'!U341</f>
        <v>0</v>
      </c>
    </row>
    <row r="962" spans="1:28">
      <c r="A962" s="9">
        <f>'Identification '!$F$11</f>
        <v>0</v>
      </c>
      <c r="B962" s="69" t="str">
        <f>IF(AND('Identification '!$F$11="",'Identification '!$F$15&lt;&gt;""),'Identification '!$F$15,IF('Identification '!$F$11="","",IF('Identification '!$F$13="Inscrire le nom de votre organisme dans la cellule F15",'Identification '!$F$15,'Identification '!$F$13)))</f>
        <v/>
      </c>
      <c r="C962" s="9" t="str">
        <f>REF!$BM$7</f>
        <v>2025-2026</v>
      </c>
      <c r="D962" s="9" t="s">
        <v>3007</v>
      </c>
      <c r="E962" s="69" t="str">
        <f>'Identification '!$F$17</f>
        <v/>
      </c>
      <c r="F962" s="9" t="str">
        <f>'Identification '!$G$18</f>
        <v/>
      </c>
      <c r="G962" s="232" t="str">
        <f>IF('Section 10a Bilan_Diffusion'!$D$6="","",'Section 10a Bilan_Diffusion'!$D$6)</f>
        <v/>
      </c>
      <c r="H962" s="9" t="str">
        <f>IF('Section 10a Bilan_Diffusion'!$D$8="","",'Section 10a Bilan_Diffusion'!$D$8)</f>
        <v/>
      </c>
      <c r="I962" s="9" t="str">
        <f>IF('Section 10a Bilan_Diffusion'!$K$8="","",'Section 10a Bilan_Diffusion'!$K$8)</f>
        <v/>
      </c>
      <c r="J962" s="69" t="str">
        <f>IF('Section 10a Bilan_Diffusion'!C342="","",'Section 10a Bilan_Diffusion'!C342)</f>
        <v/>
      </c>
      <c r="K962" s="1273" t="str">
        <f>IF('Section 10a Bilan_Diffusion'!D342="","",'Section 10a Bilan_Diffusion'!D342)</f>
        <v/>
      </c>
      <c r="L962" s="69" t="str">
        <f>IF('Section 10a Bilan_Diffusion'!E342="","",IF('Section 10a Bilan_Diffusion'!E342="«Choisir»","",'Section 10a Bilan_Diffusion'!E342))</f>
        <v/>
      </c>
      <c r="M962" s="69" t="str">
        <f>IF('Section 10a Bilan_Diffusion'!F342="","",IF('Section 10a Bilan_Diffusion'!F342="«Choisir»","",'Section 10a Bilan_Diffusion'!F342))</f>
        <v/>
      </c>
      <c r="N962" s="69" t="str">
        <f>IF('Section 10a Bilan_Diffusion'!G342="","",'Section 10a Bilan_Diffusion'!G342)</f>
        <v/>
      </c>
      <c r="O962" s="69" t="str">
        <f>IF('Section 10a Bilan_Diffusion'!H342="","",'Section 10a Bilan_Diffusion'!H342)</f>
        <v/>
      </c>
      <c r="P962" s="69" t="str">
        <f>IF('Section 10a Bilan_Diffusion'!I342="","",IF('Section 10a Bilan_Diffusion'!I342="«Choisir»","",'Section 10a Bilan_Diffusion'!I342))</f>
        <v/>
      </c>
      <c r="Q962" s="69" t="str">
        <f>IF('Section 10a Bilan_Diffusion'!J342="","",IF('Section 10a Bilan_Diffusion'!J342="«Choisir»","",'Section 10a Bilan_Diffusion'!J342))</f>
        <v/>
      </c>
      <c r="R962" s="9" t="str">
        <f>IF('Section 10a Bilan_Diffusion'!K342="","",'Section 10a Bilan_Diffusion'!K342)</f>
        <v/>
      </c>
      <c r="S962" s="9" t="str">
        <f>IF('Section 10a Bilan_Diffusion'!L342="","",'Section 10a Bilan_Diffusion'!L342)</f>
        <v/>
      </c>
      <c r="T962" s="9" t="str">
        <f>IF('Section 10a Bilan_Diffusion'!M342="","",'Section 10a Bilan_Diffusion'!M342)</f>
        <v/>
      </c>
      <c r="U962" s="9" t="str">
        <f>IF('Section 10a Bilan_Diffusion'!N342="","",'Section 10a Bilan_Diffusion'!N342)</f>
        <v/>
      </c>
      <c r="V962" s="9">
        <f>'Section 10a Bilan_Diffusion'!O342</f>
        <v>0</v>
      </c>
      <c r="W962" s="9">
        <f>'Section 10a Bilan_Diffusion'!P342</f>
        <v>0</v>
      </c>
      <c r="X962" s="9">
        <f>'Section 10a Bilan_Diffusion'!Q342</f>
        <v>0</v>
      </c>
      <c r="Y962" s="9">
        <f>'Section 10a Bilan_Diffusion'!R342</f>
        <v>0</v>
      </c>
      <c r="Z962" s="9">
        <f>'Section 10a Bilan_Diffusion'!S342</f>
        <v>0</v>
      </c>
      <c r="AA962" s="9">
        <f>'Section 10a Bilan_Diffusion'!T342</f>
        <v>0</v>
      </c>
      <c r="AB962" s="9">
        <f>'Section 10a Bilan_Diffusion'!U342</f>
        <v>0</v>
      </c>
    </row>
    <row r="963" spans="1:28">
      <c r="A963" s="9">
        <f>'Identification '!$F$11</f>
        <v>0</v>
      </c>
      <c r="B963" s="69" t="str">
        <f>IF(AND('Identification '!$F$11="",'Identification '!$F$15&lt;&gt;""),'Identification '!$F$15,IF('Identification '!$F$11="","",IF('Identification '!$F$13="Inscrire le nom de votre organisme dans la cellule F15",'Identification '!$F$15,'Identification '!$F$13)))</f>
        <v/>
      </c>
      <c r="C963" s="9" t="str">
        <f>REF!$BM$7</f>
        <v>2025-2026</v>
      </c>
      <c r="D963" s="9" t="s">
        <v>3007</v>
      </c>
      <c r="E963" s="69" t="str">
        <f>'Identification '!$F$17</f>
        <v/>
      </c>
      <c r="F963" s="9" t="str">
        <f>'Identification '!$G$18</f>
        <v/>
      </c>
      <c r="G963" s="232" t="str">
        <f>IF('Section 10a Bilan_Diffusion'!$D$6="","",'Section 10a Bilan_Diffusion'!$D$6)</f>
        <v/>
      </c>
      <c r="H963" s="9" t="str">
        <f>IF('Section 10a Bilan_Diffusion'!$D$8="","",'Section 10a Bilan_Diffusion'!$D$8)</f>
        <v/>
      </c>
      <c r="I963" s="9" t="str">
        <f>IF('Section 10a Bilan_Diffusion'!$K$8="","",'Section 10a Bilan_Diffusion'!$K$8)</f>
        <v/>
      </c>
      <c r="J963" s="69" t="str">
        <f>IF('Section 10a Bilan_Diffusion'!C343="","",'Section 10a Bilan_Diffusion'!C343)</f>
        <v/>
      </c>
      <c r="K963" s="1273" t="str">
        <f>IF('Section 10a Bilan_Diffusion'!D343="","",'Section 10a Bilan_Diffusion'!D343)</f>
        <v/>
      </c>
      <c r="L963" s="69" t="str">
        <f>IF('Section 10a Bilan_Diffusion'!E343="","",IF('Section 10a Bilan_Diffusion'!E343="«Choisir»","",'Section 10a Bilan_Diffusion'!E343))</f>
        <v/>
      </c>
      <c r="M963" s="69" t="str">
        <f>IF('Section 10a Bilan_Diffusion'!F343="","",IF('Section 10a Bilan_Diffusion'!F343="«Choisir»","",'Section 10a Bilan_Diffusion'!F343))</f>
        <v/>
      </c>
      <c r="N963" s="69" t="str">
        <f>IF('Section 10a Bilan_Diffusion'!G343="","",'Section 10a Bilan_Diffusion'!G343)</f>
        <v/>
      </c>
      <c r="O963" s="69" t="str">
        <f>IF('Section 10a Bilan_Diffusion'!H343="","",'Section 10a Bilan_Diffusion'!H343)</f>
        <v/>
      </c>
      <c r="P963" s="69" t="str">
        <f>IF('Section 10a Bilan_Diffusion'!I343="","",IF('Section 10a Bilan_Diffusion'!I343="«Choisir»","",'Section 10a Bilan_Diffusion'!I343))</f>
        <v/>
      </c>
      <c r="Q963" s="69" t="str">
        <f>IF('Section 10a Bilan_Diffusion'!J343="","",IF('Section 10a Bilan_Diffusion'!J343="«Choisir»","",'Section 10a Bilan_Diffusion'!J343))</f>
        <v/>
      </c>
      <c r="R963" s="9" t="str">
        <f>IF('Section 10a Bilan_Diffusion'!K343="","",'Section 10a Bilan_Diffusion'!K343)</f>
        <v/>
      </c>
      <c r="S963" s="9" t="str">
        <f>IF('Section 10a Bilan_Diffusion'!L343="","",'Section 10a Bilan_Diffusion'!L343)</f>
        <v/>
      </c>
      <c r="T963" s="9" t="str">
        <f>IF('Section 10a Bilan_Diffusion'!M343="","",'Section 10a Bilan_Diffusion'!M343)</f>
        <v/>
      </c>
      <c r="U963" s="9" t="str">
        <f>IF('Section 10a Bilan_Diffusion'!N343="","",'Section 10a Bilan_Diffusion'!N343)</f>
        <v/>
      </c>
      <c r="V963" s="9">
        <f>'Section 10a Bilan_Diffusion'!O343</f>
        <v>0</v>
      </c>
      <c r="W963" s="9">
        <f>'Section 10a Bilan_Diffusion'!P343</f>
        <v>0</v>
      </c>
      <c r="X963" s="9">
        <f>'Section 10a Bilan_Diffusion'!Q343</f>
        <v>0</v>
      </c>
      <c r="Y963" s="9">
        <f>'Section 10a Bilan_Diffusion'!R343</f>
        <v>0</v>
      </c>
      <c r="Z963" s="9">
        <f>'Section 10a Bilan_Diffusion'!S343</f>
        <v>0</v>
      </c>
      <c r="AA963" s="9">
        <f>'Section 10a Bilan_Diffusion'!T343</f>
        <v>0</v>
      </c>
      <c r="AB963" s="9">
        <f>'Section 10a Bilan_Diffusion'!U343</f>
        <v>0</v>
      </c>
    </row>
    <row r="964" spans="1:28">
      <c r="A964" s="9">
        <f>'Identification '!$F$11</f>
        <v>0</v>
      </c>
      <c r="B964" s="69" t="str">
        <f>IF(AND('Identification '!$F$11="",'Identification '!$F$15&lt;&gt;""),'Identification '!$F$15,IF('Identification '!$F$11="","",IF('Identification '!$F$13="Inscrire le nom de votre organisme dans la cellule F15",'Identification '!$F$15,'Identification '!$F$13)))</f>
        <v/>
      </c>
      <c r="C964" s="9" t="str">
        <f>REF!$BM$7</f>
        <v>2025-2026</v>
      </c>
      <c r="D964" s="9" t="s">
        <v>3007</v>
      </c>
      <c r="E964" s="69" t="str">
        <f>'Identification '!$F$17</f>
        <v/>
      </c>
      <c r="F964" s="9" t="str">
        <f>'Identification '!$G$18</f>
        <v/>
      </c>
      <c r="G964" s="232" t="str">
        <f>IF('Section 10a Bilan_Diffusion'!$D$6="","",'Section 10a Bilan_Diffusion'!$D$6)</f>
        <v/>
      </c>
      <c r="H964" s="9" t="str">
        <f>IF('Section 10a Bilan_Diffusion'!$D$8="","",'Section 10a Bilan_Diffusion'!$D$8)</f>
        <v/>
      </c>
      <c r="I964" s="9" t="str">
        <f>IF('Section 10a Bilan_Diffusion'!$K$8="","",'Section 10a Bilan_Diffusion'!$K$8)</f>
        <v/>
      </c>
      <c r="J964" s="69" t="str">
        <f>IF('Section 10a Bilan_Diffusion'!C344="","",'Section 10a Bilan_Diffusion'!C344)</f>
        <v/>
      </c>
      <c r="K964" s="1273" t="str">
        <f>IF('Section 10a Bilan_Diffusion'!D344="","",'Section 10a Bilan_Diffusion'!D344)</f>
        <v/>
      </c>
      <c r="L964" s="69" t="str">
        <f>IF('Section 10a Bilan_Diffusion'!E344="","",IF('Section 10a Bilan_Diffusion'!E344="«Choisir»","",'Section 10a Bilan_Diffusion'!E344))</f>
        <v/>
      </c>
      <c r="M964" s="69" t="str">
        <f>IF('Section 10a Bilan_Diffusion'!F344="","",IF('Section 10a Bilan_Diffusion'!F344="«Choisir»","",'Section 10a Bilan_Diffusion'!F344))</f>
        <v/>
      </c>
      <c r="N964" s="69" t="str">
        <f>IF('Section 10a Bilan_Diffusion'!G344="","",'Section 10a Bilan_Diffusion'!G344)</f>
        <v/>
      </c>
      <c r="O964" s="69" t="str">
        <f>IF('Section 10a Bilan_Diffusion'!H344="","",'Section 10a Bilan_Diffusion'!H344)</f>
        <v/>
      </c>
      <c r="P964" s="69" t="str">
        <f>IF('Section 10a Bilan_Diffusion'!I344="","",IF('Section 10a Bilan_Diffusion'!I344="«Choisir»","",'Section 10a Bilan_Diffusion'!I344))</f>
        <v/>
      </c>
      <c r="Q964" s="69" t="str">
        <f>IF('Section 10a Bilan_Diffusion'!J344="","",IF('Section 10a Bilan_Diffusion'!J344="«Choisir»","",'Section 10a Bilan_Diffusion'!J344))</f>
        <v/>
      </c>
      <c r="R964" s="9" t="str">
        <f>IF('Section 10a Bilan_Diffusion'!K344="","",'Section 10a Bilan_Diffusion'!K344)</f>
        <v/>
      </c>
      <c r="S964" s="9" t="str">
        <f>IF('Section 10a Bilan_Diffusion'!L344="","",'Section 10a Bilan_Diffusion'!L344)</f>
        <v/>
      </c>
      <c r="T964" s="9" t="str">
        <f>IF('Section 10a Bilan_Diffusion'!M344="","",'Section 10a Bilan_Diffusion'!M344)</f>
        <v/>
      </c>
      <c r="U964" s="9" t="str">
        <f>IF('Section 10a Bilan_Diffusion'!N344="","",'Section 10a Bilan_Diffusion'!N344)</f>
        <v/>
      </c>
      <c r="V964" s="9">
        <f>'Section 10a Bilan_Diffusion'!O344</f>
        <v>0</v>
      </c>
      <c r="W964" s="9">
        <f>'Section 10a Bilan_Diffusion'!P344</f>
        <v>0</v>
      </c>
      <c r="X964" s="9">
        <f>'Section 10a Bilan_Diffusion'!Q344</f>
        <v>0</v>
      </c>
      <c r="Y964" s="9">
        <f>'Section 10a Bilan_Diffusion'!R344</f>
        <v>0</v>
      </c>
      <c r="Z964" s="9">
        <f>'Section 10a Bilan_Diffusion'!S344</f>
        <v>0</v>
      </c>
      <c r="AA964" s="9">
        <f>'Section 10a Bilan_Diffusion'!T344</f>
        <v>0</v>
      </c>
      <c r="AB964" s="9">
        <f>'Section 10a Bilan_Diffusion'!U344</f>
        <v>0</v>
      </c>
    </row>
    <row r="965" spans="1:28">
      <c r="A965" s="9">
        <f>'Identification '!$F$11</f>
        <v>0</v>
      </c>
      <c r="B965" s="69" t="str">
        <f>IF(AND('Identification '!$F$11="",'Identification '!$F$15&lt;&gt;""),'Identification '!$F$15,IF('Identification '!$F$11="","",IF('Identification '!$F$13="Inscrire le nom de votre organisme dans la cellule F15",'Identification '!$F$15,'Identification '!$F$13)))</f>
        <v/>
      </c>
      <c r="C965" s="9" t="str">
        <f>REF!$BM$7</f>
        <v>2025-2026</v>
      </c>
      <c r="D965" s="9" t="s">
        <v>3007</v>
      </c>
      <c r="E965" s="69" t="str">
        <f>'Identification '!$F$17</f>
        <v/>
      </c>
      <c r="F965" s="9" t="str">
        <f>'Identification '!$G$18</f>
        <v/>
      </c>
      <c r="G965" s="232" t="str">
        <f>IF('Section 10a Bilan_Diffusion'!$D$6="","",'Section 10a Bilan_Diffusion'!$D$6)</f>
        <v/>
      </c>
      <c r="H965" s="9" t="str">
        <f>IF('Section 10a Bilan_Diffusion'!$D$8="","",'Section 10a Bilan_Diffusion'!$D$8)</f>
        <v/>
      </c>
      <c r="I965" s="9" t="str">
        <f>IF('Section 10a Bilan_Diffusion'!$K$8="","",'Section 10a Bilan_Diffusion'!$K$8)</f>
        <v/>
      </c>
      <c r="J965" s="69" t="str">
        <f>IF('Section 10a Bilan_Diffusion'!C345="","",'Section 10a Bilan_Diffusion'!C345)</f>
        <v/>
      </c>
      <c r="K965" s="1273" t="str">
        <f>IF('Section 10a Bilan_Diffusion'!D345="","",'Section 10a Bilan_Diffusion'!D345)</f>
        <v/>
      </c>
      <c r="L965" s="69" t="str">
        <f>IF('Section 10a Bilan_Diffusion'!E345="","",IF('Section 10a Bilan_Diffusion'!E345="«Choisir»","",'Section 10a Bilan_Diffusion'!E345))</f>
        <v/>
      </c>
      <c r="M965" s="69" t="str">
        <f>IF('Section 10a Bilan_Diffusion'!F345="","",IF('Section 10a Bilan_Diffusion'!F345="«Choisir»","",'Section 10a Bilan_Diffusion'!F345))</f>
        <v/>
      </c>
      <c r="N965" s="69" t="str">
        <f>IF('Section 10a Bilan_Diffusion'!G345="","",'Section 10a Bilan_Diffusion'!G345)</f>
        <v/>
      </c>
      <c r="O965" s="69" t="str">
        <f>IF('Section 10a Bilan_Diffusion'!H345="","",'Section 10a Bilan_Diffusion'!H345)</f>
        <v/>
      </c>
      <c r="P965" s="69" t="str">
        <f>IF('Section 10a Bilan_Diffusion'!I345="","",IF('Section 10a Bilan_Diffusion'!I345="«Choisir»","",'Section 10a Bilan_Diffusion'!I345))</f>
        <v/>
      </c>
      <c r="Q965" s="69" t="str">
        <f>IF('Section 10a Bilan_Diffusion'!J345="","",IF('Section 10a Bilan_Diffusion'!J345="«Choisir»","",'Section 10a Bilan_Diffusion'!J345))</f>
        <v/>
      </c>
      <c r="R965" s="9" t="str">
        <f>IF('Section 10a Bilan_Diffusion'!K345="","",'Section 10a Bilan_Diffusion'!K345)</f>
        <v/>
      </c>
      <c r="S965" s="9" t="str">
        <f>IF('Section 10a Bilan_Diffusion'!L345="","",'Section 10a Bilan_Diffusion'!L345)</f>
        <v/>
      </c>
      <c r="T965" s="9" t="str">
        <f>IF('Section 10a Bilan_Diffusion'!M345="","",'Section 10a Bilan_Diffusion'!M345)</f>
        <v/>
      </c>
      <c r="U965" s="9" t="str">
        <f>IF('Section 10a Bilan_Diffusion'!N345="","",'Section 10a Bilan_Diffusion'!N345)</f>
        <v/>
      </c>
      <c r="V965" s="9">
        <f>'Section 10a Bilan_Diffusion'!O345</f>
        <v>0</v>
      </c>
      <c r="W965" s="9">
        <f>'Section 10a Bilan_Diffusion'!P345</f>
        <v>0</v>
      </c>
      <c r="X965" s="9">
        <f>'Section 10a Bilan_Diffusion'!Q345</f>
        <v>0</v>
      </c>
      <c r="Y965" s="9">
        <f>'Section 10a Bilan_Diffusion'!R345</f>
        <v>0</v>
      </c>
      <c r="Z965" s="9">
        <f>'Section 10a Bilan_Diffusion'!S345</f>
        <v>0</v>
      </c>
      <c r="AA965" s="9">
        <f>'Section 10a Bilan_Diffusion'!T345</f>
        <v>0</v>
      </c>
      <c r="AB965" s="9">
        <f>'Section 10a Bilan_Diffusion'!U345</f>
        <v>0</v>
      </c>
    </row>
    <row r="966" spans="1:28">
      <c r="A966" s="9">
        <f>'Identification '!$F$11</f>
        <v>0</v>
      </c>
      <c r="B966" s="69" t="str">
        <f>IF(AND('Identification '!$F$11="",'Identification '!$F$15&lt;&gt;""),'Identification '!$F$15,IF('Identification '!$F$11="","",IF('Identification '!$F$13="Inscrire le nom de votre organisme dans la cellule F15",'Identification '!$F$15,'Identification '!$F$13)))</f>
        <v/>
      </c>
      <c r="C966" s="9" t="str">
        <f>REF!$BM$7</f>
        <v>2025-2026</v>
      </c>
      <c r="D966" s="9" t="s">
        <v>3007</v>
      </c>
      <c r="E966" s="69" t="str">
        <f>'Identification '!$F$17</f>
        <v/>
      </c>
      <c r="F966" s="9" t="str">
        <f>'Identification '!$G$18</f>
        <v/>
      </c>
      <c r="G966" s="232" t="str">
        <f>IF('Section 10a Bilan_Diffusion'!$D$6="","",'Section 10a Bilan_Diffusion'!$D$6)</f>
        <v/>
      </c>
      <c r="H966" s="9" t="str">
        <f>IF('Section 10a Bilan_Diffusion'!$D$8="","",'Section 10a Bilan_Diffusion'!$D$8)</f>
        <v/>
      </c>
      <c r="I966" s="9" t="str">
        <f>IF('Section 10a Bilan_Diffusion'!$K$8="","",'Section 10a Bilan_Diffusion'!$K$8)</f>
        <v/>
      </c>
      <c r="J966" s="69" t="str">
        <f>IF('Section 10a Bilan_Diffusion'!C346="","",'Section 10a Bilan_Diffusion'!C346)</f>
        <v/>
      </c>
      <c r="K966" s="1273" t="str">
        <f>IF('Section 10a Bilan_Diffusion'!D346="","",'Section 10a Bilan_Diffusion'!D346)</f>
        <v/>
      </c>
      <c r="L966" s="69" t="str">
        <f>IF('Section 10a Bilan_Diffusion'!E346="","",IF('Section 10a Bilan_Diffusion'!E346="«Choisir»","",'Section 10a Bilan_Diffusion'!E346))</f>
        <v/>
      </c>
      <c r="M966" s="69" t="str">
        <f>IF('Section 10a Bilan_Diffusion'!F346="","",IF('Section 10a Bilan_Diffusion'!F346="«Choisir»","",'Section 10a Bilan_Diffusion'!F346))</f>
        <v/>
      </c>
      <c r="N966" s="69" t="str">
        <f>IF('Section 10a Bilan_Diffusion'!G346="","",'Section 10a Bilan_Diffusion'!G346)</f>
        <v/>
      </c>
      <c r="O966" s="69" t="str">
        <f>IF('Section 10a Bilan_Diffusion'!H346="","",'Section 10a Bilan_Diffusion'!H346)</f>
        <v/>
      </c>
      <c r="P966" s="69" t="str">
        <f>IF('Section 10a Bilan_Diffusion'!I346="","",IF('Section 10a Bilan_Diffusion'!I346="«Choisir»","",'Section 10a Bilan_Diffusion'!I346))</f>
        <v/>
      </c>
      <c r="Q966" s="69" t="str">
        <f>IF('Section 10a Bilan_Diffusion'!J346="","",IF('Section 10a Bilan_Diffusion'!J346="«Choisir»","",'Section 10a Bilan_Diffusion'!J346))</f>
        <v/>
      </c>
      <c r="R966" s="9" t="str">
        <f>IF('Section 10a Bilan_Diffusion'!K346="","",'Section 10a Bilan_Diffusion'!K346)</f>
        <v/>
      </c>
      <c r="S966" s="9" t="str">
        <f>IF('Section 10a Bilan_Diffusion'!L346="","",'Section 10a Bilan_Diffusion'!L346)</f>
        <v/>
      </c>
      <c r="T966" s="9" t="str">
        <f>IF('Section 10a Bilan_Diffusion'!M346="","",'Section 10a Bilan_Diffusion'!M346)</f>
        <v/>
      </c>
      <c r="U966" s="9" t="str">
        <f>IF('Section 10a Bilan_Diffusion'!N346="","",'Section 10a Bilan_Diffusion'!N346)</f>
        <v/>
      </c>
      <c r="V966" s="9">
        <f>'Section 10a Bilan_Diffusion'!O346</f>
        <v>0</v>
      </c>
      <c r="W966" s="9">
        <f>'Section 10a Bilan_Diffusion'!P346</f>
        <v>0</v>
      </c>
      <c r="X966" s="9">
        <f>'Section 10a Bilan_Diffusion'!Q346</f>
        <v>0</v>
      </c>
      <c r="Y966" s="9">
        <f>'Section 10a Bilan_Diffusion'!R346</f>
        <v>0</v>
      </c>
      <c r="Z966" s="9">
        <f>'Section 10a Bilan_Diffusion'!S346</f>
        <v>0</v>
      </c>
      <c r="AA966" s="9">
        <f>'Section 10a Bilan_Diffusion'!T346</f>
        <v>0</v>
      </c>
      <c r="AB966" s="9">
        <f>'Section 10a Bilan_Diffusion'!U346</f>
        <v>0</v>
      </c>
    </row>
    <row r="967" spans="1:28">
      <c r="A967" s="9">
        <f>'Identification '!$F$11</f>
        <v>0</v>
      </c>
      <c r="B967" s="69" t="str">
        <f>IF(AND('Identification '!$F$11="",'Identification '!$F$15&lt;&gt;""),'Identification '!$F$15,IF('Identification '!$F$11="","",IF('Identification '!$F$13="Inscrire le nom de votre organisme dans la cellule F15",'Identification '!$F$15,'Identification '!$F$13)))</f>
        <v/>
      </c>
      <c r="C967" s="9" t="str">
        <f>REF!$BM$7</f>
        <v>2025-2026</v>
      </c>
      <c r="D967" s="9" t="s">
        <v>3007</v>
      </c>
      <c r="E967" s="69" t="str">
        <f>'Identification '!$F$17</f>
        <v/>
      </c>
      <c r="F967" s="9" t="str">
        <f>'Identification '!$G$18</f>
        <v/>
      </c>
      <c r="G967" s="232" t="str">
        <f>IF('Section 10a Bilan_Diffusion'!$D$6="","",'Section 10a Bilan_Diffusion'!$D$6)</f>
        <v/>
      </c>
      <c r="H967" s="9" t="str">
        <f>IF('Section 10a Bilan_Diffusion'!$D$8="","",'Section 10a Bilan_Diffusion'!$D$8)</f>
        <v/>
      </c>
      <c r="I967" s="9" t="str">
        <f>IF('Section 10a Bilan_Diffusion'!$K$8="","",'Section 10a Bilan_Diffusion'!$K$8)</f>
        <v/>
      </c>
      <c r="J967" s="69" t="str">
        <f>IF('Section 10a Bilan_Diffusion'!C347="","",'Section 10a Bilan_Diffusion'!C347)</f>
        <v/>
      </c>
      <c r="K967" s="1273" t="str">
        <f>IF('Section 10a Bilan_Diffusion'!D347="","",'Section 10a Bilan_Diffusion'!D347)</f>
        <v/>
      </c>
      <c r="L967" s="69" t="str">
        <f>IF('Section 10a Bilan_Diffusion'!E347="","",IF('Section 10a Bilan_Diffusion'!E347="«Choisir»","",'Section 10a Bilan_Diffusion'!E347))</f>
        <v/>
      </c>
      <c r="M967" s="69" t="str">
        <f>IF('Section 10a Bilan_Diffusion'!F347="","",IF('Section 10a Bilan_Diffusion'!F347="«Choisir»","",'Section 10a Bilan_Diffusion'!F347))</f>
        <v/>
      </c>
      <c r="N967" s="69" t="str">
        <f>IF('Section 10a Bilan_Diffusion'!G347="","",'Section 10a Bilan_Diffusion'!G347)</f>
        <v/>
      </c>
      <c r="O967" s="69" t="str">
        <f>IF('Section 10a Bilan_Diffusion'!H347="","",'Section 10a Bilan_Diffusion'!H347)</f>
        <v/>
      </c>
      <c r="P967" s="69" t="str">
        <f>IF('Section 10a Bilan_Diffusion'!I347="","",IF('Section 10a Bilan_Diffusion'!I347="«Choisir»","",'Section 10a Bilan_Diffusion'!I347))</f>
        <v/>
      </c>
      <c r="Q967" s="69" t="str">
        <f>IF('Section 10a Bilan_Diffusion'!J347="","",IF('Section 10a Bilan_Diffusion'!J347="«Choisir»","",'Section 10a Bilan_Diffusion'!J347))</f>
        <v/>
      </c>
      <c r="R967" s="9" t="str">
        <f>IF('Section 10a Bilan_Diffusion'!K347="","",'Section 10a Bilan_Diffusion'!K347)</f>
        <v/>
      </c>
      <c r="S967" s="9" t="str">
        <f>IF('Section 10a Bilan_Diffusion'!L347="","",'Section 10a Bilan_Diffusion'!L347)</f>
        <v/>
      </c>
      <c r="T967" s="9" t="str">
        <f>IF('Section 10a Bilan_Diffusion'!M347="","",'Section 10a Bilan_Diffusion'!M347)</f>
        <v/>
      </c>
      <c r="U967" s="9" t="str">
        <f>IF('Section 10a Bilan_Diffusion'!N347="","",'Section 10a Bilan_Diffusion'!N347)</f>
        <v/>
      </c>
      <c r="V967" s="9">
        <f>'Section 10a Bilan_Diffusion'!O347</f>
        <v>0</v>
      </c>
      <c r="W967" s="9">
        <f>'Section 10a Bilan_Diffusion'!P347</f>
        <v>0</v>
      </c>
      <c r="X967" s="9">
        <f>'Section 10a Bilan_Diffusion'!Q347</f>
        <v>0</v>
      </c>
      <c r="Y967" s="9">
        <f>'Section 10a Bilan_Diffusion'!R347</f>
        <v>0</v>
      </c>
      <c r="Z967" s="9">
        <f>'Section 10a Bilan_Diffusion'!S347</f>
        <v>0</v>
      </c>
      <c r="AA967" s="9">
        <f>'Section 10a Bilan_Diffusion'!T347</f>
        <v>0</v>
      </c>
      <c r="AB967" s="9">
        <f>'Section 10a Bilan_Diffusion'!U347</f>
        <v>0</v>
      </c>
    </row>
    <row r="968" spans="1:28">
      <c r="A968" s="9">
        <f>'Identification '!$F$11</f>
        <v>0</v>
      </c>
      <c r="B968" s="69" t="str">
        <f>IF(AND('Identification '!$F$11="",'Identification '!$F$15&lt;&gt;""),'Identification '!$F$15,IF('Identification '!$F$11="","",IF('Identification '!$F$13="Inscrire le nom de votre organisme dans la cellule F15",'Identification '!$F$15,'Identification '!$F$13)))</f>
        <v/>
      </c>
      <c r="C968" s="9" t="str">
        <f>REF!$BM$7</f>
        <v>2025-2026</v>
      </c>
      <c r="D968" s="9" t="s">
        <v>3007</v>
      </c>
      <c r="E968" s="69" t="str">
        <f>'Identification '!$F$17</f>
        <v/>
      </c>
      <c r="F968" s="9" t="str">
        <f>'Identification '!$G$18</f>
        <v/>
      </c>
      <c r="G968" s="232" t="str">
        <f>IF('Section 10a Bilan_Diffusion'!$D$6="","",'Section 10a Bilan_Diffusion'!$D$6)</f>
        <v/>
      </c>
      <c r="H968" s="9" t="str">
        <f>IF('Section 10a Bilan_Diffusion'!$D$8="","",'Section 10a Bilan_Diffusion'!$D$8)</f>
        <v/>
      </c>
      <c r="I968" s="9" t="str">
        <f>IF('Section 10a Bilan_Diffusion'!$K$8="","",'Section 10a Bilan_Diffusion'!$K$8)</f>
        <v/>
      </c>
      <c r="J968" s="69" t="str">
        <f>IF('Section 10a Bilan_Diffusion'!C348="","",'Section 10a Bilan_Diffusion'!C348)</f>
        <v/>
      </c>
      <c r="K968" s="1273" t="str">
        <f>IF('Section 10a Bilan_Diffusion'!D348="","",'Section 10a Bilan_Diffusion'!D348)</f>
        <v/>
      </c>
      <c r="L968" s="69" t="str">
        <f>IF('Section 10a Bilan_Diffusion'!E348="","",IF('Section 10a Bilan_Diffusion'!E348="«Choisir»","",'Section 10a Bilan_Diffusion'!E348))</f>
        <v/>
      </c>
      <c r="M968" s="69" t="str">
        <f>IF('Section 10a Bilan_Diffusion'!F348="","",IF('Section 10a Bilan_Diffusion'!F348="«Choisir»","",'Section 10a Bilan_Diffusion'!F348))</f>
        <v/>
      </c>
      <c r="N968" s="69" t="str">
        <f>IF('Section 10a Bilan_Diffusion'!G348="","",'Section 10a Bilan_Diffusion'!G348)</f>
        <v/>
      </c>
      <c r="O968" s="69" t="str">
        <f>IF('Section 10a Bilan_Diffusion'!H348="","",'Section 10a Bilan_Diffusion'!H348)</f>
        <v/>
      </c>
      <c r="P968" s="69" t="str">
        <f>IF('Section 10a Bilan_Diffusion'!I348="","",IF('Section 10a Bilan_Diffusion'!I348="«Choisir»","",'Section 10a Bilan_Diffusion'!I348))</f>
        <v/>
      </c>
      <c r="Q968" s="69" t="str">
        <f>IF('Section 10a Bilan_Diffusion'!J348="","",IF('Section 10a Bilan_Diffusion'!J348="«Choisir»","",'Section 10a Bilan_Diffusion'!J348))</f>
        <v/>
      </c>
      <c r="R968" s="9" t="str">
        <f>IF('Section 10a Bilan_Diffusion'!K348="","",'Section 10a Bilan_Diffusion'!K348)</f>
        <v/>
      </c>
      <c r="S968" s="9" t="str">
        <f>IF('Section 10a Bilan_Diffusion'!L348="","",'Section 10a Bilan_Diffusion'!L348)</f>
        <v/>
      </c>
      <c r="T968" s="9" t="str">
        <f>IF('Section 10a Bilan_Diffusion'!M348="","",'Section 10a Bilan_Diffusion'!M348)</f>
        <v/>
      </c>
      <c r="U968" s="9" t="str">
        <f>IF('Section 10a Bilan_Diffusion'!N348="","",'Section 10a Bilan_Diffusion'!N348)</f>
        <v/>
      </c>
      <c r="V968" s="9">
        <f>'Section 10a Bilan_Diffusion'!O348</f>
        <v>0</v>
      </c>
      <c r="W968" s="9">
        <f>'Section 10a Bilan_Diffusion'!P348</f>
        <v>0</v>
      </c>
      <c r="X968" s="9">
        <f>'Section 10a Bilan_Diffusion'!Q348</f>
        <v>0</v>
      </c>
      <c r="Y968" s="9">
        <f>'Section 10a Bilan_Diffusion'!R348</f>
        <v>0</v>
      </c>
      <c r="Z968" s="9">
        <f>'Section 10a Bilan_Diffusion'!S348</f>
        <v>0</v>
      </c>
      <c r="AA968" s="9">
        <f>'Section 10a Bilan_Diffusion'!T348</f>
        <v>0</v>
      </c>
      <c r="AB968" s="9">
        <f>'Section 10a Bilan_Diffusion'!U348</f>
        <v>0</v>
      </c>
    </row>
    <row r="969" spans="1:28">
      <c r="A969" s="9">
        <f>'Identification '!$F$11</f>
        <v>0</v>
      </c>
      <c r="B969" s="69" t="str">
        <f>IF(AND('Identification '!$F$11="",'Identification '!$F$15&lt;&gt;""),'Identification '!$F$15,IF('Identification '!$F$11="","",IF('Identification '!$F$13="Inscrire le nom de votre organisme dans la cellule F15",'Identification '!$F$15,'Identification '!$F$13)))</f>
        <v/>
      </c>
      <c r="C969" s="9" t="str">
        <f>REF!$BM$7</f>
        <v>2025-2026</v>
      </c>
      <c r="D969" s="9" t="s">
        <v>3007</v>
      </c>
      <c r="E969" s="69" t="str">
        <f>'Identification '!$F$17</f>
        <v/>
      </c>
      <c r="F969" s="9" t="str">
        <f>'Identification '!$G$18</f>
        <v/>
      </c>
      <c r="G969" s="232" t="str">
        <f>IF('Section 10a Bilan_Diffusion'!$D$6="","",'Section 10a Bilan_Diffusion'!$D$6)</f>
        <v/>
      </c>
      <c r="H969" s="9" t="str">
        <f>IF('Section 10a Bilan_Diffusion'!$D$8="","",'Section 10a Bilan_Diffusion'!$D$8)</f>
        <v/>
      </c>
      <c r="I969" s="9" t="str">
        <f>IF('Section 10a Bilan_Diffusion'!$K$8="","",'Section 10a Bilan_Diffusion'!$K$8)</f>
        <v/>
      </c>
      <c r="J969" s="69" t="str">
        <f>IF('Section 10a Bilan_Diffusion'!C349="","",'Section 10a Bilan_Diffusion'!C349)</f>
        <v/>
      </c>
      <c r="K969" s="1273" t="str">
        <f>IF('Section 10a Bilan_Diffusion'!D349="","",'Section 10a Bilan_Diffusion'!D349)</f>
        <v/>
      </c>
      <c r="L969" s="69" t="str">
        <f>IF('Section 10a Bilan_Diffusion'!E349="","",IF('Section 10a Bilan_Diffusion'!E349="«Choisir»","",'Section 10a Bilan_Diffusion'!E349))</f>
        <v/>
      </c>
      <c r="M969" s="69" t="str">
        <f>IF('Section 10a Bilan_Diffusion'!F349="","",IF('Section 10a Bilan_Diffusion'!F349="«Choisir»","",'Section 10a Bilan_Diffusion'!F349))</f>
        <v/>
      </c>
      <c r="N969" s="69" t="str">
        <f>IF('Section 10a Bilan_Diffusion'!G349="","",'Section 10a Bilan_Diffusion'!G349)</f>
        <v/>
      </c>
      <c r="O969" s="69" t="str">
        <f>IF('Section 10a Bilan_Diffusion'!H349="","",'Section 10a Bilan_Diffusion'!H349)</f>
        <v/>
      </c>
      <c r="P969" s="69" t="str">
        <f>IF('Section 10a Bilan_Diffusion'!I349="","",IF('Section 10a Bilan_Diffusion'!I349="«Choisir»","",'Section 10a Bilan_Diffusion'!I349))</f>
        <v/>
      </c>
      <c r="Q969" s="69" t="str">
        <f>IF('Section 10a Bilan_Diffusion'!J349="","",IF('Section 10a Bilan_Diffusion'!J349="«Choisir»","",'Section 10a Bilan_Diffusion'!J349))</f>
        <v/>
      </c>
      <c r="R969" s="9" t="str">
        <f>IF('Section 10a Bilan_Diffusion'!K349="","",'Section 10a Bilan_Diffusion'!K349)</f>
        <v/>
      </c>
      <c r="S969" s="9" t="str">
        <f>IF('Section 10a Bilan_Diffusion'!L349="","",'Section 10a Bilan_Diffusion'!L349)</f>
        <v/>
      </c>
      <c r="T969" s="9" t="str">
        <f>IF('Section 10a Bilan_Diffusion'!M349="","",'Section 10a Bilan_Diffusion'!M349)</f>
        <v/>
      </c>
      <c r="U969" s="9" t="str">
        <f>IF('Section 10a Bilan_Diffusion'!N349="","",'Section 10a Bilan_Diffusion'!N349)</f>
        <v/>
      </c>
      <c r="V969" s="9">
        <f>'Section 10a Bilan_Diffusion'!O349</f>
        <v>0</v>
      </c>
      <c r="W969" s="9">
        <f>'Section 10a Bilan_Diffusion'!P349</f>
        <v>0</v>
      </c>
      <c r="X969" s="9">
        <f>'Section 10a Bilan_Diffusion'!Q349</f>
        <v>0</v>
      </c>
      <c r="Y969" s="9">
        <f>'Section 10a Bilan_Diffusion'!R349</f>
        <v>0</v>
      </c>
      <c r="Z969" s="9">
        <f>'Section 10a Bilan_Diffusion'!S349</f>
        <v>0</v>
      </c>
      <c r="AA969" s="9">
        <f>'Section 10a Bilan_Diffusion'!T349</f>
        <v>0</v>
      </c>
      <c r="AB969" s="9">
        <f>'Section 10a Bilan_Diffusion'!U349</f>
        <v>0</v>
      </c>
    </row>
    <row r="970" spans="1:28">
      <c r="A970" s="9">
        <f>'Identification '!$F$11</f>
        <v>0</v>
      </c>
      <c r="B970" s="69" t="str">
        <f>IF(AND('Identification '!$F$11="",'Identification '!$F$15&lt;&gt;""),'Identification '!$F$15,IF('Identification '!$F$11="","",IF('Identification '!$F$13="Inscrire le nom de votre organisme dans la cellule F15",'Identification '!$F$15,'Identification '!$F$13)))</f>
        <v/>
      </c>
      <c r="C970" s="9" t="str">
        <f>REF!$BM$7</f>
        <v>2025-2026</v>
      </c>
      <c r="D970" s="9" t="s">
        <v>3007</v>
      </c>
      <c r="E970" s="69" t="str">
        <f>'Identification '!$F$17</f>
        <v/>
      </c>
      <c r="F970" s="9" t="str">
        <f>'Identification '!$G$18</f>
        <v/>
      </c>
      <c r="G970" s="232" t="str">
        <f>IF('Section 10a Bilan_Diffusion'!$D$6="","",'Section 10a Bilan_Diffusion'!$D$6)</f>
        <v/>
      </c>
      <c r="H970" s="9" t="str">
        <f>IF('Section 10a Bilan_Diffusion'!$D$8="","",'Section 10a Bilan_Diffusion'!$D$8)</f>
        <v/>
      </c>
      <c r="I970" s="9" t="str">
        <f>IF('Section 10a Bilan_Diffusion'!$K$8="","",'Section 10a Bilan_Diffusion'!$K$8)</f>
        <v/>
      </c>
      <c r="J970" s="69" t="str">
        <f>IF('Section 10a Bilan_Diffusion'!C350="","",'Section 10a Bilan_Diffusion'!C350)</f>
        <v/>
      </c>
      <c r="K970" s="1273" t="str">
        <f>IF('Section 10a Bilan_Diffusion'!D350="","",'Section 10a Bilan_Diffusion'!D350)</f>
        <v/>
      </c>
      <c r="L970" s="69" t="str">
        <f>IF('Section 10a Bilan_Diffusion'!E350="","",IF('Section 10a Bilan_Diffusion'!E350="«Choisir»","",'Section 10a Bilan_Diffusion'!E350))</f>
        <v/>
      </c>
      <c r="M970" s="69" t="str">
        <f>IF('Section 10a Bilan_Diffusion'!F350="","",IF('Section 10a Bilan_Diffusion'!F350="«Choisir»","",'Section 10a Bilan_Diffusion'!F350))</f>
        <v/>
      </c>
      <c r="N970" s="69" t="str">
        <f>IF('Section 10a Bilan_Diffusion'!G350="","",'Section 10a Bilan_Diffusion'!G350)</f>
        <v/>
      </c>
      <c r="O970" s="69" t="str">
        <f>IF('Section 10a Bilan_Diffusion'!H350="","",'Section 10a Bilan_Diffusion'!H350)</f>
        <v/>
      </c>
      <c r="P970" s="69" t="str">
        <f>IF('Section 10a Bilan_Diffusion'!I350="","",IF('Section 10a Bilan_Diffusion'!I350="«Choisir»","",'Section 10a Bilan_Diffusion'!I350))</f>
        <v/>
      </c>
      <c r="Q970" s="69" t="str">
        <f>IF('Section 10a Bilan_Diffusion'!J350="","",IF('Section 10a Bilan_Diffusion'!J350="«Choisir»","",'Section 10a Bilan_Diffusion'!J350))</f>
        <v/>
      </c>
      <c r="R970" s="9" t="str">
        <f>IF('Section 10a Bilan_Diffusion'!K350="","",'Section 10a Bilan_Diffusion'!K350)</f>
        <v/>
      </c>
      <c r="S970" s="9" t="str">
        <f>IF('Section 10a Bilan_Diffusion'!L350="","",'Section 10a Bilan_Diffusion'!L350)</f>
        <v/>
      </c>
      <c r="T970" s="9" t="str">
        <f>IF('Section 10a Bilan_Diffusion'!M350="","",'Section 10a Bilan_Diffusion'!M350)</f>
        <v/>
      </c>
      <c r="U970" s="9" t="str">
        <f>IF('Section 10a Bilan_Diffusion'!N350="","",'Section 10a Bilan_Diffusion'!N350)</f>
        <v/>
      </c>
      <c r="V970" s="9">
        <f>'Section 10a Bilan_Diffusion'!O350</f>
        <v>0</v>
      </c>
      <c r="W970" s="9">
        <f>'Section 10a Bilan_Diffusion'!P350</f>
        <v>0</v>
      </c>
      <c r="X970" s="9">
        <f>'Section 10a Bilan_Diffusion'!Q350</f>
        <v>0</v>
      </c>
      <c r="Y970" s="9">
        <f>'Section 10a Bilan_Diffusion'!R350</f>
        <v>0</v>
      </c>
      <c r="Z970" s="9">
        <f>'Section 10a Bilan_Diffusion'!S350</f>
        <v>0</v>
      </c>
      <c r="AA970" s="9">
        <f>'Section 10a Bilan_Diffusion'!T350</f>
        <v>0</v>
      </c>
      <c r="AB970" s="9">
        <f>'Section 10a Bilan_Diffusion'!U350</f>
        <v>0</v>
      </c>
    </row>
    <row r="971" spans="1:28">
      <c r="A971" s="9">
        <f>'Identification '!$F$11</f>
        <v>0</v>
      </c>
      <c r="B971" s="69" t="str">
        <f>IF(AND('Identification '!$F$11="",'Identification '!$F$15&lt;&gt;""),'Identification '!$F$15,IF('Identification '!$F$11="","",IF('Identification '!$F$13="Inscrire le nom de votre organisme dans la cellule F15",'Identification '!$F$15,'Identification '!$F$13)))</f>
        <v/>
      </c>
      <c r="C971" s="9" t="str">
        <f>REF!$BM$7</f>
        <v>2025-2026</v>
      </c>
      <c r="D971" s="9" t="s">
        <v>3007</v>
      </c>
      <c r="E971" s="69" t="str">
        <f>'Identification '!$F$17</f>
        <v/>
      </c>
      <c r="F971" s="9" t="str">
        <f>'Identification '!$G$18</f>
        <v/>
      </c>
      <c r="G971" s="232" t="str">
        <f>IF('Section 10a Bilan_Diffusion'!$D$6="","",'Section 10a Bilan_Diffusion'!$D$6)</f>
        <v/>
      </c>
      <c r="H971" s="9" t="str">
        <f>IF('Section 10a Bilan_Diffusion'!$D$8="","",'Section 10a Bilan_Diffusion'!$D$8)</f>
        <v/>
      </c>
      <c r="I971" s="9" t="str">
        <f>IF('Section 10a Bilan_Diffusion'!$K$8="","",'Section 10a Bilan_Diffusion'!$K$8)</f>
        <v/>
      </c>
      <c r="J971" s="69" t="str">
        <f>IF('Section 10a Bilan_Diffusion'!C351="","",'Section 10a Bilan_Diffusion'!C351)</f>
        <v/>
      </c>
      <c r="K971" s="1273" t="str">
        <f>IF('Section 10a Bilan_Diffusion'!D351="","",'Section 10a Bilan_Diffusion'!D351)</f>
        <v/>
      </c>
      <c r="L971" s="69" t="str">
        <f>IF('Section 10a Bilan_Diffusion'!E351="","",IF('Section 10a Bilan_Diffusion'!E351="«Choisir»","",'Section 10a Bilan_Diffusion'!E351))</f>
        <v/>
      </c>
      <c r="M971" s="69" t="str">
        <f>IF('Section 10a Bilan_Diffusion'!F351="","",IF('Section 10a Bilan_Diffusion'!F351="«Choisir»","",'Section 10a Bilan_Diffusion'!F351))</f>
        <v/>
      </c>
      <c r="N971" s="69" t="str">
        <f>IF('Section 10a Bilan_Diffusion'!G351="","",'Section 10a Bilan_Diffusion'!G351)</f>
        <v/>
      </c>
      <c r="O971" s="69" t="str">
        <f>IF('Section 10a Bilan_Diffusion'!H351="","",'Section 10a Bilan_Diffusion'!H351)</f>
        <v/>
      </c>
      <c r="P971" s="69" t="str">
        <f>IF('Section 10a Bilan_Diffusion'!I351="","",IF('Section 10a Bilan_Diffusion'!I351="«Choisir»","",'Section 10a Bilan_Diffusion'!I351))</f>
        <v/>
      </c>
      <c r="Q971" s="69" t="str">
        <f>IF('Section 10a Bilan_Diffusion'!J351="","",IF('Section 10a Bilan_Diffusion'!J351="«Choisir»","",'Section 10a Bilan_Diffusion'!J351))</f>
        <v/>
      </c>
      <c r="R971" s="9" t="str">
        <f>IF('Section 10a Bilan_Diffusion'!K351="","",'Section 10a Bilan_Diffusion'!K351)</f>
        <v/>
      </c>
      <c r="S971" s="9" t="str">
        <f>IF('Section 10a Bilan_Diffusion'!L351="","",'Section 10a Bilan_Diffusion'!L351)</f>
        <v/>
      </c>
      <c r="T971" s="9" t="str">
        <f>IF('Section 10a Bilan_Diffusion'!M351="","",'Section 10a Bilan_Diffusion'!M351)</f>
        <v/>
      </c>
      <c r="U971" s="9" t="str">
        <f>IF('Section 10a Bilan_Diffusion'!N351="","",'Section 10a Bilan_Diffusion'!N351)</f>
        <v/>
      </c>
      <c r="V971" s="9">
        <f>'Section 10a Bilan_Diffusion'!O351</f>
        <v>0</v>
      </c>
      <c r="W971" s="9">
        <f>'Section 10a Bilan_Diffusion'!P351</f>
        <v>0</v>
      </c>
      <c r="X971" s="9">
        <f>'Section 10a Bilan_Diffusion'!Q351</f>
        <v>0</v>
      </c>
      <c r="Y971" s="9">
        <f>'Section 10a Bilan_Diffusion'!R351</f>
        <v>0</v>
      </c>
      <c r="Z971" s="9">
        <f>'Section 10a Bilan_Diffusion'!S351</f>
        <v>0</v>
      </c>
      <c r="AA971" s="9">
        <f>'Section 10a Bilan_Diffusion'!T351</f>
        <v>0</v>
      </c>
      <c r="AB971" s="9">
        <f>'Section 10a Bilan_Diffusion'!U351</f>
        <v>0</v>
      </c>
    </row>
    <row r="972" spans="1:28">
      <c r="A972" s="9">
        <f>'Identification '!$F$11</f>
        <v>0</v>
      </c>
      <c r="B972" s="69" t="str">
        <f>IF(AND('Identification '!$F$11="",'Identification '!$F$15&lt;&gt;""),'Identification '!$F$15,IF('Identification '!$F$11="","",IF('Identification '!$F$13="Inscrire le nom de votre organisme dans la cellule F15",'Identification '!$F$15,'Identification '!$F$13)))</f>
        <v/>
      </c>
      <c r="C972" s="9" t="str">
        <f>REF!$BM$7</f>
        <v>2025-2026</v>
      </c>
      <c r="D972" s="9" t="s">
        <v>3007</v>
      </c>
      <c r="E972" s="69" t="str">
        <f>'Identification '!$F$17</f>
        <v/>
      </c>
      <c r="F972" s="9" t="str">
        <f>'Identification '!$G$18</f>
        <v/>
      </c>
      <c r="G972" s="232" t="str">
        <f>IF('Section 10a Bilan_Diffusion'!$D$6="","",'Section 10a Bilan_Diffusion'!$D$6)</f>
        <v/>
      </c>
      <c r="H972" s="9" t="str">
        <f>IF('Section 10a Bilan_Diffusion'!$D$8="","",'Section 10a Bilan_Diffusion'!$D$8)</f>
        <v/>
      </c>
      <c r="I972" s="9" t="str">
        <f>IF('Section 10a Bilan_Diffusion'!$K$8="","",'Section 10a Bilan_Diffusion'!$K$8)</f>
        <v/>
      </c>
      <c r="J972" s="69" t="str">
        <f>IF('Section 10a Bilan_Diffusion'!C352="","",'Section 10a Bilan_Diffusion'!C352)</f>
        <v/>
      </c>
      <c r="K972" s="1273" t="str">
        <f>IF('Section 10a Bilan_Diffusion'!D352="","",'Section 10a Bilan_Diffusion'!D352)</f>
        <v/>
      </c>
      <c r="L972" s="69" t="str">
        <f>IF('Section 10a Bilan_Diffusion'!E352="","",IF('Section 10a Bilan_Diffusion'!E352="«Choisir»","",'Section 10a Bilan_Diffusion'!E352))</f>
        <v/>
      </c>
      <c r="M972" s="69" t="str">
        <f>IF('Section 10a Bilan_Diffusion'!F352="","",IF('Section 10a Bilan_Diffusion'!F352="«Choisir»","",'Section 10a Bilan_Diffusion'!F352))</f>
        <v/>
      </c>
      <c r="N972" s="69" t="str">
        <f>IF('Section 10a Bilan_Diffusion'!G352="","",'Section 10a Bilan_Diffusion'!G352)</f>
        <v/>
      </c>
      <c r="O972" s="69" t="str">
        <f>IF('Section 10a Bilan_Diffusion'!H352="","",'Section 10a Bilan_Diffusion'!H352)</f>
        <v/>
      </c>
      <c r="P972" s="69" t="str">
        <f>IF('Section 10a Bilan_Diffusion'!I352="","",IF('Section 10a Bilan_Diffusion'!I352="«Choisir»","",'Section 10a Bilan_Diffusion'!I352))</f>
        <v/>
      </c>
      <c r="Q972" s="69" t="str">
        <f>IF('Section 10a Bilan_Diffusion'!J352="","",IF('Section 10a Bilan_Diffusion'!J352="«Choisir»","",'Section 10a Bilan_Diffusion'!J352))</f>
        <v/>
      </c>
      <c r="R972" s="9" t="str">
        <f>IF('Section 10a Bilan_Diffusion'!K352="","",'Section 10a Bilan_Diffusion'!K352)</f>
        <v/>
      </c>
      <c r="S972" s="9" t="str">
        <f>IF('Section 10a Bilan_Diffusion'!L352="","",'Section 10a Bilan_Diffusion'!L352)</f>
        <v/>
      </c>
      <c r="T972" s="9" t="str">
        <f>IF('Section 10a Bilan_Diffusion'!M352="","",'Section 10a Bilan_Diffusion'!M352)</f>
        <v/>
      </c>
      <c r="U972" s="9" t="str">
        <f>IF('Section 10a Bilan_Diffusion'!N352="","",'Section 10a Bilan_Diffusion'!N352)</f>
        <v/>
      </c>
      <c r="V972" s="9">
        <f>'Section 10a Bilan_Diffusion'!O352</f>
        <v>0</v>
      </c>
      <c r="W972" s="9">
        <f>'Section 10a Bilan_Diffusion'!P352</f>
        <v>0</v>
      </c>
      <c r="X972" s="9">
        <f>'Section 10a Bilan_Diffusion'!Q352</f>
        <v>0</v>
      </c>
      <c r="Y972" s="9">
        <f>'Section 10a Bilan_Diffusion'!R352</f>
        <v>0</v>
      </c>
      <c r="Z972" s="9">
        <f>'Section 10a Bilan_Diffusion'!S352</f>
        <v>0</v>
      </c>
      <c r="AA972" s="9">
        <f>'Section 10a Bilan_Diffusion'!T352</f>
        <v>0</v>
      </c>
      <c r="AB972" s="9">
        <f>'Section 10a Bilan_Diffusion'!U352</f>
        <v>0</v>
      </c>
    </row>
    <row r="973" spans="1:28">
      <c r="A973" s="9">
        <f>'Identification '!$F$11</f>
        <v>0</v>
      </c>
      <c r="B973" s="69" t="str">
        <f>IF(AND('Identification '!$F$11="",'Identification '!$F$15&lt;&gt;""),'Identification '!$F$15,IF('Identification '!$F$11="","",IF('Identification '!$F$13="Inscrire le nom de votre organisme dans la cellule F15",'Identification '!$F$15,'Identification '!$F$13)))</f>
        <v/>
      </c>
      <c r="C973" s="9" t="str">
        <f>REF!$BM$7</f>
        <v>2025-2026</v>
      </c>
      <c r="D973" s="9" t="s">
        <v>3007</v>
      </c>
      <c r="E973" s="69" t="str">
        <f>'Identification '!$F$17</f>
        <v/>
      </c>
      <c r="F973" s="9" t="str">
        <f>'Identification '!$G$18</f>
        <v/>
      </c>
      <c r="G973" s="232" t="str">
        <f>IF('Section 10a Bilan_Diffusion'!$D$6="","",'Section 10a Bilan_Diffusion'!$D$6)</f>
        <v/>
      </c>
      <c r="H973" s="9" t="str">
        <f>IF('Section 10a Bilan_Diffusion'!$D$8="","",'Section 10a Bilan_Diffusion'!$D$8)</f>
        <v/>
      </c>
      <c r="I973" s="9" t="str">
        <f>IF('Section 10a Bilan_Diffusion'!$K$8="","",'Section 10a Bilan_Diffusion'!$K$8)</f>
        <v/>
      </c>
      <c r="J973" s="69" t="str">
        <f>IF('Section 10a Bilan_Diffusion'!C353="","",'Section 10a Bilan_Diffusion'!C353)</f>
        <v/>
      </c>
      <c r="K973" s="1273" t="str">
        <f>IF('Section 10a Bilan_Diffusion'!D353="","",'Section 10a Bilan_Diffusion'!D353)</f>
        <v/>
      </c>
      <c r="L973" s="69" t="str">
        <f>IF('Section 10a Bilan_Diffusion'!E353="","",IF('Section 10a Bilan_Diffusion'!E353="«Choisir»","",'Section 10a Bilan_Diffusion'!E353))</f>
        <v/>
      </c>
      <c r="M973" s="69" t="str">
        <f>IF('Section 10a Bilan_Diffusion'!F353="","",IF('Section 10a Bilan_Diffusion'!F353="«Choisir»","",'Section 10a Bilan_Diffusion'!F353))</f>
        <v/>
      </c>
      <c r="N973" s="69" t="str">
        <f>IF('Section 10a Bilan_Diffusion'!G353="","",'Section 10a Bilan_Diffusion'!G353)</f>
        <v/>
      </c>
      <c r="O973" s="69" t="str">
        <f>IF('Section 10a Bilan_Diffusion'!H353="","",'Section 10a Bilan_Diffusion'!H353)</f>
        <v/>
      </c>
      <c r="P973" s="69" t="str">
        <f>IF('Section 10a Bilan_Diffusion'!I353="","",IF('Section 10a Bilan_Diffusion'!I353="«Choisir»","",'Section 10a Bilan_Diffusion'!I353))</f>
        <v/>
      </c>
      <c r="Q973" s="69" t="str">
        <f>IF('Section 10a Bilan_Diffusion'!J353="","",IF('Section 10a Bilan_Diffusion'!J353="«Choisir»","",'Section 10a Bilan_Diffusion'!J353))</f>
        <v/>
      </c>
      <c r="R973" s="9" t="str">
        <f>IF('Section 10a Bilan_Diffusion'!K353="","",'Section 10a Bilan_Diffusion'!K353)</f>
        <v/>
      </c>
      <c r="S973" s="9" t="str">
        <f>IF('Section 10a Bilan_Diffusion'!L353="","",'Section 10a Bilan_Diffusion'!L353)</f>
        <v/>
      </c>
      <c r="T973" s="9" t="str">
        <f>IF('Section 10a Bilan_Diffusion'!M353="","",'Section 10a Bilan_Diffusion'!M353)</f>
        <v/>
      </c>
      <c r="U973" s="9" t="str">
        <f>IF('Section 10a Bilan_Diffusion'!N353="","",'Section 10a Bilan_Diffusion'!N353)</f>
        <v/>
      </c>
      <c r="V973" s="9">
        <f>'Section 10a Bilan_Diffusion'!O353</f>
        <v>0</v>
      </c>
      <c r="W973" s="9">
        <f>'Section 10a Bilan_Diffusion'!P353</f>
        <v>0</v>
      </c>
      <c r="X973" s="9">
        <f>'Section 10a Bilan_Diffusion'!Q353</f>
        <v>0</v>
      </c>
      <c r="Y973" s="9">
        <f>'Section 10a Bilan_Diffusion'!R353</f>
        <v>0</v>
      </c>
      <c r="Z973" s="9">
        <f>'Section 10a Bilan_Diffusion'!S353</f>
        <v>0</v>
      </c>
      <c r="AA973" s="9">
        <f>'Section 10a Bilan_Diffusion'!T353</f>
        <v>0</v>
      </c>
      <c r="AB973" s="9">
        <f>'Section 10a Bilan_Diffusion'!U353</f>
        <v>0</v>
      </c>
    </row>
    <row r="974" spans="1:28">
      <c r="A974" s="9">
        <f>'Identification '!$F$11</f>
        <v>0</v>
      </c>
      <c r="B974" s="69" t="str">
        <f>IF(AND('Identification '!$F$11="",'Identification '!$F$15&lt;&gt;""),'Identification '!$F$15,IF('Identification '!$F$11="","",IF('Identification '!$F$13="Inscrire le nom de votre organisme dans la cellule F15",'Identification '!$F$15,'Identification '!$F$13)))</f>
        <v/>
      </c>
      <c r="C974" s="9" t="str">
        <f>REF!$BM$7</f>
        <v>2025-2026</v>
      </c>
      <c r="D974" s="9" t="s">
        <v>3007</v>
      </c>
      <c r="E974" s="69" t="str">
        <f>'Identification '!$F$17</f>
        <v/>
      </c>
      <c r="F974" s="9" t="str">
        <f>'Identification '!$G$18</f>
        <v/>
      </c>
      <c r="G974" s="232" t="str">
        <f>IF('Section 10a Bilan_Diffusion'!$D$6="","",'Section 10a Bilan_Diffusion'!$D$6)</f>
        <v/>
      </c>
      <c r="H974" s="9" t="str">
        <f>IF('Section 10a Bilan_Diffusion'!$D$8="","",'Section 10a Bilan_Diffusion'!$D$8)</f>
        <v/>
      </c>
      <c r="I974" s="9" t="str">
        <f>IF('Section 10a Bilan_Diffusion'!$K$8="","",'Section 10a Bilan_Diffusion'!$K$8)</f>
        <v/>
      </c>
      <c r="J974" s="69" t="str">
        <f>IF('Section 10a Bilan_Diffusion'!C354="","",'Section 10a Bilan_Diffusion'!C354)</f>
        <v/>
      </c>
      <c r="K974" s="1273" t="str">
        <f>IF('Section 10a Bilan_Diffusion'!D354="","",'Section 10a Bilan_Diffusion'!D354)</f>
        <v/>
      </c>
      <c r="L974" s="69" t="str">
        <f>IF('Section 10a Bilan_Diffusion'!E354="","",IF('Section 10a Bilan_Diffusion'!E354="«Choisir»","",'Section 10a Bilan_Diffusion'!E354))</f>
        <v/>
      </c>
      <c r="M974" s="69" t="str">
        <f>IF('Section 10a Bilan_Diffusion'!F354="","",IF('Section 10a Bilan_Diffusion'!F354="«Choisir»","",'Section 10a Bilan_Diffusion'!F354))</f>
        <v/>
      </c>
      <c r="N974" s="69" t="str">
        <f>IF('Section 10a Bilan_Diffusion'!G354="","",'Section 10a Bilan_Diffusion'!G354)</f>
        <v/>
      </c>
      <c r="O974" s="69" t="str">
        <f>IF('Section 10a Bilan_Diffusion'!H354="","",'Section 10a Bilan_Diffusion'!H354)</f>
        <v/>
      </c>
      <c r="P974" s="69" t="str">
        <f>IF('Section 10a Bilan_Diffusion'!I354="","",IF('Section 10a Bilan_Diffusion'!I354="«Choisir»","",'Section 10a Bilan_Diffusion'!I354))</f>
        <v/>
      </c>
      <c r="Q974" s="69" t="str">
        <f>IF('Section 10a Bilan_Diffusion'!J354="","",IF('Section 10a Bilan_Diffusion'!J354="«Choisir»","",'Section 10a Bilan_Diffusion'!J354))</f>
        <v/>
      </c>
      <c r="R974" s="9" t="str">
        <f>IF('Section 10a Bilan_Diffusion'!K354="","",'Section 10a Bilan_Diffusion'!K354)</f>
        <v/>
      </c>
      <c r="S974" s="9" t="str">
        <f>IF('Section 10a Bilan_Diffusion'!L354="","",'Section 10a Bilan_Diffusion'!L354)</f>
        <v/>
      </c>
      <c r="T974" s="9" t="str">
        <f>IF('Section 10a Bilan_Diffusion'!M354="","",'Section 10a Bilan_Diffusion'!M354)</f>
        <v/>
      </c>
      <c r="U974" s="9" t="str">
        <f>IF('Section 10a Bilan_Diffusion'!N354="","",'Section 10a Bilan_Diffusion'!N354)</f>
        <v/>
      </c>
      <c r="V974" s="9">
        <f>'Section 10a Bilan_Diffusion'!O354</f>
        <v>0</v>
      </c>
      <c r="W974" s="9">
        <f>'Section 10a Bilan_Diffusion'!P354</f>
        <v>0</v>
      </c>
      <c r="X974" s="9">
        <f>'Section 10a Bilan_Diffusion'!Q354</f>
        <v>0</v>
      </c>
      <c r="Y974" s="9">
        <f>'Section 10a Bilan_Diffusion'!R354</f>
        <v>0</v>
      </c>
      <c r="Z974" s="9">
        <f>'Section 10a Bilan_Diffusion'!S354</f>
        <v>0</v>
      </c>
      <c r="AA974" s="9">
        <f>'Section 10a Bilan_Diffusion'!T354</f>
        <v>0</v>
      </c>
      <c r="AB974" s="9">
        <f>'Section 10a Bilan_Diffusion'!U354</f>
        <v>0</v>
      </c>
    </row>
    <row r="975" spans="1:28">
      <c r="A975" s="9">
        <f>'Identification '!$F$11</f>
        <v>0</v>
      </c>
      <c r="B975" s="69" t="str">
        <f>IF(AND('Identification '!$F$11="",'Identification '!$F$15&lt;&gt;""),'Identification '!$F$15,IF('Identification '!$F$11="","",IF('Identification '!$F$13="Inscrire le nom de votre organisme dans la cellule F15",'Identification '!$F$15,'Identification '!$F$13)))</f>
        <v/>
      </c>
      <c r="C975" s="9" t="str">
        <f>REF!$BM$7</f>
        <v>2025-2026</v>
      </c>
      <c r="D975" s="9" t="s">
        <v>3007</v>
      </c>
      <c r="E975" s="69" t="str">
        <f>'Identification '!$F$17</f>
        <v/>
      </c>
      <c r="F975" s="9" t="str">
        <f>'Identification '!$G$18</f>
        <v/>
      </c>
      <c r="G975" s="232" t="str">
        <f>IF('Section 10a Bilan_Diffusion'!$D$6="","",'Section 10a Bilan_Diffusion'!$D$6)</f>
        <v/>
      </c>
      <c r="H975" s="9" t="str">
        <f>IF('Section 10a Bilan_Diffusion'!$D$8="","",'Section 10a Bilan_Diffusion'!$D$8)</f>
        <v/>
      </c>
      <c r="I975" s="9" t="str">
        <f>IF('Section 10a Bilan_Diffusion'!$K$8="","",'Section 10a Bilan_Diffusion'!$K$8)</f>
        <v/>
      </c>
      <c r="J975" s="69" t="str">
        <f>IF('Section 10a Bilan_Diffusion'!C355="","",'Section 10a Bilan_Diffusion'!C355)</f>
        <v/>
      </c>
      <c r="K975" s="1273" t="str">
        <f>IF('Section 10a Bilan_Diffusion'!D355="","",'Section 10a Bilan_Diffusion'!D355)</f>
        <v/>
      </c>
      <c r="L975" s="69" t="str">
        <f>IF('Section 10a Bilan_Diffusion'!E355="","",IF('Section 10a Bilan_Diffusion'!E355="«Choisir»","",'Section 10a Bilan_Diffusion'!E355))</f>
        <v/>
      </c>
      <c r="M975" s="69" t="str">
        <f>IF('Section 10a Bilan_Diffusion'!F355="","",IF('Section 10a Bilan_Diffusion'!F355="«Choisir»","",'Section 10a Bilan_Diffusion'!F355))</f>
        <v/>
      </c>
      <c r="N975" s="69" t="str">
        <f>IF('Section 10a Bilan_Diffusion'!G355="","",'Section 10a Bilan_Diffusion'!G355)</f>
        <v/>
      </c>
      <c r="O975" s="69" t="str">
        <f>IF('Section 10a Bilan_Diffusion'!H355="","",'Section 10a Bilan_Diffusion'!H355)</f>
        <v/>
      </c>
      <c r="P975" s="69" t="str">
        <f>IF('Section 10a Bilan_Diffusion'!I355="","",IF('Section 10a Bilan_Diffusion'!I355="«Choisir»","",'Section 10a Bilan_Diffusion'!I355))</f>
        <v/>
      </c>
      <c r="Q975" s="69" t="str">
        <f>IF('Section 10a Bilan_Diffusion'!J355="","",IF('Section 10a Bilan_Diffusion'!J355="«Choisir»","",'Section 10a Bilan_Diffusion'!J355))</f>
        <v/>
      </c>
      <c r="R975" s="9" t="str">
        <f>IF('Section 10a Bilan_Diffusion'!K355="","",'Section 10a Bilan_Diffusion'!K355)</f>
        <v/>
      </c>
      <c r="S975" s="9" t="str">
        <f>IF('Section 10a Bilan_Diffusion'!L355="","",'Section 10a Bilan_Diffusion'!L355)</f>
        <v/>
      </c>
      <c r="T975" s="9" t="str">
        <f>IF('Section 10a Bilan_Diffusion'!M355="","",'Section 10a Bilan_Diffusion'!M355)</f>
        <v/>
      </c>
      <c r="U975" s="9" t="str">
        <f>IF('Section 10a Bilan_Diffusion'!N355="","",'Section 10a Bilan_Diffusion'!N355)</f>
        <v/>
      </c>
      <c r="V975" s="9">
        <f>'Section 10a Bilan_Diffusion'!O355</f>
        <v>0</v>
      </c>
      <c r="W975" s="9">
        <f>'Section 10a Bilan_Diffusion'!P355</f>
        <v>0</v>
      </c>
      <c r="X975" s="9">
        <f>'Section 10a Bilan_Diffusion'!Q355</f>
        <v>0</v>
      </c>
      <c r="Y975" s="9">
        <f>'Section 10a Bilan_Diffusion'!R355</f>
        <v>0</v>
      </c>
      <c r="Z975" s="9">
        <f>'Section 10a Bilan_Diffusion'!S355</f>
        <v>0</v>
      </c>
      <c r="AA975" s="9">
        <f>'Section 10a Bilan_Diffusion'!T355</f>
        <v>0</v>
      </c>
      <c r="AB975" s="9">
        <f>'Section 10a Bilan_Diffusion'!U355</f>
        <v>0</v>
      </c>
    </row>
    <row r="979" spans="1:29" ht="15.5">
      <c r="A979" s="1286" t="s">
        <v>3180</v>
      </c>
    </row>
    <row r="981" spans="1:29" ht="69">
      <c r="A981" s="594" t="s">
        <v>200</v>
      </c>
      <c r="B981" s="594" t="s">
        <v>1868</v>
      </c>
      <c r="C981" s="594" t="s">
        <v>3110</v>
      </c>
      <c r="D981" s="1266" t="s">
        <v>3223</v>
      </c>
      <c r="E981" s="594" t="s">
        <v>3111</v>
      </c>
      <c r="F981" s="594" t="s">
        <v>3229</v>
      </c>
      <c r="G981" s="594" t="s">
        <v>26</v>
      </c>
      <c r="H981" s="594" t="s">
        <v>1012</v>
      </c>
      <c r="I981" s="594" t="s">
        <v>1093</v>
      </c>
      <c r="J981" s="594" t="s">
        <v>3124</v>
      </c>
      <c r="K981" s="594" t="s">
        <v>1013</v>
      </c>
      <c r="L981" s="594" t="s">
        <v>2904</v>
      </c>
      <c r="M981" s="594" t="s">
        <v>3109</v>
      </c>
      <c r="N981" s="594" t="s">
        <v>1064</v>
      </c>
      <c r="O981" s="594" t="s">
        <v>1065</v>
      </c>
      <c r="P981" s="594" t="s">
        <v>144</v>
      </c>
      <c r="Q981" s="594" t="s">
        <v>2994</v>
      </c>
      <c r="R981" s="594" t="s">
        <v>2995</v>
      </c>
      <c r="S981" s="594" t="s">
        <v>3132</v>
      </c>
      <c r="T981" s="594" t="s">
        <v>152</v>
      </c>
      <c r="U981" s="594" t="s">
        <v>145</v>
      </c>
      <c r="V981" s="594" t="s">
        <v>27</v>
      </c>
      <c r="W981" s="594" t="s">
        <v>1094</v>
      </c>
      <c r="X981" s="594" t="s">
        <v>1095</v>
      </c>
      <c r="Y981" s="594" t="s">
        <v>146</v>
      </c>
      <c r="Z981" s="594" t="s">
        <v>3140</v>
      </c>
      <c r="AA981" s="594" t="s">
        <v>297</v>
      </c>
      <c r="AB981" s="594" t="s">
        <v>3166</v>
      </c>
      <c r="AC981" s="594" t="s">
        <v>32</v>
      </c>
    </row>
    <row r="982" spans="1:29" ht="12.5">
      <c r="B982" s="69"/>
      <c r="E982" s="69"/>
      <c r="G982"/>
      <c r="H982"/>
      <c r="I982"/>
      <c r="J982"/>
      <c r="K982"/>
      <c r="L982"/>
      <c r="M982"/>
      <c r="N982"/>
      <c r="O982"/>
      <c r="P982" s="1283"/>
      <c r="Q982"/>
      <c r="R982"/>
      <c r="S982"/>
      <c r="T982"/>
      <c r="U982"/>
      <c r="V982"/>
      <c r="W982"/>
      <c r="X982"/>
      <c r="Y982"/>
      <c r="Z982"/>
      <c r="AA982"/>
      <c r="AB982"/>
      <c r="AC982"/>
    </row>
    <row r="983" spans="1:29" ht="12.5">
      <c r="B983" s="69"/>
      <c r="E983" s="69"/>
      <c r="G983"/>
      <c r="H983"/>
      <c r="I983"/>
      <c r="J983"/>
      <c r="K983"/>
      <c r="L983"/>
      <c r="M983"/>
      <c r="N983"/>
      <c r="O983"/>
      <c r="P983" s="1283"/>
      <c r="Q983"/>
      <c r="R983"/>
      <c r="S983"/>
      <c r="T983"/>
      <c r="U983"/>
      <c r="V983"/>
      <c r="W983"/>
      <c r="X983"/>
      <c r="Y983"/>
      <c r="Z983"/>
      <c r="AA983"/>
      <c r="AB983"/>
      <c r="AC983"/>
    </row>
    <row r="984" spans="1:29" ht="12.5">
      <c r="B984" s="69"/>
      <c r="E984" s="69"/>
      <c r="G984"/>
      <c r="H984"/>
      <c r="I984"/>
      <c r="J984"/>
      <c r="K984"/>
      <c r="L984"/>
      <c r="M984"/>
      <c r="N984"/>
      <c r="O984"/>
      <c r="P984" s="1283"/>
      <c r="Q984"/>
      <c r="R984"/>
      <c r="S984"/>
      <c r="T984"/>
      <c r="U984"/>
      <c r="V984"/>
      <c r="W984"/>
      <c r="X984"/>
      <c r="Y984"/>
      <c r="Z984"/>
      <c r="AA984"/>
      <c r="AB984"/>
      <c r="AC984"/>
    </row>
    <row r="985" spans="1:29" ht="12.5">
      <c r="B985" s="69"/>
      <c r="E985" s="69"/>
      <c r="G985"/>
      <c r="H985"/>
      <c r="I985"/>
      <c r="J985"/>
      <c r="K985"/>
      <c r="L985"/>
      <c r="M985"/>
      <c r="N985"/>
      <c r="O985"/>
      <c r="P985" s="1283"/>
      <c r="Q985"/>
      <c r="R985"/>
      <c r="S985"/>
      <c r="T985"/>
      <c r="U985"/>
      <c r="V985"/>
      <c r="W985"/>
      <c r="X985"/>
      <c r="Y985"/>
      <c r="Z985"/>
      <c r="AA985"/>
      <c r="AB985"/>
      <c r="AC985"/>
    </row>
    <row r="986" spans="1:29" ht="12.5">
      <c r="B986" s="69"/>
      <c r="E986" s="69"/>
      <c r="G986"/>
      <c r="H986"/>
      <c r="I986"/>
      <c r="J986"/>
      <c r="K986"/>
      <c r="L986"/>
      <c r="M986"/>
      <c r="N986"/>
      <c r="O986"/>
      <c r="P986" s="1283"/>
      <c r="Q986"/>
      <c r="R986"/>
      <c r="S986"/>
      <c r="T986"/>
      <c r="U986"/>
      <c r="V986"/>
      <c r="W986"/>
      <c r="X986"/>
      <c r="Y986"/>
      <c r="Z986"/>
      <c r="AA986"/>
      <c r="AB986"/>
      <c r="AC986"/>
    </row>
    <row r="987" spans="1:29" ht="12.5">
      <c r="B987" s="69"/>
      <c r="E987" s="69"/>
      <c r="G987"/>
      <c r="H987"/>
      <c r="I987"/>
      <c r="J987"/>
      <c r="K987"/>
      <c r="L987"/>
      <c r="M987"/>
      <c r="N987"/>
      <c r="O987"/>
      <c r="P987" s="1283"/>
      <c r="Q987"/>
      <c r="R987"/>
      <c r="S987"/>
      <c r="T987"/>
      <c r="U987"/>
      <c r="V987"/>
      <c r="W987"/>
      <c r="X987"/>
      <c r="Y987"/>
      <c r="Z987"/>
      <c r="AA987"/>
      <c r="AB987"/>
      <c r="AC987"/>
    </row>
    <row r="988" spans="1:29" ht="12.5">
      <c r="B988" s="69"/>
      <c r="E988" s="69"/>
      <c r="G988"/>
      <c r="H988"/>
      <c r="I988"/>
      <c r="J988"/>
      <c r="K988"/>
      <c r="L988"/>
      <c r="M988"/>
      <c r="N988"/>
      <c r="O988"/>
      <c r="P988" s="1283"/>
      <c r="Q988"/>
      <c r="R988"/>
      <c r="S988"/>
      <c r="T988"/>
      <c r="U988"/>
      <c r="V988"/>
      <c r="W988"/>
      <c r="X988"/>
      <c r="Y988"/>
      <c r="Z988"/>
      <c r="AA988"/>
      <c r="AB988"/>
      <c r="AC988"/>
    </row>
    <row r="989" spans="1:29" ht="12.5">
      <c r="B989" s="69"/>
      <c r="E989" s="69"/>
      <c r="G989"/>
      <c r="H989"/>
      <c r="I989"/>
      <c r="J989"/>
      <c r="K989"/>
      <c r="L989"/>
      <c r="M989"/>
      <c r="N989"/>
      <c r="O989"/>
      <c r="P989" s="1283"/>
      <c r="Q989"/>
      <c r="R989"/>
      <c r="S989"/>
      <c r="T989"/>
      <c r="U989"/>
      <c r="V989"/>
      <c r="W989"/>
      <c r="X989"/>
      <c r="Y989"/>
      <c r="Z989"/>
      <c r="AA989"/>
      <c r="AB989"/>
      <c r="AC989"/>
    </row>
    <row r="990" spans="1:29" ht="12.5">
      <c r="B990" s="69"/>
      <c r="E990" s="69"/>
      <c r="G990"/>
      <c r="H990"/>
      <c r="I990"/>
      <c r="J990"/>
      <c r="K990"/>
      <c r="L990"/>
      <c r="M990"/>
      <c r="N990"/>
      <c r="O990"/>
      <c r="P990" s="1283"/>
      <c r="Q990"/>
      <c r="R990"/>
      <c r="S990"/>
      <c r="T990"/>
      <c r="U990"/>
      <c r="V990"/>
      <c r="W990"/>
      <c r="X990"/>
      <c r="Y990"/>
      <c r="Z990"/>
      <c r="AA990"/>
      <c r="AB990"/>
      <c r="AC990"/>
    </row>
    <row r="991" spans="1:29" ht="12.5">
      <c r="B991" s="69"/>
      <c r="E991" s="69"/>
      <c r="G991"/>
      <c r="H991"/>
      <c r="I991"/>
      <c r="J991"/>
      <c r="K991"/>
      <c r="L991"/>
      <c r="M991"/>
      <c r="N991"/>
      <c r="O991"/>
      <c r="P991" s="1283"/>
      <c r="Q991"/>
      <c r="R991"/>
      <c r="S991"/>
      <c r="T991"/>
      <c r="U991"/>
      <c r="V991"/>
      <c r="W991"/>
      <c r="X991"/>
      <c r="Y991"/>
      <c r="Z991"/>
      <c r="AA991"/>
      <c r="AB991"/>
      <c r="AC991"/>
    </row>
    <row r="992" spans="1:29" ht="12.5">
      <c r="B992" s="69"/>
      <c r="E992" s="69"/>
      <c r="G992"/>
      <c r="H992"/>
      <c r="I992"/>
      <c r="J992"/>
      <c r="K992"/>
      <c r="L992"/>
      <c r="M992"/>
      <c r="N992"/>
      <c r="O992"/>
      <c r="P992" s="1283"/>
      <c r="Q992"/>
      <c r="R992"/>
      <c r="S992"/>
      <c r="T992"/>
      <c r="U992"/>
      <c r="V992"/>
      <c r="W992"/>
      <c r="X992"/>
      <c r="Y992"/>
      <c r="Z992"/>
      <c r="AA992"/>
      <c r="AB992"/>
      <c r="AC992"/>
    </row>
    <row r="993" spans="2:29" ht="12.5">
      <c r="B993" s="69"/>
      <c r="E993" s="69"/>
      <c r="G993"/>
      <c r="H993"/>
      <c r="I993"/>
      <c r="J993"/>
      <c r="K993"/>
      <c r="L993"/>
      <c r="M993"/>
      <c r="N993"/>
      <c r="O993"/>
      <c r="P993" s="1283"/>
      <c r="Q993"/>
      <c r="R993"/>
      <c r="S993"/>
      <c r="T993"/>
      <c r="U993"/>
      <c r="V993"/>
      <c r="W993"/>
      <c r="X993"/>
      <c r="Y993"/>
      <c r="Z993"/>
      <c r="AA993"/>
      <c r="AB993"/>
      <c r="AC993"/>
    </row>
    <row r="994" spans="2:29" ht="12.5">
      <c r="B994" s="69"/>
      <c r="E994" s="69"/>
      <c r="G994"/>
      <c r="H994"/>
      <c r="I994"/>
      <c r="J994"/>
      <c r="K994"/>
      <c r="L994"/>
      <c r="M994"/>
      <c r="N994"/>
      <c r="O994"/>
      <c r="P994" s="1283"/>
      <c r="Q994"/>
      <c r="R994"/>
      <c r="S994"/>
      <c r="T994"/>
      <c r="U994"/>
      <c r="V994"/>
      <c r="W994"/>
      <c r="X994"/>
      <c r="Y994"/>
      <c r="Z994"/>
      <c r="AA994"/>
      <c r="AB994"/>
      <c r="AC994"/>
    </row>
    <row r="995" spans="2:29" ht="12.5">
      <c r="B995" s="69"/>
      <c r="E995" s="69"/>
      <c r="G995"/>
      <c r="H995"/>
      <c r="I995"/>
      <c r="J995"/>
      <c r="K995"/>
      <c r="L995"/>
      <c r="M995"/>
      <c r="N995"/>
      <c r="O995"/>
      <c r="P995" s="1283"/>
      <c r="Q995"/>
      <c r="R995"/>
      <c r="S995"/>
      <c r="T995"/>
      <c r="U995"/>
      <c r="V995"/>
      <c r="W995"/>
      <c r="X995"/>
      <c r="Y995"/>
      <c r="Z995"/>
      <c r="AA995"/>
      <c r="AB995"/>
      <c r="AC995"/>
    </row>
    <row r="996" spans="2:29" ht="12.5">
      <c r="B996" s="69"/>
      <c r="E996" s="69"/>
      <c r="G996"/>
      <c r="H996"/>
      <c r="I996"/>
      <c r="J996"/>
      <c r="K996"/>
      <c r="L996"/>
      <c r="M996"/>
      <c r="N996"/>
      <c r="O996"/>
      <c r="P996" s="1283"/>
      <c r="Q996"/>
      <c r="R996"/>
      <c r="S996"/>
      <c r="T996"/>
      <c r="U996"/>
      <c r="V996"/>
      <c r="W996"/>
      <c r="X996"/>
      <c r="Y996"/>
      <c r="Z996"/>
      <c r="AA996"/>
      <c r="AB996"/>
      <c r="AC996"/>
    </row>
    <row r="997" spans="2:29" ht="12.5">
      <c r="B997" s="69"/>
      <c r="E997" s="69"/>
      <c r="G997"/>
      <c r="H997"/>
      <c r="I997"/>
      <c r="J997"/>
      <c r="K997"/>
      <c r="L997"/>
      <c r="M997"/>
      <c r="N997"/>
      <c r="O997"/>
      <c r="P997" s="1283"/>
      <c r="Q997"/>
      <c r="R997"/>
      <c r="S997"/>
      <c r="T997"/>
      <c r="U997"/>
      <c r="V997"/>
      <c r="W997"/>
      <c r="X997"/>
      <c r="Y997"/>
      <c r="Z997"/>
      <c r="AA997"/>
      <c r="AB997"/>
      <c r="AC997"/>
    </row>
    <row r="998" spans="2:29" ht="12.5">
      <c r="B998" s="69"/>
      <c r="E998" s="69"/>
      <c r="G998"/>
      <c r="H998"/>
      <c r="I998"/>
      <c r="J998"/>
      <c r="K998"/>
      <c r="L998"/>
      <c r="M998"/>
      <c r="N998"/>
      <c r="O998"/>
      <c r="P998" s="1283"/>
      <c r="Q998"/>
      <c r="R998"/>
      <c r="S998"/>
      <c r="T998"/>
      <c r="U998"/>
      <c r="V998"/>
      <c r="W998"/>
      <c r="X998"/>
      <c r="Y998"/>
      <c r="Z998"/>
      <c r="AA998"/>
      <c r="AB998"/>
      <c r="AC998"/>
    </row>
    <row r="999" spans="2:29" ht="12.5">
      <c r="B999" s="69"/>
      <c r="E999" s="69"/>
      <c r="G999"/>
      <c r="H999"/>
      <c r="I999"/>
      <c r="J999"/>
      <c r="K999"/>
      <c r="L999"/>
      <c r="M999"/>
      <c r="N999"/>
      <c r="O999"/>
      <c r="P999" s="1283"/>
      <c r="Q999"/>
      <c r="R999"/>
      <c r="S999"/>
      <c r="T999"/>
      <c r="U999"/>
      <c r="V999"/>
      <c r="W999"/>
      <c r="X999"/>
      <c r="Y999"/>
      <c r="Z999"/>
      <c r="AA999"/>
      <c r="AB999"/>
      <c r="AC999"/>
    </row>
    <row r="1000" spans="2:29" ht="12.5">
      <c r="B1000" s="69"/>
      <c r="E1000" s="69"/>
      <c r="G1000"/>
      <c r="H1000"/>
      <c r="I1000"/>
      <c r="J1000"/>
      <c r="K1000"/>
      <c r="L1000"/>
      <c r="M1000"/>
      <c r="N1000"/>
      <c r="O1000"/>
      <c r="P1000" s="1283"/>
      <c r="Q1000"/>
      <c r="R1000"/>
      <c r="S1000"/>
      <c r="T1000"/>
      <c r="U1000"/>
      <c r="V1000"/>
      <c r="W1000"/>
      <c r="X1000"/>
      <c r="Y1000"/>
      <c r="Z1000"/>
      <c r="AA1000"/>
      <c r="AB1000"/>
      <c r="AC1000"/>
    </row>
    <row r="1001" spans="2:29" ht="12.5">
      <c r="B1001" s="69"/>
      <c r="E1001" s="69"/>
      <c r="G1001"/>
      <c r="H1001"/>
      <c r="I1001"/>
      <c r="J1001"/>
      <c r="K1001"/>
      <c r="L1001"/>
      <c r="M1001"/>
      <c r="N1001"/>
      <c r="O1001"/>
      <c r="P1001" s="1283"/>
      <c r="Q1001"/>
      <c r="R1001"/>
      <c r="S1001"/>
      <c r="T1001"/>
      <c r="U1001"/>
      <c r="V1001"/>
      <c r="W1001"/>
      <c r="X1001"/>
      <c r="Y1001"/>
      <c r="Z1001"/>
      <c r="AA1001"/>
      <c r="AB1001"/>
      <c r="AC1001"/>
    </row>
    <row r="1002" spans="2:29" ht="12.5">
      <c r="B1002" s="69"/>
      <c r="E1002" s="69"/>
      <c r="G1002"/>
      <c r="H1002"/>
      <c r="I1002"/>
      <c r="J1002"/>
      <c r="K1002"/>
      <c r="L1002"/>
      <c r="M1002"/>
      <c r="N1002"/>
      <c r="O1002"/>
      <c r="P1002" s="1283"/>
      <c r="Q1002"/>
      <c r="R1002"/>
      <c r="S1002"/>
      <c r="T1002"/>
      <c r="U1002"/>
      <c r="V1002"/>
      <c r="W1002"/>
      <c r="X1002"/>
      <c r="Y1002"/>
      <c r="Z1002"/>
      <c r="AA1002"/>
      <c r="AB1002"/>
      <c r="AC1002"/>
    </row>
    <row r="1003" spans="2:29" ht="12.5">
      <c r="B1003" s="69"/>
      <c r="E1003" s="69"/>
      <c r="G1003"/>
      <c r="H1003"/>
      <c r="I1003"/>
      <c r="J1003"/>
      <c r="K1003"/>
      <c r="L1003"/>
      <c r="M1003"/>
      <c r="N1003"/>
      <c r="O1003"/>
      <c r="P1003" s="1283"/>
      <c r="Q1003"/>
      <c r="R1003"/>
      <c r="S1003"/>
      <c r="T1003"/>
      <c r="U1003"/>
      <c r="V1003"/>
      <c r="W1003"/>
      <c r="X1003"/>
      <c r="Y1003"/>
      <c r="Z1003"/>
      <c r="AA1003"/>
      <c r="AB1003"/>
      <c r="AC1003"/>
    </row>
    <row r="1004" spans="2:29" ht="12.5">
      <c r="B1004" s="69"/>
      <c r="E1004" s="69"/>
      <c r="G1004"/>
      <c r="H1004"/>
      <c r="I1004"/>
      <c r="J1004"/>
      <c r="K1004"/>
      <c r="L1004"/>
      <c r="M1004"/>
      <c r="N1004"/>
      <c r="O1004"/>
      <c r="P1004" s="1283"/>
      <c r="Q1004"/>
      <c r="R1004"/>
      <c r="S1004"/>
      <c r="T1004"/>
      <c r="U1004"/>
      <c r="V1004"/>
      <c r="W1004"/>
      <c r="X1004"/>
      <c r="Y1004"/>
      <c r="Z1004"/>
      <c r="AA1004"/>
      <c r="AB1004"/>
      <c r="AC1004"/>
    </row>
    <row r="1005" spans="2:29" ht="12.5">
      <c r="B1005" s="69"/>
      <c r="E1005" s="69"/>
      <c r="G1005"/>
      <c r="H1005"/>
      <c r="I1005"/>
      <c r="J1005"/>
      <c r="K1005"/>
      <c r="L1005"/>
      <c r="M1005"/>
      <c r="N1005"/>
      <c r="O1005"/>
      <c r="P1005" s="1283"/>
      <c r="Q1005"/>
      <c r="R1005"/>
      <c r="S1005"/>
      <c r="T1005"/>
      <c r="U1005"/>
      <c r="V1005"/>
      <c r="W1005"/>
      <c r="X1005"/>
      <c r="Y1005"/>
      <c r="Z1005"/>
      <c r="AA1005"/>
      <c r="AB1005"/>
      <c r="AC1005"/>
    </row>
    <row r="1006" spans="2:29" ht="12.5">
      <c r="B1006" s="69"/>
      <c r="E1006" s="69"/>
      <c r="G1006"/>
      <c r="H1006"/>
      <c r="I1006"/>
      <c r="J1006"/>
      <c r="K1006"/>
      <c r="L1006"/>
      <c r="M1006"/>
      <c r="N1006"/>
      <c r="O1006"/>
      <c r="P1006" s="1283"/>
      <c r="Q1006"/>
      <c r="R1006"/>
      <c r="S1006"/>
      <c r="T1006"/>
      <c r="U1006"/>
      <c r="V1006"/>
      <c r="W1006"/>
      <c r="X1006"/>
      <c r="Y1006"/>
      <c r="Z1006"/>
      <c r="AA1006"/>
      <c r="AB1006"/>
      <c r="AC1006"/>
    </row>
    <row r="1007" spans="2:29" ht="12.5">
      <c r="B1007" s="69"/>
      <c r="E1007" s="69"/>
      <c r="G1007"/>
      <c r="H1007"/>
      <c r="I1007"/>
      <c r="J1007"/>
      <c r="K1007"/>
      <c r="L1007"/>
      <c r="M1007"/>
      <c r="N1007"/>
      <c r="O1007"/>
      <c r="P1007" s="1283"/>
      <c r="Q1007"/>
      <c r="R1007"/>
      <c r="S1007"/>
      <c r="T1007"/>
      <c r="U1007"/>
      <c r="V1007"/>
      <c r="W1007"/>
      <c r="X1007"/>
      <c r="Y1007"/>
      <c r="Z1007"/>
      <c r="AA1007"/>
      <c r="AB1007"/>
      <c r="AC1007"/>
    </row>
    <row r="1008" spans="2:29" ht="12.5">
      <c r="B1008" s="69"/>
      <c r="E1008" s="69"/>
      <c r="G1008"/>
      <c r="H1008"/>
      <c r="I1008"/>
      <c r="J1008"/>
      <c r="K1008"/>
      <c r="L1008"/>
      <c r="M1008"/>
      <c r="N1008"/>
      <c r="O1008"/>
      <c r="P1008" s="1283"/>
      <c r="Q1008"/>
      <c r="R1008"/>
      <c r="S1008"/>
      <c r="T1008"/>
      <c r="U1008"/>
      <c r="V1008"/>
      <c r="W1008"/>
      <c r="X1008"/>
      <c r="Y1008"/>
      <c r="Z1008"/>
      <c r="AA1008"/>
      <c r="AB1008"/>
      <c r="AC1008"/>
    </row>
    <row r="1009" spans="2:29" ht="12.5">
      <c r="B1009" s="69"/>
      <c r="E1009" s="69"/>
      <c r="G1009"/>
      <c r="H1009"/>
      <c r="I1009"/>
      <c r="J1009"/>
      <c r="K1009"/>
      <c r="L1009"/>
      <c r="M1009"/>
      <c r="N1009"/>
      <c r="O1009"/>
      <c r="P1009" s="1283"/>
      <c r="Q1009"/>
      <c r="R1009"/>
      <c r="S1009"/>
      <c r="T1009"/>
      <c r="U1009"/>
      <c r="V1009"/>
      <c r="W1009"/>
      <c r="X1009"/>
      <c r="Y1009"/>
      <c r="Z1009"/>
      <c r="AA1009"/>
      <c r="AB1009"/>
      <c r="AC1009"/>
    </row>
    <row r="1010" spans="2:29" ht="12.5">
      <c r="B1010" s="69"/>
      <c r="E1010" s="69"/>
      <c r="G1010"/>
      <c r="H1010"/>
      <c r="I1010"/>
      <c r="J1010"/>
      <c r="K1010"/>
      <c r="L1010"/>
      <c r="M1010"/>
      <c r="N1010"/>
      <c r="O1010"/>
      <c r="P1010" s="1283"/>
      <c r="Q1010"/>
      <c r="R1010"/>
      <c r="S1010"/>
      <c r="T1010"/>
      <c r="U1010"/>
      <c r="V1010"/>
      <c r="W1010"/>
      <c r="X1010"/>
      <c r="Y1010"/>
      <c r="Z1010"/>
      <c r="AA1010"/>
      <c r="AB1010"/>
      <c r="AC1010"/>
    </row>
    <row r="1011" spans="2:29" ht="12.5">
      <c r="B1011" s="69"/>
      <c r="E1011" s="69"/>
      <c r="G1011"/>
      <c r="H1011"/>
      <c r="I1011"/>
      <c r="J1011"/>
      <c r="K1011"/>
      <c r="L1011"/>
      <c r="M1011"/>
      <c r="N1011"/>
      <c r="O1011"/>
      <c r="P1011" s="1283"/>
      <c r="Q1011"/>
      <c r="R1011"/>
      <c r="S1011"/>
      <c r="T1011"/>
      <c r="U1011"/>
      <c r="V1011"/>
      <c r="W1011"/>
      <c r="X1011"/>
      <c r="Y1011"/>
      <c r="Z1011"/>
      <c r="AA1011"/>
      <c r="AB1011"/>
      <c r="AC1011"/>
    </row>
    <row r="1012" spans="2:29" ht="12.5">
      <c r="B1012" s="69"/>
      <c r="E1012" s="69"/>
      <c r="G1012"/>
      <c r="H1012"/>
      <c r="I1012"/>
      <c r="J1012"/>
      <c r="K1012"/>
      <c r="L1012"/>
      <c r="M1012"/>
      <c r="N1012"/>
      <c r="O1012"/>
      <c r="P1012" s="1283"/>
      <c r="Q1012"/>
      <c r="R1012"/>
      <c r="S1012"/>
      <c r="T1012"/>
      <c r="U1012"/>
      <c r="V1012"/>
      <c r="W1012"/>
      <c r="X1012"/>
      <c r="Y1012"/>
      <c r="Z1012"/>
      <c r="AA1012"/>
      <c r="AB1012"/>
      <c r="AC1012"/>
    </row>
    <row r="1013" spans="2:29" ht="12.5">
      <c r="B1013" s="69"/>
      <c r="E1013" s="69"/>
      <c r="G1013"/>
      <c r="H1013"/>
      <c r="I1013"/>
      <c r="J1013"/>
      <c r="K1013"/>
      <c r="L1013"/>
      <c r="M1013"/>
      <c r="N1013"/>
      <c r="O1013"/>
      <c r="P1013" s="1283"/>
      <c r="Q1013"/>
      <c r="R1013"/>
      <c r="S1013"/>
      <c r="T1013"/>
      <c r="U1013"/>
      <c r="V1013"/>
      <c r="W1013"/>
      <c r="X1013"/>
      <c r="Y1013"/>
      <c r="Z1013"/>
      <c r="AA1013"/>
      <c r="AB1013"/>
      <c r="AC1013"/>
    </row>
    <row r="1014" spans="2:29" ht="12.5">
      <c r="B1014" s="69"/>
      <c r="E1014" s="69"/>
      <c r="G1014"/>
      <c r="H1014"/>
      <c r="I1014"/>
      <c r="J1014"/>
      <c r="K1014"/>
      <c r="L1014"/>
      <c r="M1014"/>
      <c r="N1014"/>
      <c r="O1014"/>
      <c r="P1014" s="1283"/>
      <c r="Q1014"/>
      <c r="R1014"/>
      <c r="S1014"/>
      <c r="T1014"/>
      <c r="U1014"/>
      <c r="V1014"/>
      <c r="W1014"/>
      <c r="X1014"/>
      <c r="Y1014"/>
      <c r="Z1014"/>
      <c r="AA1014"/>
      <c r="AB1014"/>
      <c r="AC1014"/>
    </row>
    <row r="1015" spans="2:29" ht="12.5">
      <c r="B1015" s="69"/>
      <c r="E1015" s="69"/>
      <c r="G1015"/>
      <c r="H1015"/>
      <c r="I1015"/>
      <c r="J1015"/>
      <c r="K1015"/>
      <c r="L1015"/>
      <c r="M1015"/>
      <c r="N1015"/>
      <c r="O1015"/>
      <c r="P1015" s="1283"/>
      <c r="Q1015"/>
      <c r="R1015"/>
      <c r="S1015"/>
      <c r="T1015"/>
      <c r="U1015"/>
      <c r="V1015"/>
      <c r="W1015"/>
      <c r="X1015"/>
      <c r="Y1015"/>
      <c r="Z1015"/>
      <c r="AA1015"/>
      <c r="AB1015"/>
      <c r="AC1015"/>
    </row>
    <row r="1016" spans="2:29" ht="12.5">
      <c r="B1016" s="69"/>
      <c r="E1016" s="69"/>
      <c r="G1016"/>
      <c r="H1016"/>
      <c r="I1016"/>
      <c r="J1016"/>
      <c r="K1016"/>
      <c r="L1016"/>
      <c r="M1016"/>
      <c r="N1016"/>
      <c r="O1016"/>
      <c r="P1016" s="1283"/>
      <c r="Q1016"/>
      <c r="R1016"/>
      <c r="S1016"/>
      <c r="T1016"/>
      <c r="U1016"/>
      <c r="V1016"/>
      <c r="W1016"/>
      <c r="X1016"/>
      <c r="Y1016"/>
      <c r="Z1016"/>
      <c r="AA1016"/>
      <c r="AB1016"/>
      <c r="AC1016"/>
    </row>
    <row r="1017" spans="2:29" ht="12.5">
      <c r="B1017" s="69"/>
      <c r="E1017" s="69"/>
      <c r="G1017"/>
      <c r="H1017"/>
      <c r="I1017"/>
      <c r="J1017"/>
      <c r="K1017"/>
      <c r="L1017"/>
      <c r="M1017"/>
      <c r="N1017"/>
      <c r="O1017"/>
      <c r="P1017" s="1283"/>
      <c r="Q1017"/>
      <c r="R1017"/>
      <c r="S1017"/>
      <c r="T1017"/>
      <c r="U1017"/>
      <c r="V1017"/>
      <c r="W1017"/>
      <c r="X1017"/>
      <c r="Y1017"/>
      <c r="Z1017"/>
      <c r="AA1017"/>
      <c r="AB1017"/>
      <c r="AC1017"/>
    </row>
    <row r="1018" spans="2:29" ht="12.5">
      <c r="B1018" s="69"/>
      <c r="E1018" s="69"/>
      <c r="G1018"/>
      <c r="H1018"/>
      <c r="I1018"/>
      <c r="J1018"/>
      <c r="K1018"/>
      <c r="L1018"/>
      <c r="M1018"/>
      <c r="N1018"/>
      <c r="O1018"/>
      <c r="P1018" s="1283"/>
      <c r="Q1018"/>
      <c r="R1018"/>
      <c r="S1018"/>
      <c r="T1018"/>
      <c r="U1018"/>
      <c r="V1018"/>
      <c r="W1018"/>
      <c r="X1018"/>
      <c r="Y1018"/>
      <c r="Z1018"/>
      <c r="AA1018"/>
      <c r="AB1018"/>
      <c r="AC1018"/>
    </row>
    <row r="1019" spans="2:29" ht="12.5">
      <c r="B1019" s="69"/>
      <c r="E1019" s="69"/>
      <c r="G1019"/>
      <c r="H1019"/>
      <c r="I1019"/>
      <c r="J1019"/>
      <c r="K1019"/>
      <c r="L1019"/>
      <c r="M1019"/>
      <c r="N1019"/>
      <c r="O1019"/>
      <c r="P1019" s="1283"/>
      <c r="Q1019"/>
      <c r="R1019"/>
      <c r="S1019"/>
      <c r="T1019"/>
      <c r="U1019"/>
      <c r="V1019"/>
      <c r="W1019"/>
      <c r="X1019"/>
      <c r="Y1019"/>
      <c r="Z1019"/>
      <c r="AA1019"/>
      <c r="AB1019"/>
      <c r="AC1019"/>
    </row>
    <row r="1020" spans="2:29" ht="12.5">
      <c r="B1020" s="69"/>
      <c r="E1020" s="69"/>
      <c r="G1020"/>
      <c r="H1020"/>
      <c r="I1020"/>
      <c r="J1020"/>
      <c r="K1020"/>
      <c r="L1020"/>
      <c r="M1020"/>
      <c r="N1020"/>
      <c r="O1020"/>
      <c r="P1020" s="1283"/>
      <c r="Q1020"/>
      <c r="R1020"/>
      <c r="S1020"/>
      <c r="T1020"/>
      <c r="U1020"/>
      <c r="V1020"/>
      <c r="W1020"/>
      <c r="X1020"/>
      <c r="Y1020"/>
      <c r="Z1020"/>
      <c r="AA1020"/>
      <c r="AB1020"/>
      <c r="AC1020"/>
    </row>
    <row r="1021" spans="2:29" ht="12.5">
      <c r="B1021" s="69"/>
      <c r="E1021" s="69"/>
      <c r="G1021"/>
      <c r="H1021"/>
      <c r="I1021"/>
      <c r="J1021"/>
      <c r="K1021"/>
      <c r="L1021"/>
      <c r="M1021"/>
      <c r="N1021"/>
      <c r="O1021"/>
      <c r="P1021" s="1283"/>
      <c r="Q1021"/>
      <c r="R1021"/>
      <c r="S1021"/>
      <c r="T1021"/>
      <c r="U1021"/>
      <c r="V1021"/>
      <c r="W1021"/>
      <c r="X1021"/>
      <c r="Y1021"/>
      <c r="Z1021"/>
      <c r="AA1021"/>
      <c r="AB1021"/>
      <c r="AC1021"/>
    </row>
    <row r="1022" spans="2:29" ht="12.5">
      <c r="B1022" s="69"/>
      <c r="E1022" s="69"/>
      <c r="G1022"/>
      <c r="H1022"/>
      <c r="I1022"/>
      <c r="J1022"/>
      <c r="K1022"/>
      <c r="L1022"/>
      <c r="M1022"/>
      <c r="N1022"/>
      <c r="O1022"/>
      <c r="P1022" s="1283"/>
      <c r="Q1022"/>
      <c r="R1022"/>
      <c r="S1022"/>
      <c r="T1022"/>
      <c r="U1022"/>
      <c r="V1022"/>
      <c r="W1022"/>
      <c r="X1022"/>
      <c r="Y1022"/>
      <c r="Z1022"/>
      <c r="AA1022"/>
      <c r="AB1022"/>
      <c r="AC1022"/>
    </row>
    <row r="1023" spans="2:29" ht="12.5">
      <c r="B1023" s="69"/>
      <c r="E1023" s="69"/>
      <c r="G1023"/>
      <c r="H1023"/>
      <c r="I1023"/>
      <c r="J1023"/>
      <c r="K1023"/>
      <c r="L1023"/>
      <c r="M1023"/>
      <c r="N1023"/>
      <c r="O1023"/>
      <c r="P1023" s="1283"/>
      <c r="Q1023"/>
      <c r="R1023"/>
      <c r="S1023"/>
      <c r="T1023"/>
      <c r="U1023"/>
      <c r="V1023"/>
      <c r="W1023"/>
      <c r="X1023"/>
      <c r="Y1023"/>
      <c r="Z1023"/>
      <c r="AA1023"/>
      <c r="AB1023"/>
      <c r="AC1023"/>
    </row>
    <row r="1024" spans="2:29" ht="12.5">
      <c r="B1024" s="69"/>
      <c r="E1024" s="69"/>
      <c r="G1024"/>
      <c r="H1024"/>
      <c r="I1024"/>
      <c r="J1024"/>
      <c r="K1024"/>
      <c r="L1024"/>
      <c r="M1024"/>
      <c r="N1024"/>
      <c r="O1024"/>
      <c r="P1024" s="1283"/>
      <c r="Q1024"/>
      <c r="R1024"/>
      <c r="S1024"/>
      <c r="T1024"/>
      <c r="U1024"/>
      <c r="V1024"/>
      <c r="W1024"/>
      <c r="X1024"/>
      <c r="Y1024"/>
      <c r="Z1024"/>
      <c r="AA1024"/>
      <c r="AB1024"/>
      <c r="AC1024"/>
    </row>
    <row r="1025" spans="2:29" ht="12.5">
      <c r="B1025" s="69"/>
      <c r="E1025" s="69"/>
      <c r="G1025"/>
      <c r="H1025"/>
      <c r="I1025"/>
      <c r="J1025"/>
      <c r="K1025"/>
      <c r="L1025"/>
      <c r="M1025"/>
      <c r="N1025"/>
      <c r="O1025"/>
      <c r="P1025" s="1283"/>
      <c r="Q1025"/>
      <c r="R1025"/>
      <c r="S1025"/>
      <c r="T1025"/>
      <c r="U1025"/>
      <c r="V1025"/>
      <c r="W1025"/>
      <c r="X1025"/>
      <c r="Y1025"/>
      <c r="Z1025"/>
      <c r="AA1025"/>
      <c r="AB1025"/>
      <c r="AC1025"/>
    </row>
    <row r="1026" spans="2:29" ht="12.5">
      <c r="B1026" s="69"/>
      <c r="E1026" s="69"/>
      <c r="G1026"/>
      <c r="H1026"/>
      <c r="I1026"/>
      <c r="J1026"/>
      <c r="K1026"/>
      <c r="L1026"/>
      <c r="M1026"/>
      <c r="N1026"/>
      <c r="O1026"/>
      <c r="P1026" s="1283"/>
      <c r="Q1026"/>
      <c r="R1026"/>
      <c r="S1026"/>
      <c r="T1026"/>
      <c r="U1026"/>
      <c r="V1026"/>
      <c r="W1026"/>
      <c r="X1026"/>
      <c r="Y1026"/>
      <c r="Z1026"/>
      <c r="AA1026"/>
      <c r="AB1026"/>
      <c r="AC1026"/>
    </row>
    <row r="1027" spans="2:29" ht="12.5">
      <c r="B1027" s="69"/>
      <c r="E1027" s="69"/>
      <c r="G1027"/>
      <c r="H1027"/>
      <c r="I1027"/>
      <c r="J1027"/>
      <c r="K1027"/>
      <c r="L1027"/>
      <c r="M1027"/>
      <c r="N1027"/>
      <c r="O1027"/>
      <c r="P1027" s="1283"/>
      <c r="Q1027"/>
      <c r="R1027"/>
      <c r="S1027"/>
      <c r="T1027"/>
      <c r="U1027"/>
      <c r="V1027"/>
      <c r="W1027"/>
      <c r="X1027"/>
      <c r="Y1027"/>
      <c r="Z1027"/>
      <c r="AA1027"/>
      <c r="AB1027"/>
      <c r="AC1027"/>
    </row>
    <row r="1028" spans="2:29" ht="12.5">
      <c r="B1028" s="69"/>
      <c r="E1028" s="69"/>
      <c r="G1028"/>
      <c r="H1028"/>
      <c r="I1028"/>
      <c r="J1028"/>
      <c r="K1028"/>
      <c r="L1028"/>
      <c r="M1028"/>
      <c r="N1028"/>
      <c r="O1028"/>
      <c r="P1028" s="1283"/>
      <c r="Q1028"/>
      <c r="R1028"/>
      <c r="S1028"/>
      <c r="T1028"/>
      <c r="U1028"/>
      <c r="V1028"/>
      <c r="W1028"/>
      <c r="X1028"/>
      <c r="Y1028"/>
      <c r="Z1028"/>
      <c r="AA1028"/>
      <c r="AB1028"/>
      <c r="AC1028"/>
    </row>
    <row r="1029" spans="2:29" ht="12.5">
      <c r="B1029" s="69"/>
      <c r="E1029" s="69"/>
      <c r="G1029"/>
      <c r="H1029"/>
      <c r="I1029"/>
      <c r="J1029"/>
      <c r="K1029"/>
      <c r="L1029"/>
      <c r="M1029"/>
      <c r="N1029"/>
      <c r="O1029"/>
      <c r="P1029" s="1283"/>
      <c r="Q1029"/>
      <c r="R1029"/>
      <c r="S1029"/>
      <c r="T1029"/>
      <c r="U1029"/>
      <c r="V1029"/>
      <c r="W1029"/>
      <c r="X1029"/>
      <c r="Y1029"/>
      <c r="Z1029"/>
      <c r="AA1029"/>
      <c r="AB1029"/>
      <c r="AC1029"/>
    </row>
    <row r="1030" spans="2:29" ht="12.5">
      <c r="B1030" s="69"/>
      <c r="E1030" s="69"/>
      <c r="G1030"/>
      <c r="H1030"/>
      <c r="I1030"/>
      <c r="J1030"/>
      <c r="K1030"/>
      <c r="L1030"/>
      <c r="M1030"/>
      <c r="N1030"/>
      <c r="O1030"/>
      <c r="P1030" s="1283"/>
      <c r="Q1030"/>
      <c r="R1030"/>
      <c r="S1030"/>
      <c r="T1030"/>
      <c r="U1030"/>
      <c r="V1030"/>
      <c r="W1030"/>
      <c r="X1030"/>
      <c r="Y1030"/>
      <c r="Z1030"/>
      <c r="AA1030"/>
      <c r="AB1030"/>
      <c r="AC1030"/>
    </row>
    <row r="1031" spans="2:29" ht="12.5">
      <c r="B1031" s="69"/>
      <c r="E1031" s="69"/>
      <c r="G1031"/>
      <c r="H1031"/>
      <c r="I1031"/>
      <c r="J1031"/>
      <c r="K1031"/>
      <c r="L1031"/>
      <c r="M1031"/>
      <c r="N1031"/>
      <c r="O1031"/>
      <c r="P1031" s="1283"/>
      <c r="Q1031"/>
      <c r="R1031"/>
      <c r="S1031"/>
      <c r="T1031"/>
      <c r="U1031"/>
      <c r="V1031"/>
      <c r="W1031"/>
      <c r="X1031"/>
      <c r="Y1031"/>
      <c r="Z1031"/>
      <c r="AA1031"/>
      <c r="AB1031"/>
      <c r="AC1031"/>
    </row>
    <row r="1032" spans="2:29" ht="12.5">
      <c r="B1032" s="69"/>
      <c r="E1032" s="69"/>
      <c r="G1032"/>
      <c r="H1032"/>
      <c r="I1032"/>
      <c r="J1032"/>
      <c r="K1032"/>
      <c r="L1032"/>
      <c r="M1032"/>
      <c r="N1032"/>
      <c r="O1032"/>
      <c r="P1032" s="1283"/>
      <c r="Q1032"/>
      <c r="R1032"/>
      <c r="S1032"/>
      <c r="T1032"/>
      <c r="U1032"/>
      <c r="V1032"/>
      <c r="W1032"/>
      <c r="X1032"/>
      <c r="Y1032"/>
      <c r="Z1032"/>
      <c r="AA1032"/>
      <c r="AB1032"/>
      <c r="AC1032"/>
    </row>
    <row r="1033" spans="2:29" ht="12.5">
      <c r="B1033" s="69"/>
      <c r="E1033" s="69"/>
      <c r="G1033"/>
      <c r="H1033"/>
      <c r="I1033"/>
      <c r="J1033"/>
      <c r="K1033"/>
      <c r="L1033"/>
      <c r="M1033"/>
      <c r="N1033"/>
      <c r="O1033"/>
      <c r="P1033" s="1283"/>
      <c r="Q1033"/>
      <c r="R1033"/>
      <c r="S1033"/>
      <c r="T1033"/>
      <c r="U1033"/>
      <c r="V1033"/>
      <c r="W1033"/>
      <c r="X1033"/>
      <c r="Y1033"/>
      <c r="Z1033"/>
      <c r="AA1033"/>
      <c r="AB1033"/>
      <c r="AC1033"/>
    </row>
    <row r="1034" spans="2:29" ht="12.5">
      <c r="B1034" s="69"/>
      <c r="E1034" s="69"/>
      <c r="G1034"/>
      <c r="H1034"/>
      <c r="I1034"/>
      <c r="J1034"/>
      <c r="K1034"/>
      <c r="L1034"/>
      <c r="M1034"/>
      <c r="N1034"/>
      <c r="O1034"/>
      <c r="P1034" s="1283"/>
      <c r="Q1034"/>
      <c r="R1034"/>
      <c r="S1034"/>
      <c r="T1034"/>
      <c r="U1034"/>
      <c r="V1034"/>
      <c r="W1034"/>
      <c r="X1034"/>
      <c r="Y1034"/>
      <c r="Z1034"/>
      <c r="AA1034"/>
      <c r="AB1034"/>
      <c r="AC1034"/>
    </row>
    <row r="1035" spans="2:29" ht="12.5">
      <c r="B1035" s="69"/>
      <c r="E1035" s="69"/>
      <c r="G1035"/>
      <c r="H1035"/>
      <c r="I1035"/>
      <c r="J1035"/>
      <c r="K1035"/>
      <c r="L1035"/>
      <c r="M1035"/>
      <c r="N1035"/>
      <c r="O1035"/>
      <c r="P1035" s="1283"/>
      <c r="Q1035"/>
      <c r="R1035"/>
      <c r="S1035"/>
      <c r="T1035"/>
      <c r="U1035"/>
      <c r="V1035"/>
      <c r="W1035"/>
      <c r="X1035"/>
      <c r="Y1035"/>
      <c r="Z1035"/>
      <c r="AA1035"/>
      <c r="AB1035"/>
      <c r="AC1035"/>
    </row>
    <row r="1036" spans="2:29" ht="12.5">
      <c r="B1036" s="69"/>
      <c r="E1036" s="69"/>
      <c r="G1036"/>
      <c r="H1036"/>
      <c r="I1036"/>
      <c r="J1036"/>
      <c r="K1036"/>
      <c r="L1036"/>
      <c r="M1036"/>
      <c r="N1036"/>
      <c r="O1036"/>
      <c r="P1036" s="1283"/>
      <c r="Q1036"/>
      <c r="R1036"/>
      <c r="S1036"/>
      <c r="T1036"/>
      <c r="U1036"/>
      <c r="V1036"/>
      <c r="W1036"/>
      <c r="X1036"/>
      <c r="Y1036"/>
      <c r="Z1036"/>
      <c r="AA1036"/>
      <c r="AB1036"/>
      <c r="AC1036"/>
    </row>
    <row r="1037" spans="2:29" ht="12.5">
      <c r="B1037" s="69"/>
      <c r="E1037" s="69"/>
      <c r="G1037"/>
      <c r="H1037"/>
      <c r="I1037"/>
      <c r="J1037"/>
      <c r="K1037"/>
      <c r="L1037"/>
      <c r="M1037"/>
      <c r="N1037"/>
      <c r="O1037"/>
      <c r="P1037" s="1283"/>
      <c r="Q1037"/>
      <c r="R1037"/>
      <c r="S1037"/>
      <c r="T1037"/>
      <c r="U1037"/>
      <c r="V1037"/>
      <c r="W1037"/>
      <c r="X1037"/>
      <c r="Y1037"/>
      <c r="Z1037"/>
      <c r="AA1037"/>
      <c r="AB1037"/>
      <c r="AC1037"/>
    </row>
    <row r="1038" spans="2:29" ht="12.5">
      <c r="B1038" s="69"/>
      <c r="E1038" s="69"/>
      <c r="G1038"/>
      <c r="H1038"/>
      <c r="I1038"/>
      <c r="J1038"/>
      <c r="K1038"/>
      <c r="L1038"/>
      <c r="M1038"/>
      <c r="N1038"/>
      <c r="O1038"/>
      <c r="P1038" s="1283"/>
      <c r="Q1038"/>
      <c r="R1038"/>
      <c r="S1038"/>
      <c r="T1038"/>
      <c r="U1038"/>
      <c r="V1038"/>
      <c r="W1038"/>
      <c r="X1038"/>
      <c r="Y1038"/>
      <c r="Z1038"/>
      <c r="AA1038"/>
      <c r="AB1038"/>
      <c r="AC1038"/>
    </row>
    <row r="1039" spans="2:29" ht="12.5">
      <c r="B1039" s="69"/>
      <c r="E1039" s="69"/>
      <c r="G1039"/>
      <c r="H1039"/>
      <c r="I1039"/>
      <c r="J1039"/>
      <c r="K1039"/>
      <c r="L1039"/>
      <c r="M1039"/>
      <c r="N1039"/>
      <c r="O1039"/>
      <c r="P1039" s="1283"/>
      <c r="Q1039"/>
      <c r="R1039"/>
      <c r="S1039"/>
      <c r="T1039"/>
      <c r="U1039"/>
      <c r="V1039"/>
      <c r="W1039"/>
      <c r="X1039"/>
      <c r="Y1039"/>
      <c r="Z1039"/>
      <c r="AA1039"/>
      <c r="AB1039"/>
      <c r="AC1039"/>
    </row>
    <row r="1040" spans="2:29" ht="12.5">
      <c r="B1040" s="69"/>
      <c r="E1040" s="69"/>
      <c r="G1040"/>
      <c r="H1040"/>
      <c r="I1040"/>
      <c r="J1040"/>
      <c r="K1040"/>
      <c r="L1040"/>
      <c r="M1040"/>
      <c r="N1040"/>
      <c r="O1040"/>
      <c r="P1040" s="1283"/>
      <c r="Q1040"/>
      <c r="R1040"/>
      <c r="S1040"/>
      <c r="T1040"/>
      <c r="U1040"/>
      <c r="V1040"/>
      <c r="W1040"/>
      <c r="X1040"/>
      <c r="Y1040"/>
      <c r="Z1040"/>
      <c r="AA1040"/>
      <c r="AB1040"/>
      <c r="AC1040"/>
    </row>
    <row r="1041" spans="2:29" ht="12.5">
      <c r="B1041" s="69"/>
      <c r="E1041" s="69"/>
      <c r="G1041"/>
      <c r="H1041"/>
      <c r="I1041"/>
      <c r="J1041"/>
      <c r="K1041"/>
      <c r="L1041"/>
      <c r="M1041"/>
      <c r="N1041"/>
      <c r="O1041"/>
      <c r="P1041" s="1283"/>
      <c r="Q1041"/>
      <c r="R1041"/>
      <c r="S1041"/>
      <c r="T1041"/>
      <c r="U1041"/>
      <c r="V1041"/>
      <c r="W1041"/>
      <c r="X1041"/>
      <c r="Y1041"/>
      <c r="Z1041"/>
      <c r="AA1041"/>
      <c r="AB1041"/>
      <c r="AC1041"/>
    </row>
    <row r="1042" spans="2:29" ht="12.5">
      <c r="B1042" s="69"/>
      <c r="E1042" s="69"/>
      <c r="G1042"/>
      <c r="H1042"/>
      <c r="I1042"/>
      <c r="J1042"/>
      <c r="K1042"/>
      <c r="L1042"/>
      <c r="M1042"/>
      <c r="N1042"/>
      <c r="O1042"/>
      <c r="P1042" s="1283"/>
      <c r="Q1042"/>
      <c r="R1042"/>
      <c r="S1042"/>
      <c r="T1042"/>
      <c r="U1042"/>
      <c r="V1042"/>
      <c r="W1042"/>
      <c r="X1042"/>
      <c r="Y1042"/>
      <c r="Z1042"/>
      <c r="AA1042"/>
      <c r="AB1042"/>
      <c r="AC1042"/>
    </row>
    <row r="1043" spans="2:29" ht="12.5">
      <c r="B1043" s="69"/>
      <c r="E1043" s="69"/>
      <c r="G1043"/>
      <c r="H1043"/>
      <c r="I1043"/>
      <c r="J1043"/>
      <c r="K1043"/>
      <c r="L1043"/>
      <c r="M1043"/>
      <c r="N1043"/>
      <c r="O1043"/>
      <c r="P1043" s="1283"/>
      <c r="Q1043"/>
      <c r="R1043"/>
      <c r="S1043"/>
      <c r="T1043"/>
      <c r="U1043"/>
      <c r="V1043"/>
      <c r="W1043"/>
      <c r="X1043"/>
      <c r="Y1043"/>
      <c r="Z1043"/>
      <c r="AA1043"/>
      <c r="AB1043"/>
      <c r="AC1043"/>
    </row>
    <row r="1044" spans="2:29" ht="12.5">
      <c r="B1044" s="69"/>
      <c r="E1044" s="69"/>
      <c r="G1044"/>
      <c r="H1044"/>
      <c r="I1044"/>
      <c r="J1044"/>
      <c r="K1044"/>
      <c r="L1044"/>
      <c r="M1044"/>
      <c r="N1044"/>
      <c r="O1044"/>
      <c r="P1044" s="1283"/>
      <c r="Q1044"/>
      <c r="R1044"/>
      <c r="S1044"/>
      <c r="T1044"/>
      <c r="U1044"/>
      <c r="V1044"/>
      <c r="W1044"/>
      <c r="X1044"/>
      <c r="Y1044"/>
      <c r="Z1044"/>
      <c r="AA1044"/>
      <c r="AB1044"/>
      <c r="AC1044"/>
    </row>
    <row r="1045" spans="2:29" ht="12.5">
      <c r="B1045" s="69"/>
      <c r="E1045" s="69"/>
      <c r="G1045"/>
      <c r="H1045"/>
      <c r="I1045"/>
      <c r="J1045"/>
      <c r="K1045"/>
      <c r="L1045"/>
      <c r="M1045"/>
      <c r="N1045"/>
      <c r="O1045"/>
      <c r="P1045" s="1283"/>
      <c r="Q1045"/>
      <c r="R1045"/>
      <c r="S1045"/>
      <c r="T1045"/>
      <c r="U1045"/>
      <c r="V1045"/>
      <c r="W1045"/>
      <c r="X1045"/>
      <c r="Y1045"/>
      <c r="Z1045"/>
      <c r="AA1045"/>
      <c r="AB1045"/>
      <c r="AC1045"/>
    </row>
    <row r="1046" spans="2:29" ht="12.5">
      <c r="B1046" s="69"/>
      <c r="E1046" s="69"/>
      <c r="G1046"/>
      <c r="H1046"/>
      <c r="I1046"/>
      <c r="J1046"/>
      <c r="K1046"/>
      <c r="L1046"/>
      <c r="M1046"/>
      <c r="N1046"/>
      <c r="O1046"/>
      <c r="P1046" s="1283"/>
      <c r="Q1046"/>
      <c r="R1046"/>
      <c r="S1046"/>
      <c r="T1046"/>
      <c r="U1046"/>
      <c r="V1046"/>
      <c r="W1046"/>
      <c r="X1046"/>
      <c r="Y1046"/>
      <c r="Z1046"/>
      <c r="AA1046"/>
      <c r="AB1046"/>
      <c r="AC1046"/>
    </row>
    <row r="1047" spans="2:29" ht="12.5">
      <c r="B1047" s="69"/>
      <c r="E1047" s="69"/>
      <c r="G1047"/>
      <c r="H1047"/>
      <c r="I1047"/>
      <c r="J1047"/>
      <c r="K1047"/>
      <c r="L1047"/>
      <c r="M1047"/>
      <c r="N1047"/>
      <c r="O1047"/>
      <c r="P1047" s="1283"/>
      <c r="Q1047"/>
      <c r="R1047"/>
      <c r="S1047"/>
      <c r="T1047"/>
      <c r="U1047"/>
      <c r="V1047"/>
      <c r="W1047"/>
      <c r="X1047"/>
      <c r="Y1047"/>
      <c r="Z1047"/>
      <c r="AA1047"/>
      <c r="AB1047"/>
      <c r="AC1047"/>
    </row>
    <row r="1048" spans="2:29" ht="12.5">
      <c r="B1048" s="69"/>
      <c r="E1048" s="69"/>
      <c r="G1048"/>
      <c r="H1048"/>
      <c r="I1048"/>
      <c r="J1048"/>
      <c r="K1048"/>
      <c r="L1048"/>
      <c r="M1048"/>
      <c r="N1048"/>
      <c r="O1048"/>
      <c r="P1048" s="1283"/>
      <c r="Q1048"/>
      <c r="R1048"/>
      <c r="S1048"/>
      <c r="T1048"/>
      <c r="U1048"/>
      <c r="V1048"/>
      <c r="W1048"/>
      <c r="X1048"/>
      <c r="Y1048"/>
      <c r="Z1048"/>
      <c r="AA1048"/>
      <c r="AB1048"/>
      <c r="AC1048"/>
    </row>
    <row r="1049" spans="2:29" ht="12.5">
      <c r="B1049" s="69"/>
      <c r="E1049" s="69"/>
      <c r="G1049"/>
      <c r="H1049"/>
      <c r="I1049"/>
      <c r="J1049"/>
      <c r="K1049"/>
      <c r="L1049"/>
      <c r="M1049"/>
      <c r="N1049"/>
      <c r="O1049"/>
      <c r="P1049" s="1283"/>
      <c r="Q1049"/>
      <c r="R1049"/>
      <c r="S1049"/>
      <c r="T1049"/>
      <c r="U1049"/>
      <c r="V1049"/>
      <c r="W1049"/>
      <c r="X1049"/>
      <c r="Y1049"/>
      <c r="Z1049"/>
      <c r="AA1049"/>
      <c r="AB1049"/>
      <c r="AC1049"/>
    </row>
    <row r="1050" spans="2:29" ht="12.5">
      <c r="B1050" s="69"/>
      <c r="E1050" s="69"/>
      <c r="G1050"/>
      <c r="H1050"/>
      <c r="I1050"/>
      <c r="J1050"/>
      <c r="K1050"/>
      <c r="L1050"/>
      <c r="M1050"/>
      <c r="N1050"/>
      <c r="O1050"/>
      <c r="P1050" s="1283"/>
      <c r="Q1050"/>
      <c r="R1050"/>
      <c r="S1050"/>
      <c r="T1050"/>
      <c r="U1050"/>
      <c r="V1050"/>
      <c r="W1050"/>
      <c r="X1050"/>
      <c r="Y1050"/>
      <c r="Z1050"/>
      <c r="AA1050"/>
      <c r="AB1050"/>
      <c r="AC1050"/>
    </row>
    <row r="1051" spans="2:29" ht="12.5">
      <c r="B1051" s="69"/>
      <c r="E1051" s="69"/>
      <c r="G1051"/>
      <c r="H1051"/>
      <c r="I1051"/>
      <c r="J1051"/>
      <c r="K1051"/>
      <c r="L1051"/>
      <c r="M1051"/>
      <c r="N1051"/>
      <c r="O1051"/>
      <c r="P1051" s="1283"/>
      <c r="Q1051"/>
      <c r="R1051"/>
      <c r="S1051"/>
      <c r="T1051"/>
      <c r="U1051"/>
      <c r="V1051"/>
      <c r="W1051"/>
      <c r="X1051"/>
      <c r="Y1051"/>
      <c r="Z1051"/>
      <c r="AA1051"/>
      <c r="AB1051"/>
      <c r="AC1051"/>
    </row>
    <row r="1052" spans="2:29" ht="12.5">
      <c r="B1052" s="69"/>
      <c r="E1052" s="69"/>
      <c r="G1052"/>
      <c r="H1052"/>
      <c r="I1052"/>
      <c r="J1052"/>
      <c r="K1052"/>
      <c r="L1052"/>
      <c r="M1052"/>
      <c r="N1052"/>
      <c r="O1052"/>
      <c r="P1052" s="1283"/>
      <c r="Q1052"/>
      <c r="R1052"/>
      <c r="S1052"/>
      <c r="T1052"/>
      <c r="U1052"/>
      <c r="V1052"/>
      <c r="W1052"/>
      <c r="X1052"/>
      <c r="Y1052"/>
      <c r="Z1052"/>
      <c r="AA1052"/>
      <c r="AB1052"/>
      <c r="AC1052"/>
    </row>
    <row r="1053" spans="2:29" ht="12.5">
      <c r="B1053" s="69"/>
      <c r="E1053" s="69"/>
      <c r="G1053"/>
      <c r="H1053"/>
      <c r="I1053"/>
      <c r="J1053"/>
      <c r="K1053"/>
      <c r="L1053"/>
      <c r="M1053"/>
      <c r="N1053"/>
      <c r="O1053"/>
      <c r="P1053" s="1283"/>
      <c r="Q1053"/>
      <c r="R1053"/>
      <c r="S1053"/>
      <c r="T1053"/>
      <c r="U1053"/>
      <c r="V1053"/>
      <c r="W1053"/>
      <c r="X1053"/>
      <c r="Y1053"/>
      <c r="Z1053"/>
      <c r="AA1053"/>
      <c r="AB1053"/>
      <c r="AC1053"/>
    </row>
    <row r="1054" spans="2:29" ht="12.5">
      <c r="B1054" s="69"/>
      <c r="E1054" s="69"/>
      <c r="G1054"/>
      <c r="H1054"/>
      <c r="I1054"/>
      <c r="J1054"/>
      <c r="K1054"/>
      <c r="L1054"/>
      <c r="M1054"/>
      <c r="N1054"/>
      <c r="O1054"/>
      <c r="P1054" s="1283"/>
      <c r="Q1054"/>
      <c r="R1054"/>
      <c r="S1054"/>
      <c r="T1054"/>
      <c r="U1054"/>
      <c r="V1054"/>
      <c r="W1054"/>
      <c r="X1054"/>
      <c r="Y1054"/>
      <c r="Z1054"/>
      <c r="AA1054"/>
      <c r="AB1054"/>
      <c r="AC1054"/>
    </row>
    <row r="1055" spans="2:29" ht="12.5">
      <c r="B1055" s="69"/>
      <c r="E1055" s="69"/>
      <c r="G1055"/>
      <c r="H1055"/>
      <c r="I1055"/>
      <c r="J1055"/>
      <c r="K1055"/>
      <c r="L1055"/>
      <c r="M1055"/>
      <c r="N1055"/>
      <c r="O1055"/>
      <c r="P1055" s="1283"/>
      <c r="Q1055"/>
      <c r="R1055"/>
      <c r="S1055"/>
      <c r="T1055"/>
      <c r="U1055"/>
      <c r="V1055"/>
      <c r="W1055"/>
      <c r="X1055"/>
      <c r="Y1055"/>
      <c r="Z1055"/>
      <c r="AA1055"/>
      <c r="AB1055"/>
      <c r="AC1055"/>
    </row>
    <row r="1056" spans="2:29" ht="12.5">
      <c r="B1056" s="69"/>
      <c r="E1056" s="69"/>
      <c r="G1056"/>
      <c r="H1056"/>
      <c r="I1056"/>
      <c r="J1056"/>
      <c r="K1056"/>
      <c r="L1056"/>
      <c r="M1056"/>
      <c r="N1056"/>
      <c r="O1056"/>
      <c r="P1056" s="1283"/>
      <c r="Q1056"/>
      <c r="R1056"/>
      <c r="S1056"/>
      <c r="T1056"/>
      <c r="U1056"/>
      <c r="V1056"/>
      <c r="W1056"/>
      <c r="X1056"/>
      <c r="Y1056"/>
      <c r="Z1056"/>
      <c r="AA1056"/>
      <c r="AB1056"/>
      <c r="AC1056"/>
    </row>
    <row r="1057" spans="2:29" ht="12.5">
      <c r="B1057" s="69"/>
      <c r="E1057" s="69"/>
      <c r="G1057"/>
      <c r="H1057"/>
      <c r="I1057"/>
      <c r="J1057"/>
      <c r="K1057"/>
      <c r="L1057"/>
      <c r="M1057"/>
      <c r="N1057"/>
      <c r="O1057"/>
      <c r="P1057" s="1283"/>
      <c r="Q1057"/>
      <c r="R1057"/>
      <c r="S1057"/>
      <c r="T1057"/>
      <c r="U1057"/>
      <c r="V1057"/>
      <c r="W1057"/>
      <c r="X1057"/>
      <c r="Y1057"/>
      <c r="Z1057"/>
      <c r="AA1057"/>
      <c r="AB1057"/>
      <c r="AC1057"/>
    </row>
    <row r="1058" spans="2:29" ht="12.5">
      <c r="B1058" s="69"/>
      <c r="E1058" s="69"/>
      <c r="G1058"/>
      <c r="H1058"/>
      <c r="I1058"/>
      <c r="J1058"/>
      <c r="K1058"/>
      <c r="L1058"/>
      <c r="M1058"/>
      <c r="N1058"/>
      <c r="O1058"/>
      <c r="P1058" s="1283"/>
      <c r="Q1058"/>
      <c r="R1058"/>
      <c r="S1058"/>
      <c r="T1058"/>
      <c r="U1058"/>
      <c r="V1058"/>
      <c r="W1058"/>
      <c r="X1058"/>
      <c r="Y1058"/>
      <c r="Z1058"/>
      <c r="AA1058"/>
      <c r="AB1058"/>
      <c r="AC1058"/>
    </row>
    <row r="1059" spans="2:29" ht="12.5">
      <c r="B1059" s="69"/>
      <c r="E1059" s="69"/>
      <c r="G1059"/>
      <c r="H1059"/>
      <c r="I1059"/>
      <c r="J1059"/>
      <c r="K1059"/>
      <c r="L1059"/>
      <c r="M1059"/>
      <c r="N1059"/>
      <c r="O1059"/>
      <c r="P1059" s="1283"/>
      <c r="Q1059"/>
      <c r="R1059"/>
      <c r="S1059"/>
      <c r="T1059"/>
      <c r="U1059"/>
      <c r="V1059"/>
      <c r="W1059"/>
      <c r="X1059"/>
      <c r="Y1059"/>
      <c r="Z1059"/>
      <c r="AA1059"/>
      <c r="AB1059"/>
      <c r="AC1059"/>
    </row>
    <row r="1060" spans="2:29" ht="12.5">
      <c r="B1060" s="69"/>
      <c r="E1060" s="69"/>
      <c r="G1060"/>
      <c r="H1060"/>
      <c r="I1060"/>
      <c r="J1060"/>
      <c r="K1060"/>
      <c r="L1060"/>
      <c r="M1060"/>
      <c r="N1060"/>
      <c r="O1060"/>
      <c r="P1060" s="1283"/>
      <c r="Q1060"/>
      <c r="R1060"/>
      <c r="S1060"/>
      <c r="T1060"/>
      <c r="U1060"/>
      <c r="V1060"/>
      <c r="W1060"/>
      <c r="X1060"/>
      <c r="Y1060"/>
      <c r="Z1060"/>
      <c r="AA1060"/>
      <c r="AB1060"/>
      <c r="AC1060"/>
    </row>
    <row r="1061" spans="2:29" ht="12.5">
      <c r="B1061" s="69"/>
      <c r="E1061" s="69"/>
      <c r="G1061"/>
      <c r="H1061"/>
      <c r="I1061"/>
      <c r="J1061"/>
      <c r="K1061"/>
      <c r="L1061"/>
      <c r="M1061"/>
      <c r="N1061"/>
      <c r="O1061"/>
      <c r="P1061" s="1283"/>
      <c r="Q1061"/>
      <c r="R1061"/>
      <c r="S1061"/>
      <c r="T1061"/>
      <c r="U1061"/>
      <c r="V1061"/>
      <c r="W1061"/>
      <c r="X1061"/>
      <c r="Y1061"/>
      <c r="Z1061"/>
      <c r="AA1061"/>
      <c r="AB1061"/>
      <c r="AC1061"/>
    </row>
    <row r="1062" spans="2:29" ht="12.5">
      <c r="B1062" s="69"/>
      <c r="E1062" s="69"/>
      <c r="G1062"/>
      <c r="H1062"/>
      <c r="I1062"/>
      <c r="J1062"/>
      <c r="K1062"/>
      <c r="L1062"/>
      <c r="M1062"/>
      <c r="N1062"/>
      <c r="O1062"/>
      <c r="P1062" s="1283"/>
      <c r="Q1062"/>
      <c r="R1062"/>
      <c r="S1062"/>
      <c r="T1062"/>
      <c r="U1062"/>
      <c r="V1062"/>
      <c r="W1062"/>
      <c r="X1062"/>
      <c r="Y1062"/>
      <c r="Z1062"/>
      <c r="AA1062"/>
      <c r="AB1062"/>
      <c r="AC1062"/>
    </row>
    <row r="1063" spans="2:29" ht="12.5">
      <c r="B1063" s="69"/>
      <c r="E1063" s="69"/>
      <c r="G1063"/>
      <c r="H1063"/>
      <c r="I1063"/>
      <c r="J1063"/>
      <c r="K1063"/>
      <c r="L1063"/>
      <c r="M1063"/>
      <c r="N1063"/>
      <c r="O1063"/>
      <c r="P1063" s="1283"/>
      <c r="Q1063"/>
      <c r="R1063"/>
      <c r="S1063"/>
      <c r="T1063"/>
      <c r="U1063"/>
      <c r="V1063"/>
      <c r="W1063"/>
      <c r="X1063"/>
      <c r="Y1063"/>
      <c r="Z1063"/>
      <c r="AA1063"/>
      <c r="AB1063"/>
      <c r="AC1063"/>
    </row>
    <row r="1064" spans="2:29" ht="12.5">
      <c r="B1064" s="69"/>
      <c r="E1064" s="69"/>
      <c r="G1064"/>
      <c r="H1064"/>
      <c r="I1064"/>
      <c r="J1064"/>
      <c r="K1064"/>
      <c r="L1064"/>
      <c r="M1064"/>
      <c r="N1064"/>
      <c r="O1064"/>
      <c r="P1064" s="1283"/>
      <c r="Q1064"/>
      <c r="R1064"/>
      <c r="S1064"/>
      <c r="T1064"/>
      <c r="U1064"/>
      <c r="V1064"/>
      <c r="W1064"/>
      <c r="X1064"/>
      <c r="Y1064"/>
      <c r="Z1064"/>
      <c r="AA1064"/>
      <c r="AB1064"/>
      <c r="AC1064"/>
    </row>
    <row r="1065" spans="2:29" ht="12.5">
      <c r="B1065" s="69"/>
      <c r="E1065" s="69"/>
      <c r="G1065"/>
      <c r="H1065"/>
      <c r="I1065"/>
      <c r="J1065"/>
      <c r="K1065"/>
      <c r="L1065"/>
      <c r="M1065"/>
      <c r="N1065"/>
      <c r="O1065"/>
      <c r="P1065" s="1283"/>
      <c r="Q1065"/>
      <c r="R1065"/>
      <c r="S1065"/>
      <c r="T1065"/>
      <c r="U1065"/>
      <c r="V1065"/>
      <c r="W1065"/>
      <c r="X1065"/>
      <c r="Y1065"/>
      <c r="Z1065"/>
      <c r="AA1065"/>
      <c r="AB1065"/>
      <c r="AC1065"/>
    </row>
    <row r="1066" spans="2:29" ht="12.5">
      <c r="B1066" s="69"/>
      <c r="E1066" s="69"/>
      <c r="G1066"/>
      <c r="H1066"/>
      <c r="I1066"/>
      <c r="J1066"/>
      <c r="K1066"/>
      <c r="L1066"/>
      <c r="M1066"/>
      <c r="N1066"/>
      <c r="O1066"/>
      <c r="P1066" s="1283"/>
      <c r="Q1066"/>
      <c r="R1066"/>
      <c r="S1066"/>
      <c r="T1066"/>
      <c r="U1066"/>
      <c r="V1066"/>
      <c r="W1066"/>
      <c r="X1066"/>
      <c r="Y1066"/>
      <c r="Z1066"/>
      <c r="AA1066"/>
      <c r="AB1066"/>
      <c r="AC1066"/>
    </row>
    <row r="1067" spans="2:29" ht="12.5">
      <c r="B1067" s="69"/>
      <c r="E1067" s="69"/>
      <c r="G1067"/>
      <c r="H1067"/>
      <c r="I1067"/>
      <c r="J1067"/>
      <c r="K1067"/>
      <c r="L1067"/>
      <c r="M1067"/>
      <c r="N1067"/>
      <c r="O1067"/>
      <c r="P1067" s="1283"/>
      <c r="Q1067"/>
      <c r="R1067"/>
      <c r="S1067"/>
      <c r="T1067"/>
      <c r="U1067"/>
      <c r="V1067"/>
      <c r="W1067"/>
      <c r="X1067"/>
      <c r="Y1067"/>
      <c r="Z1067"/>
      <c r="AA1067"/>
      <c r="AB1067"/>
      <c r="AC1067"/>
    </row>
    <row r="1068" spans="2:29" ht="12.5">
      <c r="B1068" s="69"/>
      <c r="E1068" s="69"/>
      <c r="G1068"/>
      <c r="H1068"/>
      <c r="I1068"/>
      <c r="J1068"/>
      <c r="K1068"/>
      <c r="L1068"/>
      <c r="M1068"/>
      <c r="N1068"/>
      <c r="O1068"/>
      <c r="P1068" s="1283"/>
      <c r="Q1068"/>
      <c r="R1068"/>
      <c r="S1068"/>
      <c r="T1068"/>
      <c r="U1068"/>
      <c r="V1068"/>
      <c r="W1068"/>
      <c r="X1068"/>
      <c r="Y1068"/>
      <c r="Z1068"/>
      <c r="AA1068"/>
      <c r="AB1068"/>
      <c r="AC1068"/>
    </row>
    <row r="1069" spans="2:29" ht="12.5">
      <c r="B1069" s="69"/>
      <c r="E1069" s="69"/>
      <c r="G1069"/>
      <c r="H1069"/>
      <c r="I1069"/>
      <c r="J1069"/>
      <c r="K1069"/>
      <c r="L1069"/>
      <c r="M1069"/>
      <c r="N1069"/>
      <c r="O1069"/>
      <c r="P1069" s="1283"/>
      <c r="Q1069"/>
      <c r="R1069"/>
      <c r="S1069"/>
      <c r="T1069"/>
      <c r="U1069"/>
      <c r="V1069"/>
      <c r="W1069"/>
      <c r="X1069"/>
      <c r="Y1069"/>
      <c r="Z1069"/>
      <c r="AA1069"/>
      <c r="AB1069"/>
      <c r="AC1069"/>
    </row>
    <row r="1070" spans="2:29" ht="12.5">
      <c r="B1070" s="69"/>
      <c r="E1070" s="69"/>
      <c r="G1070"/>
      <c r="H1070"/>
      <c r="I1070"/>
      <c r="J1070"/>
      <c r="K1070"/>
      <c r="L1070"/>
      <c r="M1070"/>
      <c r="N1070"/>
      <c r="O1070"/>
      <c r="P1070" s="1283"/>
      <c r="Q1070"/>
      <c r="R1070"/>
      <c r="S1070"/>
      <c r="T1070"/>
      <c r="U1070"/>
      <c r="V1070"/>
      <c r="W1070"/>
      <c r="X1070"/>
      <c r="Y1070"/>
      <c r="Z1070"/>
      <c r="AA1070"/>
      <c r="AB1070"/>
      <c r="AC1070"/>
    </row>
    <row r="1071" spans="2:29" ht="12.5">
      <c r="B1071" s="69"/>
      <c r="E1071" s="69"/>
      <c r="G1071"/>
      <c r="H1071"/>
      <c r="I1071"/>
      <c r="J1071"/>
      <c r="K1071"/>
      <c r="L1071"/>
      <c r="M1071"/>
      <c r="N1071"/>
      <c r="O1071"/>
      <c r="P1071" s="1283"/>
      <c r="Q1071"/>
      <c r="R1071"/>
      <c r="S1071"/>
      <c r="T1071"/>
      <c r="U1071"/>
      <c r="V1071"/>
      <c r="W1071"/>
      <c r="X1071"/>
      <c r="Y1071"/>
      <c r="Z1071"/>
      <c r="AA1071"/>
      <c r="AB1071"/>
      <c r="AC1071"/>
    </row>
    <row r="1072" spans="2:29" ht="12.5">
      <c r="B1072" s="69"/>
      <c r="E1072" s="69"/>
      <c r="G1072"/>
      <c r="H1072"/>
      <c r="I1072"/>
      <c r="J1072"/>
      <c r="K1072"/>
      <c r="L1072"/>
      <c r="M1072"/>
      <c r="N1072"/>
      <c r="O1072"/>
      <c r="P1072" s="1283"/>
      <c r="Q1072"/>
      <c r="R1072"/>
      <c r="S1072"/>
      <c r="T1072"/>
      <c r="U1072"/>
      <c r="V1072"/>
      <c r="W1072"/>
      <c r="X1072"/>
      <c r="Y1072"/>
      <c r="Z1072"/>
      <c r="AA1072"/>
      <c r="AB1072"/>
      <c r="AC1072"/>
    </row>
    <row r="1073" spans="1:29" ht="12.5">
      <c r="B1073" s="69"/>
      <c r="E1073" s="69"/>
      <c r="G1073"/>
      <c r="H1073"/>
      <c r="I1073"/>
      <c r="J1073"/>
      <c r="K1073"/>
      <c r="L1073"/>
      <c r="M1073"/>
      <c r="N1073"/>
      <c r="O1073"/>
      <c r="P1073" s="1283"/>
      <c r="Q1073"/>
      <c r="R1073"/>
      <c r="S1073"/>
      <c r="T1073"/>
      <c r="U1073"/>
      <c r="V1073"/>
      <c r="W1073"/>
      <c r="X1073"/>
      <c r="Y1073"/>
      <c r="Z1073"/>
      <c r="AA1073"/>
      <c r="AB1073"/>
      <c r="AC1073"/>
    </row>
    <row r="1074" spans="1:29" ht="12.5">
      <c r="B1074" s="69"/>
      <c r="E1074" s="69"/>
      <c r="G1074"/>
      <c r="H1074"/>
      <c r="I1074"/>
      <c r="J1074"/>
      <c r="K1074"/>
      <c r="L1074"/>
      <c r="M1074"/>
      <c r="N1074"/>
      <c r="O1074"/>
      <c r="P1074" s="1283"/>
      <c r="Q1074"/>
      <c r="R1074"/>
      <c r="S1074"/>
      <c r="T1074"/>
      <c r="U1074"/>
      <c r="V1074"/>
      <c r="W1074"/>
      <c r="X1074"/>
      <c r="Y1074"/>
      <c r="Z1074"/>
      <c r="AA1074"/>
      <c r="AB1074"/>
      <c r="AC1074"/>
    </row>
    <row r="1075" spans="1:29" ht="12.5">
      <c r="B1075" s="69"/>
      <c r="E1075" s="69"/>
      <c r="G1075"/>
      <c r="H1075"/>
      <c r="I1075"/>
      <c r="J1075"/>
      <c r="K1075"/>
      <c r="L1075"/>
      <c r="M1075"/>
      <c r="N1075"/>
      <c r="O1075"/>
      <c r="P1075" s="1283"/>
      <c r="Q1075"/>
      <c r="R1075"/>
      <c r="S1075"/>
      <c r="T1075"/>
      <c r="U1075"/>
      <c r="V1075"/>
      <c r="W1075"/>
      <c r="X1075"/>
      <c r="Y1075"/>
      <c r="Z1075"/>
      <c r="AA1075"/>
      <c r="AB1075"/>
      <c r="AC1075"/>
    </row>
    <row r="1076" spans="1:29" ht="12.5">
      <c r="B1076" s="69"/>
      <c r="E1076" s="69"/>
      <c r="G1076"/>
      <c r="H1076"/>
      <c r="I1076"/>
      <c r="J1076"/>
      <c r="K1076"/>
      <c r="L1076"/>
      <c r="M1076"/>
      <c r="N1076"/>
      <c r="O1076"/>
      <c r="P1076" s="1283"/>
      <c r="Q1076"/>
      <c r="R1076"/>
      <c r="S1076"/>
      <c r="T1076"/>
      <c r="U1076"/>
      <c r="V1076"/>
      <c r="W1076"/>
      <c r="X1076"/>
      <c r="Y1076"/>
      <c r="Z1076"/>
      <c r="AA1076"/>
      <c r="AB1076"/>
      <c r="AC1076"/>
    </row>
    <row r="1077" spans="1:29" ht="12.5">
      <c r="B1077" s="69"/>
      <c r="E1077" s="69"/>
      <c r="G1077"/>
      <c r="H1077"/>
      <c r="I1077"/>
      <c r="J1077"/>
      <c r="K1077"/>
      <c r="L1077"/>
      <c r="M1077"/>
      <c r="N1077"/>
      <c r="O1077"/>
      <c r="P1077" s="1283"/>
      <c r="Q1077"/>
      <c r="R1077"/>
      <c r="S1077"/>
      <c r="T1077"/>
      <c r="U1077"/>
      <c r="V1077"/>
      <c r="W1077"/>
      <c r="X1077"/>
      <c r="Y1077"/>
      <c r="Z1077"/>
      <c r="AA1077"/>
      <c r="AB1077"/>
      <c r="AC1077"/>
    </row>
    <row r="1078" spans="1:29" ht="12.5">
      <c r="B1078" s="69"/>
      <c r="E1078" s="69"/>
      <c r="G1078"/>
      <c r="H1078"/>
      <c r="I1078"/>
      <c r="J1078"/>
      <c r="K1078"/>
      <c r="L1078"/>
      <c r="M1078"/>
      <c r="N1078"/>
      <c r="O1078"/>
      <c r="P1078" s="1283"/>
      <c r="Q1078"/>
      <c r="R1078"/>
      <c r="S1078"/>
      <c r="T1078"/>
      <c r="U1078"/>
      <c r="V1078"/>
      <c r="W1078"/>
      <c r="X1078"/>
      <c r="Y1078"/>
      <c r="Z1078"/>
      <c r="AA1078"/>
      <c r="AB1078"/>
      <c r="AC1078"/>
    </row>
    <row r="1079" spans="1:29" ht="12.5">
      <c r="B1079" s="69"/>
      <c r="E1079" s="69"/>
      <c r="G1079"/>
      <c r="H1079"/>
      <c r="I1079"/>
      <c r="J1079"/>
      <c r="K1079"/>
      <c r="L1079"/>
      <c r="M1079"/>
      <c r="N1079"/>
      <c r="O1079"/>
      <c r="P1079" s="1283"/>
      <c r="Q1079"/>
      <c r="R1079"/>
      <c r="S1079"/>
      <c r="T1079"/>
      <c r="U1079"/>
      <c r="V1079"/>
      <c r="W1079"/>
      <c r="X1079"/>
      <c r="Y1079"/>
      <c r="Z1079"/>
      <c r="AA1079"/>
      <c r="AB1079"/>
      <c r="AC1079"/>
    </row>
    <row r="1080" spans="1:29" ht="12.5">
      <c r="B1080" s="69"/>
      <c r="E1080" s="69"/>
      <c r="G1080"/>
      <c r="H1080"/>
      <c r="I1080"/>
      <c r="J1080"/>
      <c r="K1080"/>
      <c r="L1080"/>
      <c r="M1080"/>
      <c r="N1080"/>
      <c r="O1080"/>
      <c r="P1080" s="1283"/>
      <c r="Q1080"/>
      <c r="R1080"/>
      <c r="S1080"/>
      <c r="T1080"/>
      <c r="U1080"/>
      <c r="V1080"/>
      <c r="W1080"/>
      <c r="X1080"/>
      <c r="Y1080"/>
      <c r="Z1080"/>
      <c r="AA1080"/>
      <c r="AB1080"/>
      <c r="AC1080"/>
    </row>
    <row r="1081" spans="1:29" ht="12.5">
      <c r="B1081" s="69"/>
      <c r="E1081" s="69"/>
      <c r="G1081"/>
      <c r="H1081"/>
      <c r="I1081"/>
      <c r="J1081"/>
      <c r="K1081"/>
      <c r="L1081"/>
      <c r="M1081"/>
      <c r="N1081"/>
      <c r="O1081"/>
      <c r="P1081" s="1283"/>
      <c r="Q1081"/>
      <c r="R1081"/>
      <c r="S1081"/>
      <c r="T1081"/>
      <c r="U1081"/>
      <c r="V1081"/>
      <c r="W1081"/>
      <c r="X1081"/>
      <c r="Y1081"/>
      <c r="Z1081"/>
      <c r="AA1081"/>
      <c r="AB1081"/>
      <c r="AC1081"/>
    </row>
    <row r="1082" spans="1:29" ht="12.5">
      <c r="B1082" s="69"/>
      <c r="E1082" s="69"/>
      <c r="G1082"/>
      <c r="H1082"/>
      <c r="I1082"/>
      <c r="J1082"/>
      <c r="K1082"/>
      <c r="L1082"/>
      <c r="M1082"/>
      <c r="N1082"/>
      <c r="O1082"/>
      <c r="P1082" s="1283"/>
      <c r="Q1082"/>
      <c r="R1082"/>
      <c r="S1082"/>
      <c r="T1082"/>
      <c r="U1082"/>
      <c r="V1082"/>
      <c r="W1082"/>
      <c r="X1082"/>
      <c r="Y1082"/>
      <c r="Z1082"/>
      <c r="AA1082"/>
      <c r="AB1082"/>
      <c r="AC1082"/>
    </row>
    <row r="1083" spans="1:29" ht="12.5">
      <c r="B1083" s="69"/>
      <c r="E1083" s="69"/>
      <c r="G1083"/>
      <c r="H1083"/>
      <c r="I1083"/>
      <c r="J1083"/>
      <c r="K1083"/>
      <c r="L1083"/>
      <c r="M1083"/>
      <c r="N1083"/>
      <c r="O1083"/>
      <c r="P1083" s="1283"/>
      <c r="Q1083"/>
      <c r="R1083"/>
      <c r="S1083"/>
      <c r="T1083"/>
      <c r="U1083"/>
      <c r="V1083"/>
      <c r="W1083"/>
      <c r="X1083"/>
      <c r="Y1083"/>
      <c r="Z1083"/>
      <c r="AA1083"/>
      <c r="AB1083"/>
      <c r="AC1083"/>
    </row>
    <row r="1084" spans="1:29" ht="12.5">
      <c r="B1084" s="69"/>
      <c r="E1084" s="69"/>
      <c r="G1084"/>
      <c r="H1084"/>
      <c r="I1084"/>
      <c r="J1084"/>
      <c r="K1084"/>
      <c r="L1084"/>
      <c r="M1084"/>
      <c r="N1084"/>
      <c r="O1084"/>
      <c r="P1084" s="1283"/>
      <c r="Q1084"/>
      <c r="R1084"/>
      <c r="S1084"/>
      <c r="T1084"/>
      <c r="U1084"/>
      <c r="V1084"/>
      <c r="W1084"/>
      <c r="X1084"/>
      <c r="Y1084"/>
      <c r="Z1084"/>
      <c r="AA1084"/>
      <c r="AB1084"/>
      <c r="AC1084"/>
    </row>
    <row r="1088" spans="1:29" ht="15.5">
      <c r="A1088" s="1286" t="s">
        <v>3181</v>
      </c>
    </row>
    <row r="1090" spans="1:24" ht="46">
      <c r="A1090" s="580" t="s">
        <v>200</v>
      </c>
      <c r="B1090" s="580" t="s">
        <v>1868</v>
      </c>
      <c r="C1090" s="580" t="s">
        <v>3110</v>
      </c>
      <c r="D1090" s="1266" t="s">
        <v>3223</v>
      </c>
      <c r="E1090" s="580" t="s">
        <v>3111</v>
      </c>
      <c r="F1090" s="594" t="s">
        <v>3229</v>
      </c>
      <c r="G1090" s="580" t="s">
        <v>3170</v>
      </c>
      <c r="H1090" s="1227" t="s">
        <v>151</v>
      </c>
      <c r="I1090" s="1227" t="s">
        <v>26</v>
      </c>
      <c r="J1090" s="1227" t="s">
        <v>144</v>
      </c>
      <c r="K1090" s="1227" t="s">
        <v>1011</v>
      </c>
      <c r="L1090" s="1227" t="s">
        <v>101</v>
      </c>
      <c r="M1090" s="1227" t="s">
        <v>1010</v>
      </c>
      <c r="N1090" s="1227" t="s">
        <v>3167</v>
      </c>
      <c r="O1090" s="1227" t="s">
        <v>3124</v>
      </c>
      <c r="P1090" s="1227" t="s">
        <v>2904</v>
      </c>
      <c r="Q1090" s="1227" t="s">
        <v>3125</v>
      </c>
      <c r="R1090" s="1227" t="s">
        <v>3126</v>
      </c>
      <c r="S1090" s="1227" t="s">
        <v>3127</v>
      </c>
      <c r="T1090" s="1227" t="s">
        <v>3169</v>
      </c>
      <c r="U1090" s="1227" t="s">
        <v>3168</v>
      </c>
      <c r="V1090" s="1227" t="s">
        <v>152</v>
      </c>
      <c r="W1090" s="1227" t="s">
        <v>279</v>
      </c>
      <c r="X1090" s="1227" t="s">
        <v>146</v>
      </c>
    </row>
    <row r="1091" spans="1:24">
      <c r="B1091" s="69"/>
      <c r="E1091" s="69"/>
      <c r="G1091" s="218"/>
      <c r="H1091" s="218"/>
      <c r="I1091" s="218"/>
      <c r="J1091" s="1279"/>
    </row>
    <row r="1092" spans="1:24">
      <c r="B1092" s="69"/>
      <c r="E1092" s="69"/>
      <c r="G1092" s="218"/>
      <c r="H1092" s="218"/>
      <c r="I1092" s="218"/>
      <c r="J1092" s="1279"/>
    </row>
    <row r="1093" spans="1:24">
      <c r="B1093" s="69"/>
      <c r="E1093" s="69"/>
      <c r="G1093" s="218"/>
      <c r="H1093" s="218"/>
      <c r="I1093" s="218"/>
      <c r="J1093" s="1279"/>
    </row>
    <row r="1094" spans="1:24">
      <c r="B1094" s="69"/>
      <c r="E1094" s="69"/>
      <c r="G1094" s="218"/>
      <c r="H1094" s="218"/>
      <c r="I1094" s="218"/>
      <c r="J1094" s="1279"/>
    </row>
    <row r="1095" spans="1:24">
      <c r="B1095" s="69"/>
      <c r="E1095" s="69"/>
      <c r="G1095" s="218"/>
      <c r="H1095" s="218"/>
      <c r="I1095" s="218"/>
      <c r="J1095" s="1279"/>
    </row>
    <row r="1096" spans="1:24">
      <c r="B1096" s="69"/>
      <c r="E1096" s="69"/>
      <c r="G1096" s="218"/>
      <c r="H1096" s="218"/>
      <c r="I1096" s="218"/>
      <c r="J1096" s="1279"/>
    </row>
    <row r="1097" spans="1:24">
      <c r="B1097" s="69"/>
      <c r="E1097" s="69"/>
      <c r="G1097" s="218"/>
      <c r="H1097" s="218"/>
      <c r="I1097" s="218"/>
      <c r="J1097" s="1279"/>
    </row>
    <row r="1098" spans="1:24">
      <c r="B1098" s="69"/>
      <c r="E1098" s="69"/>
      <c r="G1098" s="218"/>
      <c r="H1098" s="218"/>
      <c r="I1098" s="218"/>
      <c r="J1098" s="1279"/>
    </row>
    <row r="1099" spans="1:24">
      <c r="B1099" s="69"/>
      <c r="E1099" s="69"/>
      <c r="G1099" s="218"/>
      <c r="H1099" s="218"/>
      <c r="I1099" s="218"/>
      <c r="J1099" s="1279"/>
    </row>
    <row r="1100" spans="1:24">
      <c r="B1100" s="69"/>
      <c r="E1100" s="69"/>
      <c r="G1100" s="218"/>
      <c r="H1100" s="218"/>
      <c r="I1100" s="218"/>
      <c r="J1100" s="1279"/>
    </row>
    <row r="1101" spans="1:24">
      <c r="B1101" s="69"/>
      <c r="E1101" s="69"/>
      <c r="G1101" s="218"/>
      <c r="H1101" s="218"/>
      <c r="I1101" s="218"/>
      <c r="J1101" s="1279"/>
    </row>
    <row r="1102" spans="1:24">
      <c r="B1102" s="69"/>
      <c r="E1102" s="69"/>
      <c r="G1102" s="218"/>
      <c r="H1102" s="218"/>
      <c r="I1102" s="218"/>
      <c r="J1102" s="1279"/>
    </row>
    <row r="1103" spans="1:24">
      <c r="B1103" s="69"/>
      <c r="E1103" s="69"/>
      <c r="G1103" s="218"/>
      <c r="H1103" s="218"/>
      <c r="I1103" s="218"/>
      <c r="J1103" s="1279"/>
    </row>
    <row r="1104" spans="1:24">
      <c r="B1104" s="69"/>
      <c r="E1104" s="69"/>
      <c r="G1104" s="218"/>
      <c r="H1104" s="218"/>
      <c r="I1104" s="218"/>
      <c r="J1104" s="1279"/>
    </row>
    <row r="1105" spans="2:10">
      <c r="B1105" s="69"/>
      <c r="E1105" s="69"/>
      <c r="G1105" s="218"/>
      <c r="H1105" s="218"/>
      <c r="I1105" s="218"/>
      <c r="J1105" s="1279"/>
    </row>
    <row r="1106" spans="2:10">
      <c r="B1106" s="69"/>
      <c r="E1106" s="69"/>
      <c r="G1106" s="218"/>
      <c r="H1106" s="218"/>
      <c r="I1106" s="218"/>
      <c r="J1106" s="1279"/>
    </row>
    <row r="1107" spans="2:10">
      <c r="B1107" s="69"/>
      <c r="E1107" s="69"/>
      <c r="G1107" s="218"/>
      <c r="H1107" s="218"/>
      <c r="I1107" s="218"/>
      <c r="J1107" s="1279"/>
    </row>
    <row r="1108" spans="2:10">
      <c r="B1108" s="69"/>
      <c r="E1108" s="69"/>
      <c r="G1108" s="218"/>
      <c r="H1108" s="218"/>
      <c r="I1108" s="218"/>
      <c r="J1108" s="1279"/>
    </row>
    <row r="1109" spans="2:10">
      <c r="B1109" s="69"/>
      <c r="E1109" s="69"/>
      <c r="G1109" s="218"/>
      <c r="H1109" s="218"/>
      <c r="I1109" s="218"/>
      <c r="J1109" s="1279"/>
    </row>
    <row r="1110" spans="2:10">
      <c r="B1110" s="69"/>
      <c r="E1110" s="69"/>
      <c r="G1110" s="218"/>
      <c r="H1110" s="218"/>
      <c r="I1110" s="218"/>
      <c r="J1110" s="1279"/>
    </row>
    <row r="1111" spans="2:10">
      <c r="B1111" s="69"/>
      <c r="E1111" s="69"/>
      <c r="G1111" s="218"/>
      <c r="H1111" s="218"/>
      <c r="I1111" s="218"/>
      <c r="J1111" s="1279"/>
    </row>
    <row r="1112" spans="2:10">
      <c r="B1112" s="69"/>
      <c r="E1112" s="69"/>
      <c r="G1112" s="218"/>
      <c r="H1112" s="218"/>
      <c r="I1112" s="218"/>
      <c r="J1112" s="1279"/>
    </row>
    <row r="1113" spans="2:10">
      <c r="B1113" s="69"/>
      <c r="E1113" s="69"/>
      <c r="G1113" s="218"/>
      <c r="H1113" s="218"/>
      <c r="I1113" s="218"/>
      <c r="J1113" s="1279"/>
    </row>
    <row r="1114" spans="2:10">
      <c r="B1114" s="69"/>
      <c r="E1114" s="69"/>
      <c r="G1114" s="218"/>
      <c r="H1114" s="218"/>
      <c r="I1114" s="218"/>
      <c r="J1114" s="1279"/>
    </row>
    <row r="1115" spans="2:10">
      <c r="B1115" s="69"/>
      <c r="E1115" s="69"/>
      <c r="G1115" s="218"/>
      <c r="H1115" s="218"/>
      <c r="I1115" s="218"/>
      <c r="J1115" s="1279"/>
    </row>
    <row r="1116" spans="2:10">
      <c r="B1116" s="69"/>
      <c r="E1116" s="69"/>
      <c r="G1116" s="218"/>
      <c r="H1116" s="218"/>
      <c r="I1116" s="218"/>
      <c r="J1116" s="1279"/>
    </row>
    <row r="1117" spans="2:10">
      <c r="B1117" s="69"/>
      <c r="E1117" s="69"/>
      <c r="G1117" s="218"/>
      <c r="H1117" s="218"/>
      <c r="I1117" s="218"/>
      <c r="J1117" s="1279"/>
    </row>
    <row r="1118" spans="2:10">
      <c r="B1118" s="69"/>
      <c r="E1118" s="69"/>
      <c r="G1118" s="218"/>
      <c r="H1118" s="218"/>
      <c r="I1118" s="218"/>
      <c r="J1118" s="1279"/>
    </row>
    <row r="1119" spans="2:10">
      <c r="B1119" s="69"/>
      <c r="E1119" s="69"/>
      <c r="G1119" s="218"/>
      <c r="H1119" s="218"/>
      <c r="I1119" s="218"/>
      <c r="J1119" s="1279"/>
    </row>
    <row r="1120" spans="2:10">
      <c r="B1120" s="69"/>
      <c r="E1120" s="69"/>
      <c r="G1120" s="218"/>
      <c r="H1120" s="218"/>
      <c r="I1120" s="218"/>
      <c r="J1120" s="1279"/>
    </row>
    <row r="1121" spans="2:10">
      <c r="B1121" s="69"/>
      <c r="E1121" s="69"/>
      <c r="G1121" s="218"/>
      <c r="H1121" s="218"/>
      <c r="I1121" s="218"/>
      <c r="J1121" s="1279"/>
    </row>
    <row r="1122" spans="2:10">
      <c r="B1122" s="69"/>
      <c r="E1122" s="69"/>
      <c r="G1122" s="218"/>
      <c r="H1122" s="218"/>
      <c r="I1122" s="218"/>
      <c r="J1122" s="1279"/>
    </row>
    <row r="1123" spans="2:10">
      <c r="B1123" s="69"/>
      <c r="E1123" s="69"/>
      <c r="G1123" s="218"/>
      <c r="H1123" s="218"/>
      <c r="I1123" s="218"/>
      <c r="J1123" s="1279"/>
    </row>
    <row r="1124" spans="2:10">
      <c r="B1124" s="69"/>
      <c r="E1124" s="69"/>
      <c r="G1124" s="218"/>
      <c r="H1124" s="218"/>
      <c r="I1124" s="218"/>
      <c r="J1124" s="1279"/>
    </row>
    <row r="1125" spans="2:10">
      <c r="B1125" s="69"/>
      <c r="E1125" s="69"/>
      <c r="G1125" s="218"/>
      <c r="H1125" s="218"/>
      <c r="I1125" s="218"/>
      <c r="J1125" s="1279"/>
    </row>
    <row r="1126" spans="2:10">
      <c r="B1126" s="69"/>
      <c r="E1126" s="69"/>
      <c r="G1126" s="218"/>
      <c r="H1126" s="218"/>
      <c r="I1126" s="218"/>
      <c r="J1126" s="1279"/>
    </row>
    <row r="1127" spans="2:10">
      <c r="B1127" s="69"/>
      <c r="E1127" s="69"/>
      <c r="G1127" s="218"/>
      <c r="H1127" s="218"/>
      <c r="I1127" s="218"/>
      <c r="J1127" s="1279"/>
    </row>
    <row r="1128" spans="2:10">
      <c r="B1128" s="69"/>
      <c r="E1128" s="69"/>
      <c r="G1128" s="218"/>
      <c r="H1128" s="218"/>
      <c r="I1128" s="218"/>
      <c r="J1128" s="1279"/>
    </row>
    <row r="1129" spans="2:10">
      <c r="B1129" s="69"/>
      <c r="E1129" s="69"/>
      <c r="G1129" s="218"/>
      <c r="H1129" s="218"/>
      <c r="I1129" s="218"/>
      <c r="J1129" s="1279"/>
    </row>
    <row r="1130" spans="2:10">
      <c r="B1130" s="69"/>
      <c r="E1130" s="69"/>
      <c r="G1130" s="218"/>
      <c r="H1130" s="218"/>
      <c r="I1130" s="218"/>
      <c r="J1130" s="1279"/>
    </row>
    <row r="1131" spans="2:10">
      <c r="B1131" s="69"/>
      <c r="E1131" s="69"/>
      <c r="G1131" s="218"/>
      <c r="H1131" s="218"/>
      <c r="I1131" s="218"/>
      <c r="J1131" s="1279"/>
    </row>
    <row r="1132" spans="2:10">
      <c r="B1132" s="69"/>
      <c r="E1132" s="69"/>
      <c r="G1132" s="218"/>
      <c r="H1132" s="218"/>
      <c r="I1132" s="218"/>
      <c r="J1132" s="1279"/>
    </row>
    <row r="1133" spans="2:10">
      <c r="B1133" s="69"/>
      <c r="E1133" s="69"/>
      <c r="G1133" s="218"/>
      <c r="H1133" s="218"/>
      <c r="I1133" s="218"/>
      <c r="J1133" s="1279"/>
    </row>
    <row r="1134" spans="2:10">
      <c r="B1134" s="69"/>
      <c r="E1134" s="69"/>
      <c r="G1134" s="218"/>
      <c r="H1134" s="218"/>
      <c r="I1134" s="218"/>
      <c r="J1134" s="1279"/>
    </row>
    <row r="1135" spans="2:10">
      <c r="B1135" s="69"/>
      <c r="E1135" s="69"/>
      <c r="G1135" s="218"/>
      <c r="H1135" s="218"/>
      <c r="I1135" s="218"/>
      <c r="J1135" s="1279"/>
    </row>
    <row r="1136" spans="2:10">
      <c r="B1136" s="69"/>
      <c r="E1136" s="69"/>
      <c r="G1136" s="218"/>
      <c r="H1136" s="218"/>
      <c r="I1136" s="218"/>
      <c r="J1136" s="1279"/>
    </row>
    <row r="1137" spans="2:10">
      <c r="B1137" s="69"/>
      <c r="E1137" s="69"/>
      <c r="G1137" s="218"/>
      <c r="H1137" s="218"/>
      <c r="I1137" s="218"/>
      <c r="J1137" s="1279"/>
    </row>
    <row r="1138" spans="2:10">
      <c r="B1138" s="69"/>
      <c r="E1138" s="69"/>
      <c r="G1138" s="218"/>
      <c r="H1138" s="218"/>
      <c r="I1138" s="218"/>
      <c r="J1138" s="1279"/>
    </row>
    <row r="1139" spans="2:10">
      <c r="B1139" s="69"/>
      <c r="E1139" s="69"/>
      <c r="G1139" s="218"/>
      <c r="H1139" s="218"/>
      <c r="I1139" s="218"/>
      <c r="J1139" s="1279"/>
    </row>
    <row r="1140" spans="2:10">
      <c r="B1140" s="69"/>
      <c r="E1140" s="69"/>
      <c r="G1140" s="218"/>
      <c r="H1140" s="218"/>
      <c r="I1140" s="218"/>
      <c r="J1140" s="1279"/>
    </row>
    <row r="1141" spans="2:10">
      <c r="B1141" s="69"/>
      <c r="E1141" s="69"/>
      <c r="G1141" s="218"/>
      <c r="H1141" s="218"/>
      <c r="I1141" s="218"/>
      <c r="J1141" s="1279"/>
    </row>
    <row r="1142" spans="2:10">
      <c r="B1142" s="69"/>
      <c r="E1142" s="69"/>
      <c r="G1142" s="218"/>
      <c r="H1142" s="218"/>
      <c r="I1142" s="218"/>
      <c r="J1142" s="1279"/>
    </row>
    <row r="1143" spans="2:10">
      <c r="B1143" s="69"/>
      <c r="E1143" s="69"/>
      <c r="G1143" s="218"/>
      <c r="H1143" s="218"/>
      <c r="I1143" s="218"/>
      <c r="J1143" s="1279"/>
    </row>
    <row r="1144" spans="2:10">
      <c r="B1144" s="69"/>
      <c r="E1144" s="69"/>
      <c r="G1144" s="218"/>
      <c r="H1144" s="218"/>
      <c r="I1144" s="218"/>
      <c r="J1144" s="1279"/>
    </row>
    <row r="1145" spans="2:10">
      <c r="B1145" s="69"/>
      <c r="E1145" s="69"/>
      <c r="G1145" s="218"/>
      <c r="H1145" s="218"/>
      <c r="I1145" s="218"/>
      <c r="J1145" s="1279"/>
    </row>
    <row r="1146" spans="2:10">
      <c r="B1146" s="69"/>
      <c r="E1146" s="69"/>
      <c r="G1146" s="218"/>
      <c r="H1146" s="218"/>
      <c r="I1146" s="218"/>
      <c r="J1146" s="1279"/>
    </row>
    <row r="1147" spans="2:10">
      <c r="B1147" s="69"/>
      <c r="E1147" s="69"/>
      <c r="G1147" s="218"/>
      <c r="H1147" s="218"/>
      <c r="I1147" s="218"/>
      <c r="J1147" s="1279"/>
    </row>
    <row r="1148" spans="2:10">
      <c r="B1148" s="69"/>
      <c r="E1148" s="69"/>
      <c r="G1148" s="218"/>
      <c r="H1148" s="218"/>
      <c r="I1148" s="218"/>
      <c r="J1148" s="1279"/>
    </row>
    <row r="1149" spans="2:10">
      <c r="B1149" s="69"/>
      <c r="E1149" s="69"/>
      <c r="G1149" s="218"/>
      <c r="H1149" s="218"/>
      <c r="I1149" s="218"/>
      <c r="J1149" s="1279"/>
    </row>
    <row r="1150" spans="2:10">
      <c r="B1150" s="69"/>
      <c r="E1150" s="69"/>
      <c r="G1150" s="218"/>
      <c r="H1150" s="218"/>
      <c r="I1150" s="218"/>
      <c r="J1150" s="1279"/>
    </row>
    <row r="1151" spans="2:10">
      <c r="B1151" s="69"/>
      <c r="E1151" s="69"/>
      <c r="G1151" s="218"/>
      <c r="H1151" s="218"/>
      <c r="I1151" s="218"/>
      <c r="J1151" s="1279"/>
    </row>
    <row r="1152" spans="2:10">
      <c r="B1152" s="69"/>
      <c r="E1152" s="69"/>
      <c r="G1152" s="218"/>
      <c r="H1152" s="218"/>
      <c r="I1152" s="218"/>
      <c r="J1152" s="1279"/>
    </row>
    <row r="1153" spans="2:10">
      <c r="B1153" s="69"/>
      <c r="E1153" s="69"/>
      <c r="G1153" s="218"/>
      <c r="H1153" s="218"/>
      <c r="I1153" s="218"/>
      <c r="J1153" s="1279"/>
    </row>
    <row r="1154" spans="2:10">
      <c r="B1154" s="69"/>
      <c r="E1154" s="69"/>
      <c r="G1154" s="218"/>
      <c r="H1154" s="218"/>
      <c r="I1154" s="218"/>
      <c r="J1154" s="1279"/>
    </row>
    <row r="1155" spans="2:10">
      <c r="B1155" s="69"/>
      <c r="E1155" s="69"/>
      <c r="G1155" s="218"/>
      <c r="H1155" s="218"/>
      <c r="I1155" s="218"/>
      <c r="J1155" s="1279"/>
    </row>
    <row r="1156" spans="2:10">
      <c r="B1156" s="69"/>
      <c r="E1156" s="69"/>
      <c r="G1156" s="218"/>
      <c r="H1156" s="218"/>
      <c r="I1156" s="218"/>
      <c r="J1156" s="1279"/>
    </row>
    <row r="1157" spans="2:10">
      <c r="B1157" s="69"/>
      <c r="E1157" s="69"/>
      <c r="G1157" s="218"/>
      <c r="H1157" s="218"/>
      <c r="I1157" s="218"/>
      <c r="J1157" s="1279"/>
    </row>
    <row r="1158" spans="2:10">
      <c r="B1158" s="69"/>
      <c r="E1158" s="69"/>
      <c r="G1158" s="218"/>
      <c r="H1158" s="218"/>
      <c r="I1158" s="218"/>
      <c r="J1158" s="1279"/>
    </row>
    <row r="1159" spans="2:10">
      <c r="B1159" s="69"/>
      <c r="E1159" s="69"/>
      <c r="G1159" s="218"/>
      <c r="H1159" s="218"/>
      <c r="I1159" s="218"/>
      <c r="J1159" s="1279"/>
    </row>
    <row r="1160" spans="2:10">
      <c r="B1160" s="69"/>
      <c r="E1160" s="69"/>
      <c r="G1160" s="218"/>
      <c r="H1160" s="218"/>
      <c r="I1160" s="218"/>
      <c r="J1160" s="1279"/>
    </row>
    <row r="1161" spans="2:10">
      <c r="B1161" s="69"/>
      <c r="E1161" s="69"/>
      <c r="G1161" s="218"/>
      <c r="H1161" s="218"/>
      <c r="I1161" s="218"/>
      <c r="J1161" s="1279"/>
    </row>
    <row r="1162" spans="2:10">
      <c r="B1162" s="69"/>
      <c r="E1162" s="69"/>
      <c r="G1162" s="218"/>
      <c r="H1162" s="218"/>
      <c r="I1162" s="218"/>
      <c r="J1162" s="1279"/>
    </row>
    <row r="1163" spans="2:10">
      <c r="B1163" s="69"/>
      <c r="E1163" s="69"/>
      <c r="G1163" s="218"/>
      <c r="H1163" s="218"/>
      <c r="I1163" s="218"/>
      <c r="J1163" s="1279"/>
    </row>
    <row r="1164" spans="2:10">
      <c r="B1164" s="69"/>
      <c r="E1164" s="69"/>
      <c r="G1164" s="218"/>
      <c r="H1164" s="218"/>
      <c r="I1164" s="218"/>
      <c r="J1164" s="1279"/>
    </row>
    <row r="1165" spans="2:10">
      <c r="B1165" s="69"/>
      <c r="E1165" s="69"/>
      <c r="G1165" s="218"/>
      <c r="H1165" s="218"/>
      <c r="I1165" s="218"/>
      <c r="J1165" s="1279"/>
    </row>
    <row r="1166" spans="2:10">
      <c r="B1166" s="69"/>
      <c r="E1166" s="69"/>
      <c r="G1166" s="218"/>
      <c r="H1166" s="218"/>
      <c r="I1166" s="218"/>
      <c r="J1166" s="1279"/>
    </row>
    <row r="1167" spans="2:10">
      <c r="B1167" s="69"/>
      <c r="E1167" s="69"/>
      <c r="G1167" s="218"/>
      <c r="H1167" s="218"/>
      <c r="I1167" s="218"/>
      <c r="J1167" s="1279"/>
    </row>
    <row r="1168" spans="2:10">
      <c r="B1168" s="69"/>
      <c r="E1168" s="69"/>
      <c r="G1168" s="218"/>
      <c r="H1168" s="218"/>
      <c r="I1168" s="218"/>
      <c r="J1168" s="1279"/>
    </row>
    <row r="1169" spans="2:10">
      <c r="B1169" s="69"/>
      <c r="E1169" s="69"/>
      <c r="G1169" s="218"/>
      <c r="H1169" s="218"/>
      <c r="I1169" s="218"/>
      <c r="J1169" s="1279"/>
    </row>
    <row r="1170" spans="2:10">
      <c r="B1170" s="69"/>
      <c r="E1170" s="69"/>
      <c r="G1170" s="218"/>
      <c r="H1170" s="218"/>
      <c r="I1170" s="218"/>
      <c r="J1170" s="1279"/>
    </row>
    <row r="1171" spans="2:10">
      <c r="B1171" s="69"/>
      <c r="E1171" s="69"/>
      <c r="G1171" s="218"/>
      <c r="H1171" s="218"/>
      <c r="I1171" s="218"/>
      <c r="J1171" s="1279"/>
    </row>
    <row r="1172" spans="2:10">
      <c r="B1172" s="69"/>
      <c r="E1172" s="69"/>
      <c r="G1172" s="218"/>
      <c r="H1172" s="218"/>
      <c r="I1172" s="218"/>
      <c r="J1172" s="1279"/>
    </row>
    <row r="1173" spans="2:10">
      <c r="B1173" s="69"/>
      <c r="E1173" s="69"/>
      <c r="G1173" s="218"/>
      <c r="H1173" s="218"/>
      <c r="I1173" s="218"/>
      <c r="J1173" s="1279"/>
    </row>
    <row r="1174" spans="2:10">
      <c r="B1174" s="69"/>
      <c r="E1174" s="69"/>
      <c r="G1174" s="218"/>
      <c r="H1174" s="218"/>
      <c r="I1174" s="218"/>
      <c r="J1174" s="1279"/>
    </row>
    <row r="1175" spans="2:10">
      <c r="B1175" s="69"/>
      <c r="E1175" s="69"/>
      <c r="G1175" s="218"/>
      <c r="H1175" s="218"/>
      <c r="I1175" s="218"/>
      <c r="J1175" s="1279"/>
    </row>
    <row r="1176" spans="2:10">
      <c r="B1176" s="69"/>
      <c r="E1176" s="69"/>
      <c r="G1176" s="218"/>
      <c r="H1176" s="218"/>
      <c r="I1176" s="218"/>
      <c r="J1176" s="1279"/>
    </row>
    <row r="1177" spans="2:10">
      <c r="B1177" s="69"/>
      <c r="E1177" s="69"/>
      <c r="G1177" s="218"/>
      <c r="H1177" s="218"/>
      <c r="I1177" s="218"/>
      <c r="J1177" s="1279"/>
    </row>
    <row r="1178" spans="2:10">
      <c r="B1178" s="69"/>
      <c r="E1178" s="69"/>
      <c r="G1178" s="218"/>
      <c r="H1178" s="218"/>
      <c r="I1178" s="218"/>
      <c r="J1178" s="1279"/>
    </row>
    <row r="1179" spans="2:10">
      <c r="B1179" s="69"/>
      <c r="E1179" s="69"/>
      <c r="G1179" s="218"/>
      <c r="H1179" s="218"/>
      <c r="I1179" s="218"/>
      <c r="J1179" s="1279"/>
    </row>
    <row r="1180" spans="2:10">
      <c r="B1180" s="69"/>
      <c r="E1180" s="69"/>
      <c r="G1180" s="218"/>
      <c r="H1180" s="218"/>
      <c r="I1180" s="218"/>
      <c r="J1180" s="1279"/>
    </row>
    <row r="1181" spans="2:10">
      <c r="B1181" s="69"/>
      <c r="E1181" s="69"/>
      <c r="G1181" s="218"/>
      <c r="H1181" s="218"/>
      <c r="I1181" s="218"/>
      <c r="J1181" s="1279"/>
    </row>
    <row r="1182" spans="2:10">
      <c r="B1182" s="69"/>
      <c r="E1182" s="69"/>
      <c r="G1182" s="218"/>
      <c r="H1182" s="218"/>
      <c r="I1182" s="218"/>
      <c r="J1182" s="1279"/>
    </row>
    <row r="1183" spans="2:10">
      <c r="B1183" s="69"/>
      <c r="E1183" s="69"/>
      <c r="G1183" s="218"/>
      <c r="H1183" s="218"/>
      <c r="I1183" s="218"/>
      <c r="J1183" s="1279"/>
    </row>
    <row r="1184" spans="2:10">
      <c r="B1184" s="69"/>
      <c r="E1184" s="69"/>
      <c r="G1184" s="218"/>
      <c r="H1184" s="218"/>
      <c r="I1184" s="218"/>
      <c r="J1184" s="1279"/>
    </row>
    <row r="1185" spans="1:22">
      <c r="B1185" s="69"/>
      <c r="E1185" s="69"/>
      <c r="G1185" s="218"/>
      <c r="H1185" s="218"/>
      <c r="I1185" s="218"/>
      <c r="J1185" s="1279"/>
    </row>
    <row r="1186" spans="1:22">
      <c r="B1186" s="69"/>
      <c r="E1186" s="69"/>
      <c r="G1186" s="218"/>
      <c r="H1186" s="218"/>
      <c r="I1186" s="218"/>
      <c r="J1186" s="1279"/>
    </row>
    <row r="1187" spans="1:22">
      <c r="B1187" s="69"/>
      <c r="E1187" s="69"/>
      <c r="G1187" s="218"/>
      <c r="H1187" s="218"/>
      <c r="I1187" s="218"/>
      <c r="J1187" s="1279"/>
    </row>
    <row r="1188" spans="1:22">
      <c r="B1188" s="69"/>
      <c r="E1188" s="69"/>
      <c r="G1188" s="218"/>
      <c r="H1188" s="218"/>
      <c r="I1188" s="218"/>
      <c r="J1188" s="1279"/>
    </row>
    <row r="1189" spans="1:22">
      <c r="B1189" s="69"/>
      <c r="E1189" s="69"/>
      <c r="G1189" s="218"/>
      <c r="H1189" s="218"/>
      <c r="I1189" s="218"/>
      <c r="J1189" s="1279"/>
    </row>
    <row r="1190" spans="1:22">
      <c r="B1190" s="69"/>
      <c r="E1190" s="69"/>
      <c r="G1190" s="218"/>
      <c r="H1190" s="218"/>
      <c r="I1190" s="218"/>
      <c r="J1190" s="1279"/>
    </row>
    <row r="1194" spans="1:22" ht="15.5">
      <c r="A1194" s="1286" t="s">
        <v>3182</v>
      </c>
    </row>
    <row r="1196" spans="1:22" ht="46">
      <c r="A1196" s="594" t="s">
        <v>200</v>
      </c>
      <c r="B1196" s="594" t="s">
        <v>1868</v>
      </c>
      <c r="C1196" s="594" t="s">
        <v>3110</v>
      </c>
      <c r="D1196" s="1266" t="s">
        <v>3223</v>
      </c>
      <c r="E1196" s="594" t="s">
        <v>3111</v>
      </c>
      <c r="F1196" s="594" t="s">
        <v>3229</v>
      </c>
      <c r="G1196" s="1227" t="s">
        <v>2996</v>
      </c>
      <c r="H1196" s="1227" t="s">
        <v>26</v>
      </c>
      <c r="I1196" s="1227" t="s">
        <v>144</v>
      </c>
      <c r="J1196" s="1227" t="s">
        <v>1011</v>
      </c>
      <c r="K1196" s="1227" t="s">
        <v>101</v>
      </c>
      <c r="L1196" s="1227" t="s">
        <v>1010</v>
      </c>
      <c r="M1196" s="1227" t="s">
        <v>3124</v>
      </c>
      <c r="N1196" s="1227" t="s">
        <v>2904</v>
      </c>
      <c r="O1196" s="1227" t="s">
        <v>330</v>
      </c>
      <c r="P1196" s="1227" t="s">
        <v>3126</v>
      </c>
      <c r="Q1196" s="1227" t="s">
        <v>3127</v>
      </c>
      <c r="R1196" s="1227" t="s">
        <v>3169</v>
      </c>
      <c r="S1196" s="1227" t="s">
        <v>3168</v>
      </c>
      <c r="T1196" s="1227" t="s">
        <v>152</v>
      </c>
      <c r="U1196" s="1227" t="s">
        <v>3038</v>
      </c>
      <c r="V1196" s="1227" t="s">
        <v>146</v>
      </c>
    </row>
    <row r="1197" spans="1:22">
      <c r="B1197" s="69"/>
      <c r="E1197" s="69"/>
      <c r="G1197" s="69"/>
      <c r="H1197" s="69"/>
      <c r="I1197" s="1273"/>
      <c r="J1197" s="1279"/>
      <c r="K1197" s="1279"/>
      <c r="L1197" s="1279"/>
      <c r="M1197" s="1279"/>
    </row>
    <row r="1198" spans="1:22">
      <c r="B1198" s="69"/>
      <c r="E1198" s="69"/>
      <c r="G1198" s="69"/>
      <c r="H1198" s="69"/>
      <c r="I1198" s="1273"/>
      <c r="J1198" s="1279"/>
      <c r="K1198" s="1279"/>
      <c r="L1198" s="1279"/>
      <c r="M1198" s="1279"/>
    </row>
    <row r="1199" spans="1:22">
      <c r="B1199" s="69"/>
      <c r="E1199" s="69"/>
      <c r="G1199" s="69"/>
      <c r="H1199" s="69"/>
      <c r="I1199" s="1273"/>
      <c r="J1199" s="1279"/>
      <c r="K1199" s="1279"/>
      <c r="L1199" s="1279"/>
      <c r="M1199" s="1279"/>
    </row>
    <row r="1200" spans="1:22">
      <c r="B1200" s="69"/>
      <c r="E1200" s="69"/>
      <c r="G1200" s="69"/>
      <c r="H1200" s="69"/>
      <c r="I1200" s="1273"/>
      <c r="J1200" s="1279"/>
      <c r="K1200" s="1279"/>
      <c r="L1200" s="1279"/>
      <c r="M1200" s="1279"/>
    </row>
    <row r="1201" spans="2:13">
      <c r="B1201" s="69"/>
      <c r="E1201" s="69"/>
      <c r="G1201" s="69"/>
      <c r="H1201" s="69"/>
      <c r="I1201" s="1273"/>
      <c r="J1201" s="1279"/>
      <c r="K1201" s="1279"/>
      <c r="L1201" s="1279"/>
      <c r="M1201" s="1279"/>
    </row>
    <row r="1202" spans="2:13">
      <c r="B1202" s="69"/>
      <c r="E1202" s="69"/>
      <c r="G1202" s="69"/>
      <c r="H1202" s="69"/>
      <c r="I1202" s="1273"/>
      <c r="J1202" s="1279"/>
      <c r="K1202" s="1279"/>
      <c r="L1202" s="1279"/>
      <c r="M1202" s="1279"/>
    </row>
    <row r="1203" spans="2:13">
      <c r="B1203" s="69"/>
      <c r="E1203" s="69"/>
      <c r="G1203" s="69"/>
      <c r="H1203" s="69"/>
      <c r="I1203" s="1273"/>
      <c r="J1203" s="1279"/>
      <c r="K1203" s="1279"/>
      <c r="L1203" s="1279"/>
      <c r="M1203" s="1279"/>
    </row>
    <row r="1204" spans="2:13">
      <c r="B1204" s="69"/>
      <c r="E1204" s="69"/>
      <c r="G1204" s="69"/>
      <c r="H1204" s="69"/>
      <c r="I1204" s="1273"/>
      <c r="J1204" s="1279"/>
      <c r="K1204" s="1279"/>
      <c r="L1204" s="1279"/>
      <c r="M1204" s="1279"/>
    </row>
    <row r="1205" spans="2:13">
      <c r="B1205" s="69"/>
      <c r="E1205" s="69"/>
      <c r="G1205" s="69"/>
      <c r="H1205" s="69"/>
      <c r="I1205" s="1273"/>
      <c r="J1205" s="1279"/>
      <c r="K1205" s="1279"/>
      <c r="L1205" s="1279"/>
      <c r="M1205" s="1279"/>
    </row>
    <row r="1206" spans="2:13">
      <c r="B1206" s="69"/>
      <c r="E1206" s="69"/>
      <c r="G1206" s="69"/>
      <c r="H1206" s="69"/>
      <c r="I1206" s="1273"/>
      <c r="J1206" s="1279"/>
      <c r="K1206" s="1279"/>
      <c r="L1206" s="1279"/>
      <c r="M1206" s="1279"/>
    </row>
    <row r="1207" spans="2:13">
      <c r="B1207" s="69"/>
      <c r="E1207" s="69"/>
      <c r="G1207" s="69"/>
      <c r="H1207" s="69"/>
      <c r="I1207" s="1273"/>
      <c r="J1207" s="1279"/>
      <c r="K1207" s="1279"/>
      <c r="L1207" s="1279"/>
      <c r="M1207" s="1279"/>
    </row>
    <row r="1208" spans="2:13">
      <c r="B1208" s="69"/>
      <c r="E1208" s="69"/>
      <c r="G1208" s="69"/>
      <c r="H1208" s="69"/>
      <c r="I1208" s="1273"/>
      <c r="J1208" s="1279"/>
      <c r="K1208" s="1279"/>
      <c r="L1208" s="1279"/>
      <c r="M1208" s="1279"/>
    </row>
    <row r="1209" spans="2:13">
      <c r="B1209" s="69"/>
      <c r="E1209" s="69"/>
      <c r="G1209" s="69"/>
      <c r="H1209" s="69"/>
      <c r="I1209" s="1273"/>
      <c r="J1209" s="1279"/>
      <c r="K1209" s="1279"/>
      <c r="L1209" s="1279"/>
      <c r="M1209" s="1279"/>
    </row>
    <row r="1210" spans="2:13">
      <c r="B1210" s="69"/>
      <c r="E1210" s="69"/>
      <c r="G1210" s="69"/>
      <c r="H1210" s="69"/>
      <c r="I1210" s="1273"/>
      <c r="J1210" s="1279"/>
      <c r="K1210" s="1279"/>
      <c r="L1210" s="1279"/>
      <c r="M1210" s="1279"/>
    </row>
    <row r="1211" spans="2:13">
      <c r="B1211" s="69"/>
      <c r="E1211" s="69"/>
      <c r="G1211" s="69"/>
      <c r="H1211" s="69"/>
      <c r="I1211" s="1273"/>
      <c r="J1211" s="1279"/>
      <c r="K1211" s="1279"/>
      <c r="L1211" s="1279"/>
      <c r="M1211" s="1279"/>
    </row>
    <row r="1212" spans="2:13">
      <c r="B1212" s="69"/>
      <c r="E1212" s="69"/>
      <c r="G1212" s="69"/>
      <c r="H1212" s="69"/>
      <c r="I1212" s="1273"/>
      <c r="J1212" s="1279"/>
      <c r="K1212" s="1279"/>
      <c r="L1212" s="1279"/>
      <c r="M1212" s="1279"/>
    </row>
    <row r="1213" spans="2:13">
      <c r="B1213" s="69"/>
      <c r="E1213" s="69"/>
      <c r="G1213" s="69"/>
      <c r="H1213" s="69"/>
      <c r="I1213" s="1273"/>
      <c r="J1213" s="1279"/>
      <c r="K1213" s="1279"/>
      <c r="L1213" s="1279"/>
      <c r="M1213" s="1279"/>
    </row>
    <row r="1214" spans="2:13">
      <c r="B1214" s="69"/>
      <c r="E1214" s="69"/>
      <c r="G1214" s="69"/>
      <c r="H1214" s="69"/>
      <c r="I1214" s="1273"/>
      <c r="J1214" s="1279"/>
      <c r="K1214" s="1279"/>
      <c r="L1214" s="1279"/>
      <c r="M1214" s="1279"/>
    </row>
    <row r="1215" spans="2:13">
      <c r="B1215" s="69"/>
      <c r="E1215" s="69"/>
      <c r="G1215" s="69"/>
      <c r="H1215" s="69"/>
      <c r="I1215" s="1273"/>
      <c r="J1215" s="1279"/>
      <c r="K1215" s="1279"/>
      <c r="L1215" s="1279"/>
      <c r="M1215" s="1279"/>
    </row>
    <row r="1216" spans="2:13">
      <c r="B1216" s="69"/>
      <c r="E1216" s="69"/>
      <c r="G1216" s="69"/>
      <c r="H1216" s="69"/>
      <c r="I1216" s="1273"/>
      <c r="J1216" s="1279"/>
      <c r="K1216" s="1279"/>
      <c r="L1216" s="1279"/>
      <c r="M1216" s="1279"/>
    </row>
    <row r="1217" spans="2:13">
      <c r="B1217" s="69"/>
      <c r="E1217" s="69"/>
      <c r="G1217" s="69"/>
      <c r="H1217" s="69"/>
      <c r="I1217" s="1273"/>
      <c r="J1217" s="1279"/>
      <c r="K1217" s="1279"/>
      <c r="L1217" s="1279"/>
      <c r="M1217" s="1279"/>
    </row>
    <row r="1218" spans="2:13">
      <c r="B1218" s="69"/>
      <c r="E1218" s="69"/>
      <c r="G1218" s="69"/>
      <c r="H1218" s="69"/>
      <c r="I1218" s="1273"/>
      <c r="J1218" s="1279"/>
      <c r="K1218" s="1279"/>
      <c r="L1218" s="1279"/>
      <c r="M1218" s="1279"/>
    </row>
    <row r="1219" spans="2:13">
      <c r="B1219" s="69"/>
      <c r="E1219" s="69"/>
      <c r="G1219" s="69"/>
      <c r="H1219" s="69"/>
      <c r="I1219" s="1273"/>
      <c r="J1219" s="1279"/>
      <c r="K1219" s="1279"/>
      <c r="L1219" s="1279"/>
      <c r="M1219" s="1279"/>
    </row>
    <row r="1220" spans="2:13">
      <c r="B1220" s="69"/>
      <c r="E1220" s="69"/>
      <c r="G1220" s="69"/>
      <c r="H1220" s="69"/>
      <c r="I1220" s="1273"/>
      <c r="J1220" s="1279"/>
      <c r="K1220" s="1279"/>
      <c r="L1220" s="1279"/>
      <c r="M1220" s="1279"/>
    </row>
    <row r="1221" spans="2:13">
      <c r="B1221" s="69"/>
      <c r="E1221" s="69"/>
      <c r="G1221" s="69"/>
      <c r="H1221" s="69"/>
      <c r="I1221" s="1273"/>
      <c r="J1221" s="1279"/>
      <c r="K1221" s="1279"/>
      <c r="L1221" s="1279"/>
      <c r="M1221" s="1279"/>
    </row>
    <row r="1222" spans="2:13">
      <c r="B1222" s="69"/>
      <c r="E1222" s="69"/>
      <c r="G1222" s="69"/>
      <c r="H1222" s="69"/>
      <c r="I1222" s="1273"/>
      <c r="J1222" s="1279"/>
      <c r="K1222" s="1279"/>
      <c r="L1222" s="1279"/>
      <c r="M1222" s="1279"/>
    </row>
    <row r="1223" spans="2:13">
      <c r="B1223" s="69"/>
      <c r="E1223" s="69"/>
      <c r="G1223" s="69"/>
      <c r="H1223" s="69"/>
      <c r="I1223" s="1273"/>
      <c r="J1223" s="1279"/>
      <c r="K1223" s="1279"/>
      <c r="L1223" s="1279"/>
      <c r="M1223" s="1279"/>
    </row>
    <row r="1224" spans="2:13">
      <c r="B1224" s="69"/>
      <c r="E1224" s="69"/>
      <c r="G1224" s="69"/>
      <c r="H1224" s="69"/>
      <c r="I1224" s="1273"/>
      <c r="J1224" s="1279"/>
      <c r="K1224" s="1279"/>
      <c r="L1224" s="1279"/>
      <c r="M1224" s="1279"/>
    </row>
    <row r="1225" spans="2:13">
      <c r="B1225" s="69"/>
      <c r="E1225" s="69"/>
      <c r="G1225" s="69"/>
      <c r="H1225" s="69"/>
      <c r="I1225" s="1273"/>
      <c r="J1225" s="1279"/>
      <c r="K1225" s="1279"/>
      <c r="L1225" s="1279"/>
      <c r="M1225" s="1279"/>
    </row>
    <row r="1226" spans="2:13">
      <c r="B1226" s="69"/>
      <c r="E1226" s="69"/>
      <c r="G1226" s="69"/>
      <c r="H1226" s="69"/>
      <c r="I1226" s="1273"/>
      <c r="J1226" s="1279"/>
      <c r="K1226" s="1279"/>
      <c r="L1226" s="1279"/>
      <c r="M1226" s="1279"/>
    </row>
    <row r="1227" spans="2:13">
      <c r="B1227" s="69"/>
      <c r="E1227" s="69"/>
      <c r="G1227" s="69"/>
      <c r="H1227" s="69"/>
      <c r="I1227" s="1273"/>
      <c r="J1227" s="1279"/>
      <c r="K1227" s="1279"/>
      <c r="L1227" s="1279"/>
      <c r="M1227" s="1279"/>
    </row>
    <row r="1228" spans="2:13">
      <c r="B1228" s="69"/>
      <c r="E1228" s="69"/>
      <c r="G1228" s="69"/>
      <c r="H1228" s="69"/>
      <c r="I1228" s="1273"/>
      <c r="J1228" s="1279"/>
      <c r="K1228" s="1279"/>
      <c r="L1228" s="1279"/>
      <c r="M1228" s="1279"/>
    </row>
    <row r="1229" spans="2:13">
      <c r="B1229" s="69"/>
      <c r="E1229" s="69"/>
      <c r="G1229" s="69"/>
      <c r="H1229" s="69"/>
      <c r="I1229" s="1273"/>
      <c r="J1229" s="1279"/>
      <c r="K1229" s="1279"/>
      <c r="L1229" s="1279"/>
      <c r="M1229" s="1279"/>
    </row>
    <row r="1230" spans="2:13">
      <c r="B1230" s="69"/>
      <c r="E1230" s="69"/>
      <c r="G1230" s="69"/>
      <c r="H1230" s="69"/>
      <c r="I1230" s="1273"/>
      <c r="J1230" s="1279"/>
      <c r="K1230" s="1279"/>
      <c r="L1230" s="1279"/>
      <c r="M1230" s="1279"/>
    </row>
    <row r="1231" spans="2:13">
      <c r="B1231" s="69"/>
      <c r="E1231" s="69"/>
      <c r="G1231" s="69"/>
      <c r="H1231" s="69"/>
      <c r="I1231" s="1273"/>
      <c r="J1231" s="1279"/>
      <c r="K1231" s="1279"/>
      <c r="L1231" s="1279"/>
      <c r="M1231" s="1279"/>
    </row>
    <row r="1232" spans="2:13">
      <c r="B1232" s="69"/>
      <c r="E1232" s="69"/>
      <c r="G1232" s="69"/>
      <c r="H1232" s="69"/>
      <c r="I1232" s="1273"/>
      <c r="J1232" s="1279"/>
      <c r="K1232" s="1279"/>
      <c r="L1232" s="1279"/>
      <c r="M1232" s="1279"/>
    </row>
    <row r="1233" spans="2:13">
      <c r="B1233" s="69"/>
      <c r="E1233" s="69"/>
      <c r="G1233" s="69"/>
      <c r="H1233" s="69"/>
      <c r="I1233" s="1273"/>
      <c r="J1233" s="1279"/>
      <c r="K1233" s="1279"/>
      <c r="L1233" s="1279"/>
      <c r="M1233" s="1279"/>
    </row>
    <row r="1234" spans="2:13">
      <c r="B1234" s="69"/>
      <c r="E1234" s="69"/>
      <c r="G1234" s="69"/>
      <c r="H1234" s="69"/>
      <c r="I1234" s="1273"/>
      <c r="J1234" s="1279"/>
      <c r="K1234" s="1279"/>
      <c r="L1234" s="1279"/>
      <c r="M1234" s="1279"/>
    </row>
    <row r="1235" spans="2:13">
      <c r="B1235" s="69"/>
      <c r="E1235" s="69"/>
      <c r="G1235" s="69"/>
      <c r="H1235" s="69"/>
      <c r="I1235" s="1273"/>
      <c r="J1235" s="1279"/>
      <c r="K1235" s="1279"/>
      <c r="L1235" s="1279"/>
      <c r="M1235" s="1279"/>
    </row>
    <row r="1236" spans="2:13">
      <c r="B1236" s="69"/>
      <c r="E1236" s="69"/>
      <c r="G1236" s="69"/>
      <c r="H1236" s="69"/>
      <c r="I1236" s="1273"/>
      <c r="J1236" s="1279"/>
      <c r="K1236" s="1279"/>
      <c r="L1236" s="1279"/>
      <c r="M1236" s="1279"/>
    </row>
    <row r="1237" spans="2:13">
      <c r="B1237" s="69"/>
      <c r="E1237" s="69"/>
      <c r="G1237" s="69"/>
      <c r="H1237" s="69"/>
      <c r="I1237" s="1273"/>
      <c r="J1237" s="1279"/>
      <c r="K1237" s="1279"/>
      <c r="L1237" s="1279"/>
      <c r="M1237" s="1279"/>
    </row>
    <row r="1238" spans="2:13">
      <c r="B1238" s="69"/>
      <c r="E1238" s="69"/>
      <c r="G1238" s="69"/>
      <c r="H1238" s="69"/>
      <c r="I1238" s="1273"/>
      <c r="J1238" s="1279"/>
      <c r="K1238" s="1279"/>
      <c r="L1238" s="1279"/>
      <c r="M1238" s="1279"/>
    </row>
    <row r="1239" spans="2:13">
      <c r="B1239" s="69"/>
      <c r="E1239" s="69"/>
      <c r="G1239" s="69"/>
      <c r="H1239" s="69"/>
      <c r="I1239" s="1273"/>
      <c r="J1239" s="1279"/>
      <c r="K1239" s="1279"/>
      <c r="L1239" s="1279"/>
      <c r="M1239" s="1279"/>
    </row>
    <row r="1240" spans="2:13">
      <c r="B1240" s="69"/>
      <c r="E1240" s="69"/>
      <c r="G1240" s="69"/>
      <c r="H1240" s="69"/>
      <c r="I1240" s="1273"/>
      <c r="J1240" s="1279"/>
      <c r="K1240" s="1279"/>
      <c r="L1240" s="1279"/>
      <c r="M1240" s="1279"/>
    </row>
    <row r="1241" spans="2:13">
      <c r="B1241" s="69"/>
      <c r="E1241" s="69"/>
      <c r="G1241" s="69"/>
      <c r="H1241" s="69"/>
      <c r="I1241" s="1273"/>
      <c r="J1241" s="1279"/>
      <c r="K1241" s="1279"/>
      <c r="L1241" s="1279"/>
      <c r="M1241" s="1279"/>
    </row>
    <row r="1242" spans="2:13">
      <c r="B1242" s="69"/>
      <c r="E1242" s="69"/>
      <c r="G1242" s="69"/>
      <c r="H1242" s="69"/>
      <c r="I1242" s="1273"/>
      <c r="J1242" s="1279"/>
      <c r="K1242" s="1279"/>
      <c r="L1242" s="1279"/>
      <c r="M1242" s="1279"/>
    </row>
    <row r="1243" spans="2:13">
      <c r="B1243" s="69"/>
      <c r="E1243" s="69"/>
      <c r="G1243" s="69"/>
      <c r="H1243" s="69"/>
      <c r="I1243" s="1273"/>
      <c r="J1243" s="1279"/>
      <c r="K1243" s="1279"/>
      <c r="L1243" s="1279"/>
      <c r="M1243" s="1279"/>
    </row>
    <row r="1244" spans="2:13">
      <c r="B1244" s="69"/>
      <c r="E1244" s="69"/>
      <c r="G1244" s="69"/>
      <c r="H1244" s="69"/>
      <c r="I1244" s="1273"/>
      <c r="J1244" s="1279"/>
      <c r="K1244" s="1279"/>
      <c r="L1244" s="1279"/>
      <c r="M1244" s="1279"/>
    </row>
    <row r="1245" spans="2:13">
      <c r="B1245" s="69"/>
      <c r="E1245" s="69"/>
      <c r="G1245" s="69"/>
      <c r="H1245" s="69"/>
      <c r="I1245" s="1273"/>
      <c r="J1245" s="1279"/>
      <c r="K1245" s="1279"/>
      <c r="L1245" s="1279"/>
      <c r="M1245" s="1279"/>
    </row>
    <row r="1246" spans="2:13">
      <c r="B1246" s="69"/>
      <c r="E1246" s="69"/>
      <c r="G1246" s="69"/>
      <c r="H1246" s="69"/>
      <c r="I1246" s="1273"/>
      <c r="J1246" s="1279"/>
      <c r="K1246" s="1279"/>
      <c r="L1246" s="1279"/>
      <c r="M1246" s="1279"/>
    </row>
    <row r="1247" spans="2:13">
      <c r="B1247" s="69"/>
      <c r="E1247" s="69"/>
      <c r="G1247" s="69"/>
      <c r="H1247" s="69"/>
      <c r="I1247" s="1273"/>
      <c r="J1247" s="1279"/>
      <c r="K1247" s="1279"/>
      <c r="L1247" s="1279"/>
      <c r="M1247" s="1279"/>
    </row>
    <row r="1248" spans="2:13">
      <c r="B1248" s="69"/>
      <c r="E1248" s="69"/>
      <c r="G1248" s="69"/>
      <c r="H1248" s="69"/>
      <c r="I1248" s="1273"/>
      <c r="J1248" s="1279"/>
      <c r="K1248" s="1279"/>
      <c r="L1248" s="1279"/>
      <c r="M1248" s="1279"/>
    </row>
    <row r="1249" spans="2:13">
      <c r="B1249" s="69"/>
      <c r="E1249" s="69"/>
      <c r="G1249" s="69"/>
      <c r="H1249" s="69"/>
      <c r="I1249" s="1273"/>
      <c r="J1249" s="1279"/>
      <c r="K1249" s="1279"/>
      <c r="L1249" s="1279"/>
      <c r="M1249" s="1279"/>
    </row>
    <row r="1250" spans="2:13">
      <c r="B1250" s="69"/>
      <c r="E1250" s="69"/>
      <c r="G1250" s="69"/>
      <c r="H1250" s="69"/>
      <c r="I1250" s="1273"/>
      <c r="J1250" s="1279"/>
      <c r="K1250" s="1279"/>
      <c r="L1250" s="1279"/>
      <c r="M1250" s="1279"/>
    </row>
    <row r="1251" spans="2:13">
      <c r="B1251" s="69"/>
      <c r="E1251" s="69"/>
      <c r="G1251" s="69"/>
      <c r="H1251" s="69"/>
      <c r="I1251" s="1273"/>
      <c r="J1251" s="1279"/>
      <c r="K1251" s="1279"/>
      <c r="L1251" s="1279"/>
      <c r="M1251" s="1279"/>
    </row>
    <row r="1252" spans="2:13">
      <c r="B1252" s="69"/>
      <c r="E1252" s="69"/>
      <c r="G1252" s="69"/>
      <c r="H1252" s="69"/>
      <c r="I1252" s="1273"/>
      <c r="J1252" s="1279"/>
      <c r="K1252" s="1279"/>
      <c r="L1252" s="1279"/>
      <c r="M1252" s="1279"/>
    </row>
    <row r="1253" spans="2:13">
      <c r="B1253" s="69"/>
      <c r="E1253" s="69"/>
      <c r="G1253" s="69"/>
      <c r="H1253" s="69"/>
      <c r="I1253" s="1273"/>
      <c r="J1253" s="1279"/>
      <c r="K1253" s="1279"/>
      <c r="L1253" s="1279"/>
      <c r="M1253" s="1279"/>
    </row>
    <row r="1254" spans="2:13">
      <c r="B1254" s="69"/>
      <c r="E1254" s="69"/>
      <c r="G1254" s="69"/>
      <c r="H1254" s="69"/>
      <c r="I1254" s="1273"/>
      <c r="J1254" s="1279"/>
      <c r="K1254" s="1279"/>
      <c r="L1254" s="1279"/>
      <c r="M1254" s="1279"/>
    </row>
    <row r="1255" spans="2:13">
      <c r="B1255" s="69"/>
      <c r="E1255" s="69"/>
      <c r="G1255" s="69"/>
      <c r="H1255" s="69"/>
      <c r="I1255" s="1273"/>
      <c r="J1255" s="1279"/>
      <c r="K1255" s="1279"/>
      <c r="L1255" s="1279"/>
      <c r="M1255" s="1279"/>
    </row>
    <row r="1256" spans="2:13">
      <c r="B1256" s="69"/>
      <c r="E1256" s="69"/>
      <c r="G1256" s="69"/>
      <c r="H1256" s="69"/>
      <c r="I1256" s="1273"/>
      <c r="J1256" s="1279"/>
      <c r="K1256" s="1279"/>
      <c r="L1256" s="1279"/>
      <c r="M1256" s="1279"/>
    </row>
    <row r="1257" spans="2:13">
      <c r="B1257" s="69"/>
      <c r="E1257" s="69"/>
      <c r="G1257" s="69"/>
      <c r="H1257" s="69"/>
      <c r="I1257" s="1273"/>
      <c r="J1257" s="1279"/>
      <c r="K1257" s="1279"/>
      <c r="L1257" s="1279"/>
      <c r="M1257" s="1279"/>
    </row>
    <row r="1258" spans="2:13">
      <c r="B1258" s="69"/>
      <c r="E1258" s="69"/>
      <c r="G1258" s="69"/>
      <c r="H1258" s="69"/>
      <c r="I1258" s="1273"/>
      <c r="J1258" s="1279"/>
      <c r="K1258" s="1279"/>
      <c r="L1258" s="1279"/>
      <c r="M1258" s="1279"/>
    </row>
    <row r="1259" spans="2:13">
      <c r="B1259" s="69"/>
      <c r="E1259" s="69"/>
      <c r="G1259" s="69"/>
      <c r="H1259" s="69"/>
      <c r="I1259" s="1273"/>
      <c r="J1259" s="1279"/>
      <c r="K1259" s="1279"/>
      <c r="L1259" s="1279"/>
      <c r="M1259" s="1279"/>
    </row>
    <row r="1260" spans="2:13">
      <c r="B1260" s="69"/>
      <c r="E1260" s="69"/>
      <c r="G1260" s="69"/>
      <c r="H1260" s="69"/>
      <c r="I1260" s="1273"/>
      <c r="J1260" s="1279"/>
      <c r="K1260" s="1279"/>
      <c r="L1260" s="1279"/>
      <c r="M1260" s="1279"/>
    </row>
    <row r="1261" spans="2:13">
      <c r="B1261" s="69"/>
      <c r="E1261" s="69"/>
      <c r="G1261" s="69"/>
      <c r="H1261" s="69"/>
      <c r="I1261" s="1273"/>
      <c r="J1261" s="1279"/>
      <c r="K1261" s="1279"/>
      <c r="L1261" s="1279"/>
      <c r="M1261" s="1279"/>
    </row>
    <row r="1262" spans="2:13">
      <c r="B1262" s="69"/>
      <c r="E1262" s="69"/>
      <c r="G1262" s="69"/>
      <c r="H1262" s="69"/>
      <c r="I1262" s="1273"/>
      <c r="J1262" s="1279"/>
      <c r="K1262" s="1279"/>
      <c r="L1262" s="1279"/>
      <c r="M1262" s="1279"/>
    </row>
    <row r="1263" spans="2:13">
      <c r="B1263" s="69"/>
      <c r="E1263" s="69"/>
      <c r="G1263" s="69"/>
      <c r="H1263" s="69"/>
      <c r="I1263" s="1273"/>
      <c r="J1263" s="1279"/>
      <c r="K1263" s="1279"/>
      <c r="L1263" s="1279"/>
      <c r="M1263" s="1279"/>
    </row>
    <row r="1264" spans="2:13">
      <c r="B1264" s="69"/>
      <c r="E1264" s="69"/>
      <c r="G1264" s="69"/>
      <c r="H1264" s="69"/>
      <c r="I1264" s="1273"/>
      <c r="J1264" s="1279"/>
      <c r="K1264" s="1279"/>
      <c r="L1264" s="1279"/>
      <c r="M1264" s="1279"/>
    </row>
    <row r="1265" spans="2:13">
      <c r="B1265" s="69"/>
      <c r="E1265" s="69"/>
      <c r="G1265" s="69"/>
      <c r="H1265" s="69"/>
      <c r="I1265" s="1273"/>
      <c r="J1265" s="1279"/>
      <c r="K1265" s="1279"/>
      <c r="L1265" s="1279"/>
      <c r="M1265" s="1279"/>
    </row>
    <row r="1266" spans="2:13">
      <c r="B1266" s="69"/>
      <c r="E1266" s="69"/>
      <c r="G1266" s="69"/>
      <c r="H1266" s="69"/>
      <c r="I1266" s="1273"/>
      <c r="J1266" s="1279"/>
      <c r="K1266" s="1279"/>
      <c r="L1266" s="1279"/>
      <c r="M1266" s="1279"/>
    </row>
    <row r="1267" spans="2:13">
      <c r="B1267" s="69"/>
      <c r="E1267" s="69"/>
      <c r="G1267" s="69"/>
      <c r="H1267" s="69"/>
      <c r="I1267" s="1273"/>
      <c r="J1267" s="1279"/>
      <c r="K1267" s="1279"/>
      <c r="L1267" s="1279"/>
      <c r="M1267" s="1279"/>
    </row>
    <row r="1268" spans="2:13">
      <c r="B1268" s="69"/>
      <c r="E1268" s="69"/>
      <c r="G1268" s="69"/>
      <c r="H1268" s="69"/>
      <c r="I1268" s="1273"/>
      <c r="J1268" s="1279"/>
      <c r="K1268" s="1279"/>
      <c r="L1268" s="1279"/>
      <c r="M1268" s="1279"/>
    </row>
    <row r="1269" spans="2:13">
      <c r="B1269" s="69"/>
      <c r="E1269" s="69"/>
      <c r="G1269" s="69"/>
      <c r="H1269" s="69"/>
      <c r="I1269" s="1273"/>
      <c r="J1269" s="1279"/>
      <c r="K1269" s="1279"/>
      <c r="L1269" s="1279"/>
      <c r="M1269" s="1279"/>
    </row>
    <row r="1270" spans="2:13">
      <c r="B1270" s="69"/>
      <c r="E1270" s="69"/>
      <c r="G1270" s="69"/>
      <c r="H1270" s="69"/>
      <c r="I1270" s="1273"/>
      <c r="J1270" s="1279"/>
      <c r="K1270" s="1279"/>
      <c r="L1270" s="1279"/>
      <c r="M1270" s="1279"/>
    </row>
    <row r="1271" spans="2:13">
      <c r="B1271" s="69"/>
      <c r="E1271" s="69"/>
      <c r="G1271" s="69"/>
      <c r="H1271" s="69"/>
      <c r="I1271" s="1273"/>
      <c r="J1271" s="1279"/>
      <c r="K1271" s="1279"/>
      <c r="L1271" s="1279"/>
      <c r="M1271" s="1279"/>
    </row>
    <row r="1272" spans="2:13">
      <c r="B1272" s="69"/>
      <c r="E1272" s="69"/>
      <c r="G1272" s="69"/>
      <c r="H1272" s="69"/>
      <c r="I1272" s="1273"/>
      <c r="J1272" s="1279"/>
      <c r="K1272" s="1279"/>
      <c r="L1272" s="1279"/>
      <c r="M1272" s="1279"/>
    </row>
    <row r="1273" spans="2:13">
      <c r="B1273" s="69"/>
      <c r="E1273" s="69"/>
      <c r="G1273" s="69"/>
      <c r="H1273" s="69"/>
      <c r="I1273" s="1273"/>
      <c r="J1273" s="1279"/>
      <c r="K1273" s="1279"/>
      <c r="L1273" s="1279"/>
      <c r="M1273" s="1279"/>
    </row>
    <row r="1274" spans="2:13">
      <c r="B1274" s="69"/>
      <c r="E1274" s="69"/>
      <c r="G1274" s="69"/>
      <c r="H1274" s="69"/>
      <c r="I1274" s="1273"/>
      <c r="J1274" s="1279"/>
      <c r="K1274" s="1279"/>
      <c r="L1274" s="1279"/>
      <c r="M1274" s="1279"/>
    </row>
    <row r="1275" spans="2:13">
      <c r="B1275" s="69"/>
      <c r="E1275" s="69"/>
      <c r="G1275" s="69"/>
      <c r="H1275" s="69"/>
      <c r="I1275" s="1273"/>
      <c r="J1275" s="1279"/>
      <c r="K1275" s="1279"/>
      <c r="L1275" s="1279"/>
      <c r="M1275" s="1279"/>
    </row>
    <row r="1276" spans="2:13">
      <c r="B1276" s="69"/>
      <c r="E1276" s="69"/>
      <c r="G1276" s="69"/>
      <c r="H1276" s="69"/>
      <c r="I1276" s="1273"/>
      <c r="J1276" s="1279"/>
      <c r="K1276" s="1279"/>
      <c r="L1276" s="1279"/>
      <c r="M1276" s="1279"/>
    </row>
    <row r="1277" spans="2:13">
      <c r="B1277" s="69"/>
      <c r="E1277" s="69"/>
      <c r="G1277" s="69"/>
      <c r="H1277" s="69"/>
      <c r="I1277" s="1273"/>
      <c r="J1277" s="1279"/>
      <c r="K1277" s="1279"/>
      <c r="L1277" s="1279"/>
      <c r="M1277" s="1279"/>
    </row>
    <row r="1278" spans="2:13">
      <c r="B1278" s="69"/>
      <c r="E1278" s="69"/>
      <c r="G1278" s="69"/>
      <c r="H1278" s="69"/>
      <c r="I1278" s="1273"/>
      <c r="J1278" s="1279"/>
      <c r="K1278" s="1279"/>
      <c r="L1278" s="1279"/>
      <c r="M1278" s="1279"/>
    </row>
    <row r="1279" spans="2:13">
      <c r="B1279" s="69"/>
      <c r="E1279" s="69"/>
      <c r="G1279" s="69"/>
      <c r="H1279" s="69"/>
      <c r="I1279" s="1273"/>
      <c r="J1279" s="1279"/>
      <c r="K1279" s="1279"/>
      <c r="L1279" s="1279"/>
      <c r="M1279" s="1279"/>
    </row>
    <row r="1280" spans="2:13">
      <c r="B1280" s="69"/>
      <c r="E1280" s="69"/>
      <c r="G1280" s="69"/>
      <c r="H1280" s="69"/>
      <c r="I1280" s="1273"/>
      <c r="J1280" s="1279"/>
      <c r="K1280" s="1279"/>
      <c r="L1280" s="1279"/>
      <c r="M1280" s="1279"/>
    </row>
    <row r="1281" spans="2:13">
      <c r="B1281" s="69"/>
      <c r="E1281" s="69"/>
      <c r="G1281" s="69"/>
      <c r="H1281" s="69"/>
      <c r="I1281" s="1273"/>
      <c r="J1281" s="1279"/>
      <c r="K1281" s="1279"/>
      <c r="L1281" s="1279"/>
      <c r="M1281" s="1279"/>
    </row>
    <row r="1282" spans="2:13">
      <c r="B1282" s="69"/>
      <c r="E1282" s="69"/>
      <c r="G1282" s="69"/>
      <c r="H1282" s="69"/>
      <c r="I1282" s="1273"/>
      <c r="J1282" s="1279"/>
      <c r="K1282" s="1279"/>
      <c r="L1282" s="1279"/>
      <c r="M1282" s="1279"/>
    </row>
    <row r="1283" spans="2:13">
      <c r="B1283" s="69"/>
      <c r="E1283" s="69"/>
      <c r="G1283" s="69"/>
      <c r="H1283" s="69"/>
      <c r="I1283" s="1273"/>
      <c r="J1283" s="1279"/>
      <c r="K1283" s="1279"/>
      <c r="L1283" s="1279"/>
      <c r="M1283" s="1279"/>
    </row>
    <row r="1284" spans="2:13">
      <c r="B1284" s="69"/>
      <c r="E1284" s="69"/>
      <c r="G1284" s="69"/>
      <c r="H1284" s="69"/>
      <c r="I1284" s="1273"/>
      <c r="J1284" s="1279"/>
      <c r="K1284" s="1279"/>
      <c r="L1284" s="1279"/>
      <c r="M1284" s="1279"/>
    </row>
    <row r="1285" spans="2:13">
      <c r="B1285" s="69"/>
      <c r="E1285" s="69"/>
      <c r="G1285" s="69"/>
      <c r="H1285" s="69"/>
      <c r="I1285" s="1273"/>
      <c r="J1285" s="1279"/>
      <c r="K1285" s="1279"/>
      <c r="L1285" s="1279"/>
      <c r="M1285" s="1279"/>
    </row>
    <row r="1286" spans="2:13">
      <c r="B1286" s="69"/>
      <c r="E1286" s="69"/>
      <c r="G1286" s="69"/>
      <c r="H1286" s="69"/>
      <c r="I1286" s="1273"/>
      <c r="J1286" s="1279"/>
      <c r="K1286" s="1279"/>
      <c r="L1286" s="1279"/>
      <c r="M1286" s="1279"/>
    </row>
    <row r="1287" spans="2:13">
      <c r="B1287" s="69"/>
      <c r="E1287" s="69"/>
      <c r="G1287" s="69"/>
      <c r="H1287" s="69"/>
      <c r="I1287" s="1273"/>
      <c r="J1287" s="1279"/>
      <c r="K1287" s="1279"/>
      <c r="L1287" s="1279"/>
      <c r="M1287" s="1279"/>
    </row>
    <row r="1288" spans="2:13">
      <c r="B1288" s="69"/>
      <c r="E1288" s="69"/>
      <c r="G1288" s="69"/>
      <c r="H1288" s="69"/>
      <c r="I1288" s="1273"/>
      <c r="J1288" s="1279"/>
      <c r="K1288" s="1279"/>
      <c r="L1288" s="1279"/>
      <c r="M1288" s="1279"/>
    </row>
    <row r="1289" spans="2:13">
      <c r="B1289" s="69"/>
      <c r="E1289" s="69"/>
      <c r="G1289" s="69"/>
      <c r="H1289" s="69"/>
      <c r="I1289" s="1273"/>
      <c r="J1289" s="1279"/>
      <c r="K1289" s="1279"/>
      <c r="L1289" s="1279"/>
      <c r="M1289" s="1279"/>
    </row>
    <row r="1290" spans="2:13">
      <c r="B1290" s="69"/>
      <c r="E1290" s="69"/>
      <c r="G1290" s="69"/>
      <c r="H1290" s="69"/>
      <c r="I1290" s="1273"/>
      <c r="J1290" s="1279"/>
      <c r="K1290" s="1279"/>
      <c r="L1290" s="1279"/>
      <c r="M1290" s="1279"/>
    </row>
    <row r="1291" spans="2:13">
      <c r="B1291" s="69"/>
      <c r="E1291" s="69"/>
      <c r="G1291" s="69"/>
      <c r="H1291" s="69"/>
      <c r="I1291" s="1273"/>
      <c r="J1291" s="1279"/>
      <c r="K1291" s="1279"/>
      <c r="L1291" s="1279"/>
      <c r="M1291" s="1279"/>
    </row>
    <row r="1292" spans="2:13">
      <c r="B1292" s="69"/>
      <c r="E1292" s="69"/>
      <c r="G1292" s="69"/>
      <c r="H1292" s="69"/>
      <c r="I1292" s="1273"/>
      <c r="J1292" s="1279"/>
      <c r="K1292" s="1279"/>
      <c r="L1292" s="1279"/>
      <c r="M1292" s="1279"/>
    </row>
    <row r="1293" spans="2:13">
      <c r="B1293" s="69"/>
      <c r="E1293" s="69"/>
      <c r="G1293" s="69"/>
      <c r="H1293" s="69"/>
      <c r="I1293" s="1273"/>
      <c r="J1293" s="1279"/>
      <c r="K1293" s="1279"/>
      <c r="L1293" s="1279"/>
      <c r="M1293" s="1279"/>
    </row>
    <row r="1294" spans="2:13">
      <c r="B1294" s="69"/>
      <c r="E1294" s="69"/>
      <c r="G1294" s="69"/>
      <c r="H1294" s="69"/>
      <c r="I1294" s="1273"/>
      <c r="J1294" s="1279"/>
      <c r="K1294" s="1279"/>
      <c r="L1294" s="1279"/>
      <c r="M1294" s="1279"/>
    </row>
    <row r="1295" spans="2:13">
      <c r="B1295" s="69"/>
      <c r="E1295" s="69"/>
      <c r="G1295" s="69"/>
      <c r="H1295" s="69"/>
      <c r="I1295" s="1273"/>
      <c r="J1295" s="1279"/>
      <c r="K1295" s="1279"/>
      <c r="L1295" s="1279"/>
      <c r="M1295" s="1279"/>
    </row>
    <row r="1296" spans="2:13">
      <c r="B1296" s="69"/>
      <c r="E1296" s="69"/>
      <c r="G1296" s="69"/>
      <c r="H1296" s="69"/>
      <c r="I1296" s="1273"/>
      <c r="J1296" s="1279"/>
      <c r="K1296" s="1279"/>
      <c r="L1296" s="1279"/>
      <c r="M1296" s="1279"/>
    </row>
    <row r="1300" spans="1:23" ht="14">
      <c r="A1300" s="1285" t="s">
        <v>3187</v>
      </c>
    </row>
    <row r="1302" spans="1:23" s="55" customFormat="1" ht="69">
      <c r="A1302" s="594" t="s">
        <v>200</v>
      </c>
      <c r="B1302" s="594" t="s">
        <v>1868</v>
      </c>
      <c r="C1302" s="594" t="s">
        <v>3110</v>
      </c>
      <c r="D1302" s="1266" t="s">
        <v>3223</v>
      </c>
      <c r="E1302" s="594" t="s">
        <v>3111</v>
      </c>
      <c r="F1302" s="594" t="s">
        <v>3229</v>
      </c>
      <c r="G1302" s="594" t="s">
        <v>26</v>
      </c>
      <c r="H1302" s="594" t="s">
        <v>1011</v>
      </c>
      <c r="I1302" s="594" t="s">
        <v>101</v>
      </c>
      <c r="J1302" s="594" t="s">
        <v>144</v>
      </c>
      <c r="K1302" s="594" t="s">
        <v>3124</v>
      </c>
      <c r="L1302" s="594" t="s">
        <v>2904</v>
      </c>
      <c r="M1302" s="594" t="s">
        <v>330</v>
      </c>
      <c r="N1302" s="594" t="s">
        <v>3126</v>
      </c>
      <c r="O1302" s="594" t="s">
        <v>3127</v>
      </c>
      <c r="P1302" s="594" t="s">
        <v>3001</v>
      </c>
      <c r="Q1302" s="594" t="s">
        <v>3188</v>
      </c>
      <c r="R1302" s="594" t="s">
        <v>3189</v>
      </c>
      <c r="S1302" s="594" t="s">
        <v>152</v>
      </c>
      <c r="T1302" s="594" t="s">
        <v>279</v>
      </c>
      <c r="U1302" s="594" t="s">
        <v>280</v>
      </c>
      <c r="V1302" s="594" t="s">
        <v>281</v>
      </c>
      <c r="W1302" s="594" t="s">
        <v>3190</v>
      </c>
    </row>
    <row r="1303" spans="1:23">
      <c r="B1303" s="69"/>
      <c r="E1303" s="69"/>
      <c r="J1303" s="1279"/>
    </row>
    <row r="1304" spans="1:23">
      <c r="B1304" s="69"/>
      <c r="E1304" s="69"/>
      <c r="J1304" s="1279"/>
    </row>
    <row r="1305" spans="1:23">
      <c r="B1305" s="69"/>
      <c r="E1305" s="69"/>
      <c r="J1305" s="1279"/>
    </row>
    <row r="1306" spans="1:23">
      <c r="B1306" s="69"/>
      <c r="E1306" s="69"/>
      <c r="J1306" s="1279"/>
    </row>
    <row r="1307" spans="1:23">
      <c r="B1307" s="69"/>
      <c r="E1307" s="69"/>
      <c r="J1307" s="1279"/>
    </row>
    <row r="1308" spans="1:23">
      <c r="B1308" s="69"/>
      <c r="E1308" s="69"/>
      <c r="J1308" s="1279"/>
    </row>
    <row r="1309" spans="1:23">
      <c r="B1309" s="69"/>
      <c r="E1309" s="69"/>
      <c r="J1309" s="1279"/>
    </row>
    <row r="1310" spans="1:23">
      <c r="B1310" s="69"/>
      <c r="E1310" s="69"/>
      <c r="J1310" s="1279"/>
    </row>
    <row r="1311" spans="1:23">
      <c r="B1311" s="69"/>
      <c r="E1311" s="69"/>
      <c r="J1311" s="1279"/>
    </row>
    <row r="1312" spans="1:23">
      <c r="B1312" s="69"/>
      <c r="E1312" s="69"/>
      <c r="J1312" s="1279"/>
    </row>
    <row r="1313" spans="2:10">
      <c r="B1313" s="69"/>
      <c r="E1313" s="69"/>
      <c r="J1313" s="1279"/>
    </row>
    <row r="1314" spans="2:10">
      <c r="B1314" s="69"/>
      <c r="E1314" s="69"/>
      <c r="J1314" s="1279"/>
    </row>
    <row r="1315" spans="2:10">
      <c r="B1315" s="69"/>
      <c r="E1315" s="69"/>
      <c r="J1315" s="1279"/>
    </row>
    <row r="1316" spans="2:10">
      <c r="B1316" s="69"/>
      <c r="E1316" s="69"/>
      <c r="J1316" s="1279"/>
    </row>
    <row r="1317" spans="2:10">
      <c r="B1317" s="69"/>
      <c r="E1317" s="69"/>
      <c r="J1317" s="1279"/>
    </row>
    <row r="1318" spans="2:10">
      <c r="B1318" s="69"/>
      <c r="E1318" s="69"/>
      <c r="J1318" s="1279"/>
    </row>
    <row r="1319" spans="2:10">
      <c r="B1319" s="69"/>
      <c r="E1319" s="69"/>
      <c r="J1319" s="1279"/>
    </row>
    <row r="1320" spans="2:10">
      <c r="B1320" s="69"/>
      <c r="E1320" s="69"/>
      <c r="J1320" s="1279"/>
    </row>
    <row r="1321" spans="2:10">
      <c r="B1321" s="69"/>
      <c r="E1321" s="69"/>
      <c r="J1321" s="1279"/>
    </row>
    <row r="1322" spans="2:10">
      <c r="B1322" s="69"/>
      <c r="E1322" s="69"/>
      <c r="J1322" s="1279"/>
    </row>
    <row r="1323" spans="2:10">
      <c r="B1323" s="69"/>
      <c r="E1323" s="69"/>
      <c r="J1323" s="1279"/>
    </row>
    <row r="1324" spans="2:10">
      <c r="B1324" s="69"/>
      <c r="E1324" s="69"/>
      <c r="J1324" s="1279"/>
    </row>
    <row r="1325" spans="2:10">
      <c r="B1325" s="69"/>
      <c r="E1325" s="69"/>
      <c r="J1325" s="1279"/>
    </row>
    <row r="1326" spans="2:10">
      <c r="B1326" s="69"/>
      <c r="E1326" s="69"/>
      <c r="J1326" s="1279"/>
    </row>
    <row r="1327" spans="2:10">
      <c r="B1327" s="69"/>
      <c r="E1327" s="69"/>
      <c r="J1327" s="1279"/>
    </row>
    <row r="1328" spans="2:10">
      <c r="B1328" s="69"/>
      <c r="E1328" s="69"/>
      <c r="J1328" s="1279"/>
    </row>
    <row r="1329" spans="2:10">
      <c r="B1329" s="69"/>
      <c r="E1329" s="69"/>
      <c r="J1329" s="1279"/>
    </row>
    <row r="1330" spans="2:10">
      <c r="B1330" s="69"/>
      <c r="E1330" s="69"/>
      <c r="J1330" s="1279"/>
    </row>
    <row r="1331" spans="2:10">
      <c r="B1331" s="69"/>
      <c r="E1331" s="69"/>
      <c r="J1331" s="1279"/>
    </row>
    <row r="1332" spans="2:10">
      <c r="B1332" s="69"/>
      <c r="E1332" s="69"/>
      <c r="J1332" s="1279"/>
    </row>
    <row r="1333" spans="2:10">
      <c r="B1333" s="69"/>
      <c r="E1333" s="69"/>
      <c r="J1333" s="1279"/>
    </row>
    <row r="1334" spans="2:10">
      <c r="B1334" s="69"/>
      <c r="E1334" s="69"/>
      <c r="J1334" s="1279"/>
    </row>
    <row r="1335" spans="2:10">
      <c r="B1335" s="69"/>
      <c r="E1335" s="69"/>
      <c r="J1335" s="1279"/>
    </row>
    <row r="1336" spans="2:10">
      <c r="B1336" s="69"/>
      <c r="E1336" s="69"/>
      <c r="J1336" s="1279"/>
    </row>
    <row r="1337" spans="2:10">
      <c r="B1337" s="69"/>
      <c r="E1337" s="69"/>
      <c r="J1337" s="1279"/>
    </row>
    <row r="1338" spans="2:10">
      <c r="B1338" s="69"/>
      <c r="E1338" s="69"/>
      <c r="J1338" s="1279"/>
    </row>
    <row r="1339" spans="2:10">
      <c r="B1339" s="69"/>
      <c r="E1339" s="69"/>
      <c r="J1339" s="1279"/>
    </row>
    <row r="1340" spans="2:10">
      <c r="B1340" s="69"/>
      <c r="E1340" s="69"/>
      <c r="J1340" s="1279"/>
    </row>
    <row r="1341" spans="2:10">
      <c r="B1341" s="69"/>
      <c r="E1341" s="69"/>
      <c r="J1341" s="1279"/>
    </row>
    <row r="1342" spans="2:10">
      <c r="B1342" s="69"/>
      <c r="E1342" s="69"/>
      <c r="J1342" s="1279"/>
    </row>
    <row r="1343" spans="2:10">
      <c r="B1343" s="69"/>
      <c r="E1343" s="69"/>
      <c r="J1343" s="1279"/>
    </row>
    <row r="1344" spans="2:10">
      <c r="B1344" s="69"/>
      <c r="E1344" s="69"/>
      <c r="J1344" s="1279"/>
    </row>
    <row r="1345" spans="2:10">
      <c r="B1345" s="69"/>
      <c r="E1345" s="69"/>
      <c r="J1345" s="1279"/>
    </row>
    <row r="1346" spans="2:10">
      <c r="B1346" s="69"/>
      <c r="E1346" s="69"/>
      <c r="J1346" s="1279"/>
    </row>
    <row r="1347" spans="2:10">
      <c r="B1347" s="69"/>
      <c r="E1347" s="69"/>
      <c r="J1347" s="1279"/>
    </row>
    <row r="1348" spans="2:10">
      <c r="B1348" s="69"/>
      <c r="E1348" s="69"/>
      <c r="J1348" s="1279"/>
    </row>
    <row r="1349" spans="2:10">
      <c r="B1349" s="69"/>
      <c r="E1349" s="69"/>
      <c r="J1349" s="1279"/>
    </row>
    <row r="1350" spans="2:10">
      <c r="B1350" s="69"/>
      <c r="E1350" s="69"/>
      <c r="J1350" s="1279"/>
    </row>
    <row r="1351" spans="2:10">
      <c r="B1351" s="69"/>
      <c r="E1351" s="69"/>
      <c r="J1351" s="1279"/>
    </row>
    <row r="1352" spans="2:10">
      <c r="B1352" s="69"/>
      <c r="E1352" s="69"/>
      <c r="J1352" s="1279"/>
    </row>
    <row r="1353" spans="2:10">
      <c r="B1353" s="69"/>
      <c r="E1353" s="69"/>
      <c r="J1353" s="1279"/>
    </row>
    <row r="1354" spans="2:10">
      <c r="B1354" s="69"/>
      <c r="E1354" s="69"/>
      <c r="J1354" s="1279"/>
    </row>
    <row r="1355" spans="2:10">
      <c r="B1355" s="69"/>
      <c r="E1355" s="69"/>
      <c r="J1355" s="1279"/>
    </row>
    <row r="1356" spans="2:10">
      <c r="B1356" s="69"/>
      <c r="E1356" s="69"/>
      <c r="J1356" s="1279"/>
    </row>
    <row r="1357" spans="2:10">
      <c r="B1357" s="69"/>
      <c r="E1357" s="69"/>
      <c r="J1357" s="1279"/>
    </row>
    <row r="1358" spans="2:10">
      <c r="B1358" s="69"/>
      <c r="E1358" s="69"/>
      <c r="J1358" s="1279"/>
    </row>
    <row r="1359" spans="2:10">
      <c r="B1359" s="69"/>
      <c r="E1359" s="69"/>
      <c r="J1359" s="1279"/>
    </row>
    <row r="1360" spans="2:10">
      <c r="B1360" s="69"/>
      <c r="E1360" s="69"/>
      <c r="J1360" s="1279"/>
    </row>
    <row r="1361" spans="2:10">
      <c r="B1361" s="69"/>
      <c r="E1361" s="69"/>
      <c r="J1361" s="1279"/>
    </row>
    <row r="1362" spans="2:10">
      <c r="B1362" s="69"/>
      <c r="E1362" s="69"/>
      <c r="J1362" s="1279"/>
    </row>
    <row r="1363" spans="2:10">
      <c r="B1363" s="69"/>
      <c r="E1363" s="69"/>
      <c r="J1363" s="1279"/>
    </row>
    <row r="1364" spans="2:10">
      <c r="B1364" s="69"/>
      <c r="E1364" s="69"/>
      <c r="J1364" s="1279"/>
    </row>
    <row r="1365" spans="2:10">
      <c r="B1365" s="69"/>
      <c r="E1365" s="69"/>
      <c r="J1365" s="1279"/>
    </row>
    <row r="1366" spans="2:10">
      <c r="B1366" s="69"/>
      <c r="E1366" s="69"/>
      <c r="J1366" s="1279"/>
    </row>
    <row r="1367" spans="2:10">
      <c r="B1367" s="69"/>
      <c r="E1367" s="69"/>
      <c r="J1367" s="1279"/>
    </row>
    <row r="1368" spans="2:10">
      <c r="B1368" s="69"/>
      <c r="E1368" s="69"/>
      <c r="J1368" s="1279"/>
    </row>
    <row r="1369" spans="2:10">
      <c r="B1369" s="69"/>
      <c r="E1369" s="69"/>
      <c r="J1369" s="1279"/>
    </row>
    <row r="1370" spans="2:10">
      <c r="B1370" s="69"/>
      <c r="E1370" s="69"/>
      <c r="J1370" s="1279"/>
    </row>
    <row r="1371" spans="2:10">
      <c r="B1371" s="69"/>
      <c r="E1371" s="69"/>
      <c r="J1371" s="1279"/>
    </row>
    <row r="1372" spans="2:10">
      <c r="B1372" s="69"/>
      <c r="E1372" s="69"/>
      <c r="J1372" s="1279"/>
    </row>
    <row r="1373" spans="2:10">
      <c r="B1373" s="69"/>
      <c r="E1373" s="69"/>
      <c r="J1373" s="1279"/>
    </row>
    <row r="1374" spans="2:10">
      <c r="B1374" s="69"/>
      <c r="E1374" s="69"/>
      <c r="J1374" s="1279"/>
    </row>
    <row r="1375" spans="2:10">
      <c r="B1375" s="69"/>
      <c r="E1375" s="69"/>
      <c r="J1375" s="1279"/>
    </row>
    <row r="1376" spans="2:10">
      <c r="B1376" s="69"/>
      <c r="E1376" s="69"/>
      <c r="J1376" s="1279"/>
    </row>
    <row r="1377" spans="2:10">
      <c r="B1377" s="69"/>
      <c r="E1377" s="69"/>
      <c r="J1377" s="1279"/>
    </row>
    <row r="1378" spans="2:10">
      <c r="B1378" s="69"/>
      <c r="E1378" s="69"/>
      <c r="J1378" s="1279"/>
    </row>
    <row r="1379" spans="2:10">
      <c r="B1379" s="69"/>
      <c r="E1379" s="69"/>
      <c r="J1379" s="1279"/>
    </row>
    <row r="1380" spans="2:10">
      <c r="B1380" s="69"/>
      <c r="E1380" s="69"/>
      <c r="J1380" s="1279"/>
    </row>
    <row r="1381" spans="2:10">
      <c r="B1381" s="69"/>
      <c r="E1381" s="69"/>
      <c r="J1381" s="1279"/>
    </row>
    <row r="1382" spans="2:10">
      <c r="B1382" s="69"/>
      <c r="E1382" s="69"/>
      <c r="J1382" s="1279"/>
    </row>
    <row r="1383" spans="2:10">
      <c r="B1383" s="69"/>
      <c r="E1383" s="69"/>
      <c r="J1383" s="1279"/>
    </row>
    <row r="1384" spans="2:10">
      <c r="B1384" s="69"/>
      <c r="E1384" s="69"/>
      <c r="J1384" s="1279"/>
    </row>
    <row r="1385" spans="2:10">
      <c r="B1385" s="69"/>
      <c r="E1385" s="69"/>
      <c r="J1385" s="1279"/>
    </row>
    <row r="1386" spans="2:10">
      <c r="B1386" s="69"/>
      <c r="E1386" s="69"/>
      <c r="J1386" s="1279"/>
    </row>
    <row r="1387" spans="2:10">
      <c r="B1387" s="69"/>
      <c r="E1387" s="69"/>
      <c r="J1387" s="1279"/>
    </row>
    <row r="1388" spans="2:10">
      <c r="B1388" s="69"/>
      <c r="E1388" s="69"/>
      <c r="J1388" s="1279"/>
    </row>
    <row r="1389" spans="2:10">
      <c r="B1389" s="69"/>
      <c r="E1389" s="69"/>
      <c r="J1389" s="1279"/>
    </row>
    <row r="1390" spans="2:10">
      <c r="B1390" s="69"/>
      <c r="E1390" s="69"/>
      <c r="J1390" s="1279"/>
    </row>
    <row r="1391" spans="2:10">
      <c r="B1391" s="69"/>
      <c r="E1391" s="69"/>
      <c r="J1391" s="1279"/>
    </row>
    <row r="1392" spans="2:10">
      <c r="B1392" s="69"/>
      <c r="E1392" s="69"/>
      <c r="J1392" s="1279"/>
    </row>
    <row r="1393" spans="1:13">
      <c r="B1393" s="69"/>
      <c r="E1393" s="69"/>
      <c r="J1393" s="1279"/>
    </row>
    <row r="1394" spans="1:13">
      <c r="B1394" s="69"/>
      <c r="E1394" s="69"/>
      <c r="J1394" s="1279"/>
    </row>
    <row r="1395" spans="1:13">
      <c r="B1395" s="69"/>
      <c r="E1395" s="69"/>
      <c r="J1395" s="1279"/>
    </row>
    <row r="1396" spans="1:13">
      <c r="B1396" s="69"/>
      <c r="E1396" s="69"/>
      <c r="J1396" s="1279"/>
    </row>
    <row r="1397" spans="1:13">
      <c r="B1397" s="69"/>
      <c r="E1397" s="69"/>
      <c r="J1397" s="1279"/>
    </row>
    <row r="1398" spans="1:13">
      <c r="B1398" s="69"/>
      <c r="E1398" s="69"/>
      <c r="J1398" s="1279"/>
    </row>
    <row r="1399" spans="1:13">
      <c r="B1399" s="69"/>
      <c r="E1399" s="69"/>
      <c r="J1399" s="1279"/>
    </row>
    <row r="1400" spans="1:13">
      <c r="B1400" s="69"/>
      <c r="E1400" s="69"/>
      <c r="J1400" s="1279"/>
    </row>
    <row r="1401" spans="1:13">
      <c r="B1401" s="69"/>
      <c r="E1401" s="69"/>
      <c r="J1401" s="1279"/>
    </row>
    <row r="1402" spans="1:13">
      <c r="B1402" s="69"/>
      <c r="E1402" s="69"/>
      <c r="J1402" s="1279"/>
    </row>
    <row r="1403" spans="1:13">
      <c r="E1403" s="69"/>
      <c r="J1403" s="1279"/>
    </row>
    <row r="1404" spans="1:13">
      <c r="E1404" s="69"/>
      <c r="J1404" s="1279"/>
    </row>
    <row r="1405" spans="1:13">
      <c r="E1405" s="69"/>
      <c r="J1405" s="1279"/>
    </row>
    <row r="1406" spans="1:13">
      <c r="E1406" s="69"/>
      <c r="J1406" s="1279"/>
    </row>
    <row r="1407" spans="1:13">
      <c r="A1407" s="69" t="s">
        <v>3202</v>
      </c>
      <c r="E1407" s="69"/>
      <c r="J1407" s="1279"/>
    </row>
    <row r="1408" spans="1:13" ht="46">
      <c r="A1408" s="594" t="s">
        <v>200</v>
      </c>
      <c r="B1408" s="594" t="s">
        <v>1868</v>
      </c>
      <c r="C1408" s="594" t="s">
        <v>3110</v>
      </c>
      <c r="D1408" s="1266" t="s">
        <v>3223</v>
      </c>
      <c r="E1408" s="594" t="s">
        <v>3111</v>
      </c>
      <c r="F1408" s="594" t="s">
        <v>3229</v>
      </c>
      <c r="G1408" s="594" t="s">
        <v>3203</v>
      </c>
      <c r="H1408" s="594" t="s">
        <v>3204</v>
      </c>
      <c r="I1408" s="594" t="s">
        <v>3205</v>
      </c>
      <c r="J1408" s="594" t="s">
        <v>3206</v>
      </c>
      <c r="K1408" s="594" t="s">
        <v>3207</v>
      </c>
      <c r="L1408" s="594" t="s">
        <v>146</v>
      </c>
      <c r="M1408" s="594" t="s">
        <v>3208</v>
      </c>
    </row>
    <row r="1409" spans="1:26">
      <c r="B1409" s="69"/>
      <c r="E1409" s="69"/>
      <c r="L1409" s="136"/>
      <c r="M1409" s="1292"/>
    </row>
    <row r="1410" spans="1:26">
      <c r="E1410" s="69"/>
    </row>
    <row r="1411" spans="1:26">
      <c r="E1411" s="69"/>
    </row>
    <row r="1412" spans="1:26">
      <c r="A1412" s="9" t="s">
        <v>3228</v>
      </c>
      <c r="E1412" s="69"/>
    </row>
    <row r="1413" spans="1:26">
      <c r="E1413" s="69"/>
    </row>
    <row r="1414" spans="1:26" ht="34.5">
      <c r="A1414" s="594" t="s">
        <v>200</v>
      </c>
      <c r="B1414" s="594" t="s">
        <v>1868</v>
      </c>
      <c r="C1414" s="594" t="s">
        <v>3110</v>
      </c>
      <c r="D1414" s="1266" t="s">
        <v>3223</v>
      </c>
      <c r="E1414" s="594" t="s">
        <v>3111</v>
      </c>
      <c r="F1414" s="594" t="s">
        <v>3229</v>
      </c>
      <c r="G1414" s="594" t="s">
        <v>3209</v>
      </c>
      <c r="H1414" s="594" t="s">
        <v>3210</v>
      </c>
      <c r="I1414" s="594" t="s">
        <v>3211</v>
      </c>
      <c r="J1414" s="594" t="s">
        <v>203</v>
      </c>
      <c r="K1414" s="594" t="s">
        <v>123</v>
      </c>
      <c r="L1414" s="594" t="s">
        <v>124</v>
      </c>
      <c r="M1414"/>
      <c r="N1414"/>
      <c r="O1414"/>
      <c r="P1414"/>
      <c r="Q1414"/>
      <c r="R1414"/>
      <c r="S1414"/>
      <c r="T1414"/>
      <c r="U1414"/>
      <c r="V1414"/>
      <c r="W1414"/>
      <c r="X1414"/>
      <c r="Y1414"/>
      <c r="Z1414"/>
    </row>
    <row r="1415" spans="1:26">
      <c r="A1415" s="9">
        <f>'Identification '!$F$11</f>
        <v>0</v>
      </c>
      <c r="B1415" s="69" t="str">
        <f>IF(AND('Identification '!$F$11="",'Identification '!$F$15&lt;&gt;""),'Identification '!$F$15,IF('Identification '!$F$11="","",IF('Identification '!$F$13="Inscrire le nom de votre organisme dans la cellule F15",'Identification '!$F$15,'Identification '!$F$13)))</f>
        <v/>
      </c>
      <c r="C1415" s="9" t="str">
        <f>REF!$BM$7</f>
        <v>2025-2026</v>
      </c>
      <c r="D1415" s="9" t="s">
        <v>3007</v>
      </c>
      <c r="E1415" s="69" t="str">
        <f>'Identification '!$F$17</f>
        <v/>
      </c>
      <c r="F1415" s="9" t="str">
        <f>'Identification '!$G$18</f>
        <v/>
      </c>
      <c r="G1415" s="9">
        <f>'Section 15b'!$H$53</f>
        <v>0</v>
      </c>
      <c r="H1415" s="9">
        <f>'Section 15b'!$D$49-'Section 15b'!$D$48</f>
        <v>0</v>
      </c>
      <c r="I1415" s="9">
        <f>'Section 15b'!$D$48</f>
        <v>0</v>
      </c>
      <c r="J1415" s="9" t="str">
        <f>'Section 15b'!A58</f>
        <v xml:space="preserve">   Bas-Saint-Laurent</v>
      </c>
      <c r="K1415" s="9">
        <f>'Section 15b'!D58</f>
        <v>0</v>
      </c>
      <c r="L1415" s="9">
        <f>'Section 15b'!F58</f>
        <v>0</v>
      </c>
    </row>
    <row r="1416" spans="1:26">
      <c r="A1416" s="9">
        <f>'Identification '!$F$11</f>
        <v>0</v>
      </c>
      <c r="B1416" s="69" t="str">
        <f>IF(AND('Identification '!$F$11="",'Identification '!$F$15&lt;&gt;""),'Identification '!$F$15,IF('Identification '!$F$11="","",IF('Identification '!$F$13="Inscrire le nom de votre organisme dans la cellule F15",'Identification '!$F$15,'Identification '!$F$13)))</f>
        <v/>
      </c>
      <c r="C1416" s="9" t="str">
        <f>REF!$BM$7</f>
        <v>2025-2026</v>
      </c>
      <c r="D1416" s="9" t="s">
        <v>3007</v>
      </c>
      <c r="E1416" s="69" t="str">
        <f>'Identification '!$F$17</f>
        <v/>
      </c>
      <c r="F1416" s="9" t="str">
        <f>'Identification '!$G$18</f>
        <v/>
      </c>
      <c r="G1416" s="9">
        <f>'Section 15b'!$H$53</f>
        <v>0</v>
      </c>
      <c r="H1416" s="9">
        <f>'Section 15b'!$D$49-'Section 15b'!$D$48</f>
        <v>0</v>
      </c>
      <c r="I1416" s="9">
        <f>'Section 15b'!$D$48</f>
        <v>0</v>
      </c>
      <c r="J1416" s="9" t="str">
        <f>'Section 15b'!A59</f>
        <v xml:space="preserve">   Saguenay-Lac-Saint-Jean</v>
      </c>
      <c r="K1416" s="9">
        <f>'Section 15b'!D59</f>
        <v>0</v>
      </c>
      <c r="L1416" s="9">
        <f>'Section 15b'!F59</f>
        <v>0</v>
      </c>
    </row>
    <row r="1417" spans="1:26">
      <c r="A1417" s="9">
        <f>'Identification '!$F$11</f>
        <v>0</v>
      </c>
      <c r="B1417" s="69" t="str">
        <f>IF(AND('Identification '!$F$11="",'Identification '!$F$15&lt;&gt;""),'Identification '!$F$15,IF('Identification '!$F$11="","",IF('Identification '!$F$13="Inscrire le nom de votre organisme dans la cellule F15",'Identification '!$F$15,'Identification '!$F$13)))</f>
        <v/>
      </c>
      <c r="C1417" s="9" t="str">
        <f>REF!$BM$7</f>
        <v>2025-2026</v>
      </c>
      <c r="D1417" s="9" t="s">
        <v>3007</v>
      </c>
      <c r="E1417" s="69" t="str">
        <f>'Identification '!$F$17</f>
        <v/>
      </c>
      <c r="F1417" s="9" t="str">
        <f>'Identification '!$G$18</f>
        <v/>
      </c>
      <c r="G1417" s="9">
        <f>'Section 15b'!$H$53</f>
        <v>0</v>
      </c>
      <c r="H1417" s="9">
        <f>'Section 15b'!$D$49-'Section 15b'!$D$48</f>
        <v>0</v>
      </c>
      <c r="I1417" s="9">
        <f>'Section 15b'!$D$48</f>
        <v>0</v>
      </c>
      <c r="J1417" s="9" t="str">
        <f>'Section 15b'!A60</f>
        <v xml:space="preserve">   Capitale-Nationale</v>
      </c>
      <c r="K1417" s="9">
        <f>'Section 15b'!D60</f>
        <v>0</v>
      </c>
      <c r="L1417" s="9">
        <f>'Section 15b'!F60</f>
        <v>0</v>
      </c>
    </row>
    <row r="1418" spans="1:26">
      <c r="A1418" s="9">
        <f>'Identification '!$F$11</f>
        <v>0</v>
      </c>
      <c r="B1418" s="69" t="str">
        <f>IF(AND('Identification '!$F$11="",'Identification '!$F$15&lt;&gt;""),'Identification '!$F$15,IF('Identification '!$F$11="","",IF('Identification '!$F$13="Inscrire le nom de votre organisme dans la cellule F15",'Identification '!$F$15,'Identification '!$F$13)))</f>
        <v/>
      </c>
      <c r="C1418" s="9" t="str">
        <f>REF!$BM$7</f>
        <v>2025-2026</v>
      </c>
      <c r="D1418" s="9" t="s">
        <v>3007</v>
      </c>
      <c r="E1418" s="69" t="str">
        <f>'Identification '!$F$17</f>
        <v/>
      </c>
      <c r="F1418" s="9" t="str">
        <f>'Identification '!$G$18</f>
        <v/>
      </c>
      <c r="G1418" s="9">
        <f>'Section 15b'!$H$53</f>
        <v>0</v>
      </c>
      <c r="H1418" s="9">
        <f>'Section 15b'!$D$49-'Section 15b'!$D$48</f>
        <v>0</v>
      </c>
      <c r="I1418" s="9">
        <f>'Section 15b'!$D$48</f>
        <v>0</v>
      </c>
      <c r="J1418" s="9" t="str">
        <f>'Section 15b'!A61</f>
        <v xml:space="preserve">   Mauricie</v>
      </c>
      <c r="K1418" s="9">
        <f>'Section 15b'!D61</f>
        <v>0</v>
      </c>
      <c r="L1418" s="9">
        <f>'Section 15b'!F61</f>
        <v>0</v>
      </c>
    </row>
    <row r="1419" spans="1:26">
      <c r="A1419" s="9">
        <f>'Identification '!$F$11</f>
        <v>0</v>
      </c>
      <c r="B1419" s="69" t="str">
        <f>IF(AND('Identification '!$F$11="",'Identification '!$F$15&lt;&gt;""),'Identification '!$F$15,IF('Identification '!$F$11="","",IF('Identification '!$F$13="Inscrire le nom de votre organisme dans la cellule F15",'Identification '!$F$15,'Identification '!$F$13)))</f>
        <v/>
      </c>
      <c r="C1419" s="9" t="str">
        <f>REF!$BM$7</f>
        <v>2025-2026</v>
      </c>
      <c r="D1419" s="9" t="s">
        <v>3007</v>
      </c>
      <c r="E1419" s="69" t="str">
        <f>'Identification '!$F$17</f>
        <v/>
      </c>
      <c r="F1419" s="9" t="str">
        <f>'Identification '!$G$18</f>
        <v/>
      </c>
      <c r="G1419" s="9">
        <f>'Section 15b'!$H$53</f>
        <v>0</v>
      </c>
      <c r="H1419" s="9">
        <f>'Section 15b'!$D$49-'Section 15b'!$D$48</f>
        <v>0</v>
      </c>
      <c r="I1419" s="9">
        <f>'Section 15b'!$D$48</f>
        <v>0</v>
      </c>
      <c r="J1419" s="9" t="str">
        <f>'Section 15b'!A62</f>
        <v xml:space="preserve">   Estrie</v>
      </c>
      <c r="K1419" s="9">
        <f>'Section 15b'!D62</f>
        <v>0</v>
      </c>
      <c r="L1419" s="9">
        <f>'Section 15b'!F62</f>
        <v>0</v>
      </c>
    </row>
    <row r="1420" spans="1:26">
      <c r="A1420" s="9">
        <f>'Identification '!$F$11</f>
        <v>0</v>
      </c>
      <c r="B1420" s="69" t="str">
        <f>IF(AND('Identification '!$F$11="",'Identification '!$F$15&lt;&gt;""),'Identification '!$F$15,IF('Identification '!$F$11="","",IF('Identification '!$F$13="Inscrire le nom de votre organisme dans la cellule F15",'Identification '!$F$15,'Identification '!$F$13)))</f>
        <v/>
      </c>
      <c r="C1420" s="9" t="str">
        <f>REF!$BM$7</f>
        <v>2025-2026</v>
      </c>
      <c r="D1420" s="9" t="s">
        <v>3007</v>
      </c>
      <c r="E1420" s="69" t="str">
        <f>'Identification '!$F$17</f>
        <v/>
      </c>
      <c r="F1420" s="9" t="str">
        <f>'Identification '!$G$18</f>
        <v/>
      </c>
      <c r="G1420" s="9">
        <f>'Section 15b'!$H$53</f>
        <v>0</v>
      </c>
      <c r="H1420" s="9">
        <f>'Section 15b'!$D$49-'Section 15b'!$D$48</f>
        <v>0</v>
      </c>
      <c r="I1420" s="9">
        <f>'Section 15b'!$D$48</f>
        <v>0</v>
      </c>
      <c r="J1420" s="9" t="str">
        <f>'Section 15b'!A63</f>
        <v xml:space="preserve">   Montréal</v>
      </c>
      <c r="K1420" s="9">
        <f>'Section 15b'!D63</f>
        <v>0</v>
      </c>
      <c r="L1420" s="9">
        <f>'Section 15b'!F63</f>
        <v>0</v>
      </c>
    </row>
    <row r="1421" spans="1:26">
      <c r="A1421" s="9">
        <f>'Identification '!$F$11</f>
        <v>0</v>
      </c>
      <c r="B1421" s="69" t="str">
        <f>IF(AND('Identification '!$F$11="",'Identification '!$F$15&lt;&gt;""),'Identification '!$F$15,IF('Identification '!$F$11="","",IF('Identification '!$F$13="Inscrire le nom de votre organisme dans la cellule F15",'Identification '!$F$15,'Identification '!$F$13)))</f>
        <v/>
      </c>
      <c r="C1421" s="9" t="str">
        <f>REF!$BM$7</f>
        <v>2025-2026</v>
      </c>
      <c r="D1421" s="9" t="s">
        <v>3007</v>
      </c>
      <c r="E1421" s="69" t="str">
        <f>'Identification '!$F$17</f>
        <v/>
      </c>
      <c r="F1421" s="9" t="str">
        <f>'Identification '!$G$18</f>
        <v/>
      </c>
      <c r="G1421" s="9">
        <f>'Section 15b'!$H$53</f>
        <v>0</v>
      </c>
      <c r="H1421" s="9">
        <f>'Section 15b'!$D$49-'Section 15b'!$D$48</f>
        <v>0</v>
      </c>
      <c r="I1421" s="9">
        <f>'Section 15b'!$D$48</f>
        <v>0</v>
      </c>
      <c r="J1421" s="9" t="str">
        <f>'Section 15b'!A64</f>
        <v xml:space="preserve">   Outaouais</v>
      </c>
      <c r="K1421" s="9">
        <f>'Section 15b'!D64</f>
        <v>0</v>
      </c>
      <c r="L1421" s="9">
        <f>'Section 15b'!F64</f>
        <v>0</v>
      </c>
    </row>
    <row r="1422" spans="1:26">
      <c r="A1422" s="9">
        <f>'Identification '!$F$11</f>
        <v>0</v>
      </c>
      <c r="B1422" s="69" t="str">
        <f>IF(AND('Identification '!$F$11="",'Identification '!$F$15&lt;&gt;""),'Identification '!$F$15,IF('Identification '!$F$11="","",IF('Identification '!$F$13="Inscrire le nom de votre organisme dans la cellule F15",'Identification '!$F$15,'Identification '!$F$13)))</f>
        <v/>
      </c>
      <c r="C1422" s="9" t="str">
        <f>REF!$BM$7</f>
        <v>2025-2026</v>
      </c>
      <c r="D1422" s="9" t="s">
        <v>3007</v>
      </c>
      <c r="E1422" s="69" t="str">
        <f>'Identification '!$F$17</f>
        <v/>
      </c>
      <c r="F1422" s="9" t="str">
        <f>'Identification '!$G$18</f>
        <v/>
      </c>
      <c r="G1422" s="9">
        <f>'Section 15b'!$H$53</f>
        <v>0</v>
      </c>
      <c r="H1422" s="9">
        <f>'Section 15b'!$D$49-'Section 15b'!$D$48</f>
        <v>0</v>
      </c>
      <c r="I1422" s="9">
        <f>'Section 15b'!$D$48</f>
        <v>0</v>
      </c>
      <c r="J1422" s="9" t="str">
        <f>'Section 15b'!A65</f>
        <v xml:space="preserve">   Abitibi-Témiscamingue</v>
      </c>
      <c r="K1422" s="9">
        <f>'Section 15b'!D65</f>
        <v>0</v>
      </c>
      <c r="L1422" s="9">
        <f>'Section 15b'!F65</f>
        <v>0</v>
      </c>
    </row>
    <row r="1423" spans="1:26">
      <c r="A1423" s="9">
        <f>'Identification '!$F$11</f>
        <v>0</v>
      </c>
      <c r="B1423" s="69" t="str">
        <f>IF(AND('Identification '!$F$11="",'Identification '!$F$15&lt;&gt;""),'Identification '!$F$15,IF('Identification '!$F$11="","",IF('Identification '!$F$13="Inscrire le nom de votre organisme dans la cellule F15",'Identification '!$F$15,'Identification '!$F$13)))</f>
        <v/>
      </c>
      <c r="C1423" s="9" t="str">
        <f>REF!$BM$7</f>
        <v>2025-2026</v>
      </c>
      <c r="D1423" s="9" t="s">
        <v>3007</v>
      </c>
      <c r="E1423" s="69" t="str">
        <f>'Identification '!$F$17</f>
        <v/>
      </c>
      <c r="F1423" s="9" t="str">
        <f>'Identification '!$G$18</f>
        <v/>
      </c>
      <c r="G1423" s="9">
        <f>'Section 15b'!$H$53</f>
        <v>0</v>
      </c>
      <c r="H1423" s="9">
        <f>'Section 15b'!$D$49-'Section 15b'!$D$48</f>
        <v>0</v>
      </c>
      <c r="I1423" s="9">
        <f>'Section 15b'!$D$48</f>
        <v>0</v>
      </c>
      <c r="J1423" s="9" t="str">
        <f>'Section 15b'!A66</f>
        <v xml:space="preserve">   Côte-Nord</v>
      </c>
      <c r="K1423" s="9">
        <f>'Section 15b'!D66</f>
        <v>0</v>
      </c>
      <c r="L1423" s="9">
        <f>'Section 15b'!F66</f>
        <v>0</v>
      </c>
    </row>
    <row r="1424" spans="1:26">
      <c r="A1424" s="9">
        <f>'Identification '!$F$11</f>
        <v>0</v>
      </c>
      <c r="B1424" s="69" t="str">
        <f>IF(AND('Identification '!$F$11="",'Identification '!$F$15&lt;&gt;""),'Identification '!$F$15,IF('Identification '!$F$11="","",IF('Identification '!$F$13="Inscrire le nom de votre organisme dans la cellule F15",'Identification '!$F$15,'Identification '!$F$13)))</f>
        <v/>
      </c>
      <c r="C1424" s="9" t="str">
        <f>REF!$BM$7</f>
        <v>2025-2026</v>
      </c>
      <c r="D1424" s="9" t="s">
        <v>3007</v>
      </c>
      <c r="E1424" s="69" t="str">
        <f>'Identification '!$F$17</f>
        <v/>
      </c>
      <c r="F1424" s="9" t="str">
        <f>'Identification '!$G$18</f>
        <v/>
      </c>
      <c r="G1424" s="9">
        <f>'Section 15b'!$H$53</f>
        <v>0</v>
      </c>
      <c r="H1424" s="9">
        <f>'Section 15b'!$D$49-'Section 15b'!$D$48</f>
        <v>0</v>
      </c>
      <c r="I1424" s="9">
        <f>'Section 15b'!$D$48</f>
        <v>0</v>
      </c>
      <c r="J1424" s="9" t="str">
        <f>'Section 15b'!A67</f>
        <v xml:space="preserve">   Nord-du-Québec</v>
      </c>
      <c r="K1424" s="9">
        <f>'Section 15b'!D67</f>
        <v>0</v>
      </c>
      <c r="L1424" s="9">
        <f>'Section 15b'!F67</f>
        <v>0</v>
      </c>
    </row>
    <row r="1425" spans="1:28">
      <c r="A1425" s="9">
        <f>'Identification '!$F$11</f>
        <v>0</v>
      </c>
      <c r="B1425" s="69" t="str">
        <f>IF(AND('Identification '!$F$11="",'Identification '!$F$15&lt;&gt;""),'Identification '!$F$15,IF('Identification '!$F$11="","",IF('Identification '!$F$13="Inscrire le nom de votre organisme dans la cellule F15",'Identification '!$F$15,'Identification '!$F$13)))</f>
        <v/>
      </c>
      <c r="C1425" s="9" t="str">
        <f>REF!$BM$7</f>
        <v>2025-2026</v>
      </c>
      <c r="D1425" s="9" t="s">
        <v>3007</v>
      </c>
      <c r="E1425" s="69" t="str">
        <f>'Identification '!$F$17</f>
        <v/>
      </c>
      <c r="F1425" s="9" t="str">
        <f>'Identification '!$G$18</f>
        <v/>
      </c>
      <c r="G1425" s="9">
        <f>'Section 15b'!$H$53</f>
        <v>0</v>
      </c>
      <c r="H1425" s="9">
        <f>'Section 15b'!$D$49-'Section 15b'!$D$48</f>
        <v>0</v>
      </c>
      <c r="I1425" s="9">
        <f>'Section 15b'!$D$48</f>
        <v>0</v>
      </c>
      <c r="J1425" s="9" t="str">
        <f>'Section 15b'!A68</f>
        <v xml:space="preserve">   Gaspésie-Îles-de-la-Madeleine</v>
      </c>
      <c r="K1425" s="9">
        <f>'Section 15b'!D68</f>
        <v>0</v>
      </c>
      <c r="L1425" s="9">
        <f>'Section 15b'!F68</f>
        <v>0</v>
      </c>
    </row>
    <row r="1426" spans="1:28">
      <c r="A1426" s="9">
        <f>'Identification '!$F$11</f>
        <v>0</v>
      </c>
      <c r="B1426" s="69" t="str">
        <f>IF(AND('Identification '!$F$11="",'Identification '!$F$15&lt;&gt;""),'Identification '!$F$15,IF('Identification '!$F$11="","",IF('Identification '!$F$13="Inscrire le nom de votre organisme dans la cellule F15",'Identification '!$F$15,'Identification '!$F$13)))</f>
        <v/>
      </c>
      <c r="C1426" s="9" t="str">
        <f>REF!$BM$7</f>
        <v>2025-2026</v>
      </c>
      <c r="D1426" s="9" t="s">
        <v>3007</v>
      </c>
      <c r="E1426" s="69" t="str">
        <f>'Identification '!$F$17</f>
        <v/>
      </c>
      <c r="F1426" s="9" t="str">
        <f>'Identification '!$G$18</f>
        <v/>
      </c>
      <c r="G1426" s="9">
        <f>'Section 15b'!$H$53</f>
        <v>0</v>
      </c>
      <c r="H1426" s="9">
        <f>'Section 15b'!$D$49-'Section 15b'!$D$48</f>
        <v>0</v>
      </c>
      <c r="I1426" s="9">
        <f>'Section 15b'!$D$48</f>
        <v>0</v>
      </c>
      <c r="J1426" s="9" t="str">
        <f>'Section 15b'!A69</f>
        <v xml:space="preserve">   Chaudière-Appalaches</v>
      </c>
      <c r="K1426" s="9">
        <f>'Section 15b'!D69</f>
        <v>0</v>
      </c>
      <c r="L1426" s="9">
        <f>'Section 15b'!F69</f>
        <v>0</v>
      </c>
    </row>
    <row r="1427" spans="1:28">
      <c r="A1427" s="9">
        <f>'Identification '!$F$11</f>
        <v>0</v>
      </c>
      <c r="B1427" s="69" t="str">
        <f>IF(AND('Identification '!$F$11="",'Identification '!$F$15&lt;&gt;""),'Identification '!$F$15,IF('Identification '!$F$11="","",IF('Identification '!$F$13="Inscrire le nom de votre organisme dans la cellule F15",'Identification '!$F$15,'Identification '!$F$13)))</f>
        <v/>
      </c>
      <c r="C1427" s="9" t="str">
        <f>REF!$BM$7</f>
        <v>2025-2026</v>
      </c>
      <c r="D1427" s="9" t="s">
        <v>3007</v>
      </c>
      <c r="E1427" s="69" t="str">
        <f>'Identification '!$F$17</f>
        <v/>
      </c>
      <c r="F1427" s="9" t="str">
        <f>'Identification '!$G$18</f>
        <v/>
      </c>
      <c r="G1427" s="9">
        <f>'Section 15b'!$H$53</f>
        <v>0</v>
      </c>
      <c r="H1427" s="9">
        <f>'Section 15b'!$D$49-'Section 15b'!$D$48</f>
        <v>0</v>
      </c>
      <c r="I1427" s="9">
        <f>'Section 15b'!$D$48</f>
        <v>0</v>
      </c>
      <c r="J1427" s="9" t="str">
        <f>'Section 15b'!A70</f>
        <v xml:space="preserve">   Laval</v>
      </c>
      <c r="K1427" s="9">
        <f>'Section 15b'!D70</f>
        <v>0</v>
      </c>
      <c r="L1427" s="9">
        <f>'Section 15b'!F70</f>
        <v>0</v>
      </c>
    </row>
    <row r="1428" spans="1:28">
      <c r="A1428" s="9">
        <f>'Identification '!$F$11</f>
        <v>0</v>
      </c>
      <c r="B1428" s="69" t="str">
        <f>IF(AND('Identification '!$F$11="",'Identification '!$F$15&lt;&gt;""),'Identification '!$F$15,IF('Identification '!$F$11="","",IF('Identification '!$F$13="Inscrire le nom de votre organisme dans la cellule F15",'Identification '!$F$15,'Identification '!$F$13)))</f>
        <v/>
      </c>
      <c r="C1428" s="9" t="str">
        <f>REF!$BM$7</f>
        <v>2025-2026</v>
      </c>
      <c r="D1428" s="9" t="s">
        <v>3007</v>
      </c>
      <c r="E1428" s="69" t="str">
        <f>'Identification '!$F$17</f>
        <v/>
      </c>
      <c r="F1428" s="9" t="str">
        <f>'Identification '!$G$18</f>
        <v/>
      </c>
      <c r="G1428" s="9">
        <f>'Section 15b'!$H$53</f>
        <v>0</v>
      </c>
      <c r="H1428" s="9">
        <f>'Section 15b'!$D$49-'Section 15b'!$D$48</f>
        <v>0</v>
      </c>
      <c r="I1428" s="9">
        <f>'Section 15b'!$D$48</f>
        <v>0</v>
      </c>
      <c r="J1428" s="9" t="str">
        <f>'Section 15b'!A71</f>
        <v xml:space="preserve">   Lanaudière</v>
      </c>
      <c r="K1428" s="9">
        <f>'Section 15b'!D71</f>
        <v>0</v>
      </c>
      <c r="L1428" s="9">
        <f>'Section 15b'!F71</f>
        <v>0</v>
      </c>
    </row>
    <row r="1429" spans="1:28">
      <c r="A1429" s="9">
        <f>'Identification '!$F$11</f>
        <v>0</v>
      </c>
      <c r="B1429" s="69" t="str">
        <f>IF(AND('Identification '!$F$11="",'Identification '!$F$15&lt;&gt;""),'Identification '!$F$15,IF('Identification '!$F$11="","",IF('Identification '!$F$13="Inscrire le nom de votre organisme dans la cellule F15",'Identification '!$F$15,'Identification '!$F$13)))</f>
        <v/>
      </c>
      <c r="C1429" s="9" t="str">
        <f>REF!$BM$7</f>
        <v>2025-2026</v>
      </c>
      <c r="D1429" s="9" t="s">
        <v>3007</v>
      </c>
      <c r="E1429" s="69" t="str">
        <f>'Identification '!$F$17</f>
        <v/>
      </c>
      <c r="F1429" s="9" t="str">
        <f>'Identification '!$G$18</f>
        <v/>
      </c>
      <c r="G1429" s="9">
        <f>'Section 15b'!$H$53</f>
        <v>0</v>
      </c>
      <c r="H1429" s="9">
        <f>'Section 15b'!$D$49-'Section 15b'!$D$48</f>
        <v>0</v>
      </c>
      <c r="I1429" s="9">
        <f>'Section 15b'!$D$48</f>
        <v>0</v>
      </c>
      <c r="J1429" s="9" t="str">
        <f>'Section 15b'!A72</f>
        <v xml:space="preserve">   Laurentides</v>
      </c>
      <c r="K1429" s="9">
        <f>'Section 15b'!D72</f>
        <v>0</v>
      </c>
      <c r="L1429" s="9">
        <f>'Section 15b'!F72</f>
        <v>0</v>
      </c>
    </row>
    <row r="1430" spans="1:28">
      <c r="A1430" s="9">
        <f>'Identification '!$F$11</f>
        <v>0</v>
      </c>
      <c r="B1430" s="69" t="str">
        <f>IF(AND('Identification '!$F$11="",'Identification '!$F$15&lt;&gt;""),'Identification '!$F$15,IF('Identification '!$F$11="","",IF('Identification '!$F$13="Inscrire le nom de votre organisme dans la cellule F15",'Identification '!$F$15,'Identification '!$F$13)))</f>
        <v/>
      </c>
      <c r="C1430" s="9" t="str">
        <f>REF!$BM$7</f>
        <v>2025-2026</v>
      </c>
      <c r="D1430" s="9" t="s">
        <v>3007</v>
      </c>
      <c r="E1430" s="69" t="str">
        <f>'Identification '!$F$17</f>
        <v/>
      </c>
      <c r="F1430" s="9" t="str">
        <f>'Identification '!$G$18</f>
        <v/>
      </c>
      <c r="G1430" s="9">
        <f>'Section 15b'!$H$53</f>
        <v>0</v>
      </c>
      <c r="H1430" s="9">
        <f>'Section 15b'!$D$49-'Section 15b'!$D$48</f>
        <v>0</v>
      </c>
      <c r="I1430" s="9">
        <f>'Section 15b'!$D$48</f>
        <v>0</v>
      </c>
      <c r="J1430" s="9" t="str">
        <f>'Section 15b'!A73</f>
        <v xml:space="preserve">   Montérégie</v>
      </c>
      <c r="K1430" s="9">
        <f>'Section 15b'!D73</f>
        <v>0</v>
      </c>
      <c r="L1430" s="9">
        <f>'Section 15b'!F73</f>
        <v>0</v>
      </c>
    </row>
    <row r="1431" spans="1:28">
      <c r="A1431" s="9">
        <f>'Identification '!$F$11</f>
        <v>0</v>
      </c>
      <c r="B1431" s="69" t="str">
        <f>IF(AND('Identification '!$F$11="",'Identification '!$F$15&lt;&gt;""),'Identification '!$F$15,IF('Identification '!$F$11="","",IF('Identification '!$F$13="Inscrire le nom de votre organisme dans la cellule F15",'Identification '!$F$15,'Identification '!$F$13)))</f>
        <v/>
      </c>
      <c r="C1431" s="9" t="str">
        <f>REF!$BM$7</f>
        <v>2025-2026</v>
      </c>
      <c r="D1431" s="9" t="s">
        <v>3007</v>
      </c>
      <c r="E1431" s="69" t="str">
        <f>'Identification '!$F$17</f>
        <v/>
      </c>
      <c r="F1431" s="9" t="str">
        <f>'Identification '!$G$18</f>
        <v/>
      </c>
      <c r="G1431" s="9">
        <f>'Section 15b'!$H$53</f>
        <v>0</v>
      </c>
      <c r="H1431" s="9">
        <f>'Section 15b'!$D$49-'Section 15b'!$D$48</f>
        <v>0</v>
      </c>
      <c r="I1431" s="9">
        <f>'Section 15b'!$D$48</f>
        <v>0</v>
      </c>
      <c r="J1431" s="9" t="str">
        <f>'Section 15b'!A74</f>
        <v xml:space="preserve">   Centre-du-Québec</v>
      </c>
      <c r="K1431" s="9">
        <f>'Section 15b'!D74</f>
        <v>0</v>
      </c>
      <c r="L1431" s="9">
        <f>'Section 15b'!F74</f>
        <v>0</v>
      </c>
    </row>
    <row r="1432" spans="1:28">
      <c r="E1432" s="69"/>
    </row>
    <row r="1433" spans="1:28">
      <c r="E1433" s="69"/>
    </row>
    <row r="1434" spans="1:28">
      <c r="E1434" s="69"/>
    </row>
    <row r="1435" spans="1:28">
      <c r="E1435" s="69"/>
    </row>
    <row r="1438" spans="1:28">
      <c r="A1438" s="69" t="s">
        <v>3196</v>
      </c>
    </row>
    <row r="1440" spans="1:28" ht="69">
      <c r="A1440" s="594" t="s">
        <v>200</v>
      </c>
      <c r="B1440" s="594" t="s">
        <v>1868</v>
      </c>
      <c r="C1440" s="594" t="s">
        <v>3110</v>
      </c>
      <c r="D1440" s="1266" t="s">
        <v>3223</v>
      </c>
      <c r="E1440" s="594" t="s">
        <v>3111</v>
      </c>
      <c r="F1440" s="594" t="s">
        <v>3229</v>
      </c>
      <c r="G1440" s="594" t="s">
        <v>3200</v>
      </c>
      <c r="H1440" s="1214" t="s">
        <v>3142</v>
      </c>
      <c r="I1440" s="594" t="s">
        <v>1017</v>
      </c>
      <c r="J1440" s="594" t="s">
        <v>105</v>
      </c>
      <c r="K1440" s="594" t="s">
        <v>106</v>
      </c>
      <c r="L1440" s="594" t="s">
        <v>144</v>
      </c>
      <c r="M1440" s="594" t="s">
        <v>107</v>
      </c>
      <c r="N1440" s="594" t="s">
        <v>3124</v>
      </c>
      <c r="O1440" s="594" t="s">
        <v>3201</v>
      </c>
      <c r="P1440" s="594" t="s">
        <v>3199</v>
      </c>
      <c r="Q1440" s="594" t="s">
        <v>2904</v>
      </c>
      <c r="R1440" s="594" t="s">
        <v>3125</v>
      </c>
      <c r="S1440" s="594" t="s">
        <v>3126</v>
      </c>
      <c r="T1440" s="594" t="s">
        <v>3127</v>
      </c>
      <c r="U1440" s="594" t="s">
        <v>3198</v>
      </c>
      <c r="V1440" s="594" t="s">
        <v>335</v>
      </c>
      <c r="W1440" s="594" t="s">
        <v>27</v>
      </c>
      <c r="X1440" s="594" t="s">
        <v>336</v>
      </c>
      <c r="Y1440" s="594" t="s">
        <v>108</v>
      </c>
      <c r="Z1440" s="594" t="s">
        <v>2998</v>
      </c>
      <c r="AA1440" s="594" t="s">
        <v>2999</v>
      </c>
      <c r="AB1440" s="594" t="s">
        <v>3197</v>
      </c>
    </row>
    <row r="1441" spans="2:28">
      <c r="B1441" s="69"/>
      <c r="E1441" s="69"/>
      <c r="V1441" s="45"/>
      <c r="W1441" s="45"/>
      <c r="X1441" s="45"/>
      <c r="Y1441" s="45"/>
      <c r="Z1441" s="45"/>
      <c r="AA1441" s="45"/>
      <c r="AB1441" s="45"/>
    </row>
    <row r="1442" spans="2:28">
      <c r="B1442" s="69"/>
      <c r="E1442" s="69"/>
      <c r="V1442" s="45"/>
      <c r="W1442" s="45"/>
      <c r="X1442" s="45"/>
      <c r="Y1442" s="45"/>
      <c r="Z1442" s="45"/>
      <c r="AA1442" s="45"/>
      <c r="AB1442" s="45"/>
    </row>
    <row r="1443" spans="2:28">
      <c r="B1443" s="69"/>
      <c r="E1443" s="69"/>
      <c r="V1443" s="45"/>
      <c r="W1443" s="45"/>
      <c r="X1443" s="45"/>
      <c r="Y1443" s="45"/>
      <c r="Z1443" s="45"/>
      <c r="AA1443" s="45"/>
      <c r="AB1443" s="45"/>
    </row>
    <row r="1444" spans="2:28">
      <c r="B1444" s="69"/>
      <c r="E1444" s="69"/>
      <c r="V1444" s="45"/>
      <c r="W1444" s="45"/>
      <c r="X1444" s="45"/>
      <c r="Y1444" s="45"/>
      <c r="Z1444" s="45"/>
      <c r="AA1444" s="45"/>
      <c r="AB1444" s="45"/>
    </row>
    <row r="1445" spans="2:28">
      <c r="B1445" s="69"/>
      <c r="E1445" s="69"/>
      <c r="V1445" s="45"/>
      <c r="W1445" s="45"/>
      <c r="X1445" s="45"/>
      <c r="Y1445" s="45"/>
      <c r="Z1445" s="45"/>
      <c r="AA1445" s="45"/>
      <c r="AB1445" s="45"/>
    </row>
    <row r="1446" spans="2:28">
      <c r="B1446" s="69"/>
      <c r="E1446" s="69"/>
      <c r="V1446" s="45"/>
      <c r="W1446" s="45"/>
      <c r="X1446" s="45"/>
      <c r="Y1446" s="45"/>
      <c r="Z1446" s="45"/>
      <c r="AA1446" s="45"/>
      <c r="AB1446" s="45"/>
    </row>
    <row r="1447" spans="2:28">
      <c r="B1447" s="69"/>
      <c r="E1447" s="69"/>
      <c r="V1447" s="45"/>
      <c r="W1447" s="45"/>
      <c r="X1447" s="45"/>
      <c r="Y1447" s="45"/>
      <c r="Z1447" s="45"/>
      <c r="AA1447" s="45"/>
      <c r="AB1447" s="45"/>
    </row>
    <row r="1448" spans="2:28">
      <c r="B1448" s="69"/>
      <c r="E1448" s="69"/>
      <c r="V1448" s="45"/>
      <c r="W1448" s="45"/>
      <c r="X1448" s="45"/>
      <c r="Y1448" s="45"/>
      <c r="Z1448" s="45"/>
      <c r="AA1448" s="45"/>
      <c r="AB1448" s="45"/>
    </row>
    <row r="1449" spans="2:28">
      <c r="B1449" s="69"/>
      <c r="E1449" s="69"/>
      <c r="V1449" s="45"/>
      <c r="W1449" s="45"/>
      <c r="X1449" s="45"/>
      <c r="Y1449" s="45"/>
      <c r="Z1449" s="45"/>
      <c r="AA1449" s="45"/>
      <c r="AB1449" s="45"/>
    </row>
    <row r="1450" spans="2:28">
      <c r="B1450" s="69"/>
      <c r="E1450" s="69"/>
      <c r="V1450" s="45"/>
      <c r="W1450" s="45"/>
      <c r="X1450" s="45"/>
      <c r="Y1450" s="45"/>
      <c r="Z1450" s="45"/>
      <c r="AA1450" s="45"/>
      <c r="AB1450" s="45"/>
    </row>
    <row r="1451" spans="2:28">
      <c r="B1451" s="69"/>
      <c r="E1451" s="69"/>
      <c r="V1451" s="45"/>
      <c r="W1451" s="45"/>
      <c r="X1451" s="45"/>
      <c r="Y1451" s="45"/>
      <c r="Z1451" s="45"/>
      <c r="AA1451" s="45"/>
      <c r="AB1451" s="45"/>
    </row>
    <row r="1452" spans="2:28">
      <c r="B1452" s="69"/>
      <c r="E1452" s="69"/>
      <c r="V1452" s="45"/>
      <c r="W1452" s="45"/>
      <c r="X1452" s="45"/>
      <c r="Y1452" s="45"/>
      <c r="Z1452" s="45"/>
      <c r="AA1452" s="45"/>
      <c r="AB1452" s="45"/>
    </row>
    <row r="1453" spans="2:28">
      <c r="B1453" s="69"/>
      <c r="E1453" s="69"/>
      <c r="V1453" s="45"/>
      <c r="W1453" s="45"/>
      <c r="X1453" s="45"/>
      <c r="Y1453" s="45"/>
      <c r="Z1453" s="45"/>
      <c r="AA1453" s="45"/>
      <c r="AB1453" s="45"/>
    </row>
    <row r="1454" spans="2:28">
      <c r="B1454" s="69"/>
      <c r="E1454" s="69"/>
      <c r="V1454" s="45"/>
      <c r="W1454" s="45"/>
      <c r="X1454" s="45"/>
      <c r="Y1454" s="45"/>
      <c r="Z1454" s="45"/>
      <c r="AA1454" s="45"/>
      <c r="AB1454" s="45"/>
    </row>
    <row r="1455" spans="2:28">
      <c r="B1455" s="69"/>
      <c r="E1455" s="69"/>
      <c r="V1455" s="45"/>
      <c r="W1455" s="45"/>
      <c r="X1455" s="45"/>
      <c r="Y1455" s="45"/>
      <c r="Z1455" s="45"/>
      <c r="AA1455" s="45"/>
      <c r="AB1455" s="45"/>
    </row>
    <row r="1456" spans="2:28">
      <c r="B1456" s="69"/>
      <c r="E1456" s="69"/>
      <c r="V1456" s="45"/>
      <c r="W1456" s="45"/>
      <c r="X1456" s="45"/>
      <c r="Y1456" s="45"/>
      <c r="Z1456" s="45"/>
      <c r="AA1456" s="45"/>
      <c r="AB1456" s="45"/>
    </row>
    <row r="1457" spans="2:28">
      <c r="B1457" s="69"/>
      <c r="E1457" s="69"/>
      <c r="V1457" s="45"/>
      <c r="W1457" s="45"/>
      <c r="X1457" s="45"/>
      <c r="Y1457" s="45"/>
      <c r="Z1457" s="45"/>
      <c r="AA1457" s="45"/>
      <c r="AB1457" s="45"/>
    </row>
    <row r="1458" spans="2:28">
      <c r="B1458" s="69"/>
      <c r="E1458" s="69"/>
      <c r="V1458" s="45"/>
      <c r="W1458" s="45"/>
      <c r="X1458" s="45"/>
      <c r="Y1458" s="45"/>
      <c r="Z1458" s="45"/>
      <c r="AA1458" s="45"/>
      <c r="AB1458" s="45"/>
    </row>
    <row r="1459" spans="2:28">
      <c r="B1459" s="69"/>
      <c r="E1459" s="69"/>
      <c r="V1459" s="45"/>
      <c r="W1459" s="45"/>
      <c r="X1459" s="45"/>
      <c r="Y1459" s="45"/>
      <c r="Z1459" s="45"/>
      <c r="AA1459" s="45"/>
      <c r="AB1459" s="45"/>
    </row>
    <row r="1460" spans="2:28">
      <c r="B1460" s="69"/>
      <c r="E1460" s="69"/>
      <c r="V1460" s="45"/>
      <c r="W1460" s="45"/>
      <c r="X1460" s="45"/>
      <c r="Y1460" s="45"/>
      <c r="Z1460" s="45"/>
      <c r="AA1460" s="45"/>
      <c r="AB1460" s="45"/>
    </row>
    <row r="1461" spans="2:28">
      <c r="B1461" s="69"/>
      <c r="E1461" s="69"/>
      <c r="V1461" s="45"/>
      <c r="W1461" s="45"/>
      <c r="X1461" s="45"/>
      <c r="Y1461" s="45"/>
      <c r="Z1461" s="45"/>
      <c r="AA1461" s="45"/>
      <c r="AB1461" s="45"/>
    </row>
    <row r="1462" spans="2:28">
      <c r="B1462" s="69"/>
      <c r="E1462" s="69"/>
      <c r="V1462" s="45"/>
      <c r="W1462" s="45"/>
      <c r="X1462" s="45"/>
      <c r="Y1462" s="45"/>
      <c r="Z1462" s="45"/>
      <c r="AA1462" s="45"/>
      <c r="AB1462" s="45"/>
    </row>
    <row r="1463" spans="2:28">
      <c r="B1463" s="69"/>
      <c r="E1463" s="69"/>
      <c r="V1463" s="45"/>
      <c r="W1463" s="45"/>
      <c r="X1463" s="45"/>
      <c r="Y1463" s="45"/>
      <c r="Z1463" s="45"/>
      <c r="AA1463" s="45"/>
      <c r="AB1463" s="45"/>
    </row>
    <row r="1464" spans="2:28">
      <c r="B1464" s="69"/>
      <c r="E1464" s="69"/>
      <c r="V1464" s="45"/>
      <c r="W1464" s="45"/>
      <c r="X1464" s="45"/>
      <c r="Y1464" s="45"/>
      <c r="Z1464" s="45"/>
      <c r="AA1464" s="45"/>
      <c r="AB1464" s="45"/>
    </row>
    <row r="1465" spans="2:28">
      <c r="B1465" s="69"/>
      <c r="E1465" s="69"/>
      <c r="V1465" s="45"/>
      <c r="W1465" s="45"/>
      <c r="X1465" s="45"/>
      <c r="Y1465" s="45"/>
      <c r="Z1465" s="45"/>
      <c r="AA1465" s="45"/>
      <c r="AB1465" s="45"/>
    </row>
    <row r="1466" spans="2:28">
      <c r="B1466" s="69"/>
      <c r="E1466" s="69"/>
      <c r="V1466" s="45"/>
      <c r="W1466" s="45"/>
      <c r="X1466" s="45"/>
      <c r="Y1466" s="45"/>
      <c r="Z1466" s="45"/>
      <c r="AA1466" s="45"/>
      <c r="AB1466" s="45"/>
    </row>
    <row r="1467" spans="2:28">
      <c r="B1467" s="69"/>
      <c r="E1467" s="69"/>
      <c r="V1467" s="45"/>
      <c r="W1467" s="45"/>
      <c r="X1467" s="45"/>
      <c r="Y1467" s="45"/>
      <c r="Z1467" s="45"/>
      <c r="AA1467" s="45"/>
      <c r="AB1467" s="45"/>
    </row>
    <row r="1468" spans="2:28">
      <c r="B1468" s="69"/>
      <c r="E1468" s="69"/>
      <c r="V1468" s="45"/>
      <c r="W1468" s="45"/>
      <c r="X1468" s="45"/>
      <c r="Y1468" s="45"/>
      <c r="Z1468" s="45"/>
      <c r="AA1468" s="45"/>
      <c r="AB1468" s="45"/>
    </row>
    <row r="1469" spans="2:28">
      <c r="B1469" s="69"/>
      <c r="E1469" s="69"/>
      <c r="V1469" s="45"/>
      <c r="W1469" s="45"/>
      <c r="X1469" s="45"/>
      <c r="Y1469" s="45"/>
      <c r="Z1469" s="45"/>
      <c r="AA1469" s="45"/>
      <c r="AB1469" s="45"/>
    </row>
    <row r="1470" spans="2:28">
      <c r="B1470" s="69"/>
      <c r="E1470" s="69"/>
      <c r="V1470" s="45"/>
      <c r="W1470" s="45"/>
      <c r="X1470" s="45"/>
      <c r="Y1470" s="45"/>
      <c r="Z1470" s="45"/>
      <c r="AA1470" s="45"/>
      <c r="AB1470" s="45"/>
    </row>
    <row r="1471" spans="2:28">
      <c r="B1471" s="69"/>
      <c r="E1471" s="69"/>
      <c r="V1471" s="45"/>
      <c r="W1471" s="45"/>
      <c r="X1471" s="45"/>
      <c r="Y1471" s="45"/>
      <c r="Z1471" s="45"/>
      <c r="AA1471" s="45"/>
      <c r="AB1471" s="45"/>
    </row>
    <row r="1472" spans="2:28">
      <c r="B1472" s="69"/>
      <c r="E1472" s="69"/>
      <c r="V1472" s="45"/>
      <c r="W1472" s="45"/>
      <c r="X1472" s="45"/>
      <c r="Y1472" s="45"/>
      <c r="Z1472" s="45"/>
      <c r="AA1472" s="45"/>
      <c r="AB1472" s="45"/>
    </row>
    <row r="1473" spans="2:28">
      <c r="B1473" s="69"/>
      <c r="E1473" s="69"/>
      <c r="V1473" s="45"/>
      <c r="W1473" s="45"/>
      <c r="X1473" s="45"/>
      <c r="Y1473" s="45"/>
      <c r="Z1473" s="45"/>
      <c r="AA1473" s="45"/>
      <c r="AB1473" s="45"/>
    </row>
    <row r="1474" spans="2:28">
      <c r="B1474" s="69"/>
      <c r="E1474" s="69"/>
      <c r="V1474" s="45"/>
      <c r="W1474" s="45"/>
      <c r="X1474" s="45"/>
      <c r="Y1474" s="45"/>
      <c r="Z1474" s="45"/>
      <c r="AA1474" s="45"/>
      <c r="AB1474" s="45"/>
    </row>
    <row r="1475" spans="2:28">
      <c r="B1475" s="69"/>
      <c r="E1475" s="69"/>
      <c r="V1475" s="45"/>
      <c r="W1475" s="45"/>
      <c r="X1475" s="45"/>
      <c r="Y1475" s="45"/>
      <c r="Z1475" s="45"/>
      <c r="AA1475" s="45"/>
      <c r="AB1475" s="45"/>
    </row>
    <row r="1476" spans="2:28">
      <c r="B1476" s="69"/>
      <c r="E1476" s="69"/>
      <c r="V1476" s="45"/>
      <c r="W1476" s="45"/>
      <c r="X1476" s="45"/>
      <c r="Y1476" s="45"/>
      <c r="Z1476" s="45"/>
      <c r="AA1476" s="45"/>
      <c r="AB1476" s="45"/>
    </row>
    <row r="1477" spans="2:28">
      <c r="B1477" s="69"/>
      <c r="E1477" s="69"/>
      <c r="V1477" s="45"/>
      <c r="W1477" s="45"/>
      <c r="X1477" s="45"/>
      <c r="Y1477" s="45"/>
      <c r="Z1477" s="45"/>
      <c r="AA1477" s="45"/>
      <c r="AB1477" s="45"/>
    </row>
    <row r="1478" spans="2:28">
      <c r="B1478" s="69"/>
      <c r="E1478" s="69"/>
      <c r="V1478" s="45"/>
      <c r="W1478" s="45"/>
      <c r="X1478" s="45"/>
      <c r="Y1478" s="45"/>
      <c r="Z1478" s="45"/>
      <c r="AA1478" s="45"/>
      <c r="AB1478" s="45"/>
    </row>
    <row r="1479" spans="2:28">
      <c r="B1479" s="69"/>
      <c r="E1479" s="69"/>
      <c r="V1479" s="45"/>
      <c r="W1479" s="45"/>
      <c r="X1479" s="45"/>
      <c r="Y1479" s="45"/>
      <c r="Z1479" s="45"/>
      <c r="AA1479" s="45"/>
      <c r="AB1479" s="45"/>
    </row>
    <row r="1480" spans="2:28">
      <c r="B1480" s="69"/>
      <c r="E1480" s="69"/>
      <c r="V1480" s="45"/>
      <c r="W1480" s="45"/>
      <c r="X1480" s="45"/>
      <c r="Y1480" s="45"/>
      <c r="Z1480" s="45"/>
      <c r="AA1480" s="45"/>
      <c r="AB1480" s="45"/>
    </row>
    <row r="1481" spans="2:28">
      <c r="B1481" s="69"/>
      <c r="E1481" s="69"/>
      <c r="V1481" s="45"/>
      <c r="W1481" s="45"/>
      <c r="X1481" s="45"/>
      <c r="Y1481" s="45"/>
      <c r="Z1481" s="45"/>
      <c r="AA1481" s="45"/>
      <c r="AB1481" s="45"/>
    </row>
    <row r="1482" spans="2:28">
      <c r="B1482" s="69"/>
      <c r="E1482" s="69"/>
      <c r="V1482" s="45"/>
      <c r="W1482" s="45"/>
      <c r="X1482" s="45"/>
      <c r="Y1482" s="45"/>
      <c r="Z1482" s="45"/>
      <c r="AA1482" s="45"/>
      <c r="AB1482" s="45"/>
    </row>
    <row r="1483" spans="2:28">
      <c r="B1483" s="69"/>
      <c r="E1483" s="69"/>
      <c r="V1483" s="45"/>
      <c r="W1483" s="45"/>
      <c r="X1483" s="45"/>
      <c r="Y1483" s="45"/>
      <c r="Z1483" s="45"/>
      <c r="AA1483" s="45"/>
      <c r="AB1483" s="45"/>
    </row>
    <row r="1484" spans="2:28">
      <c r="B1484" s="69"/>
      <c r="E1484" s="69"/>
      <c r="V1484" s="45"/>
      <c r="W1484" s="45"/>
      <c r="X1484" s="45"/>
      <c r="Y1484" s="45"/>
      <c r="Z1484" s="45"/>
      <c r="AA1484" s="45"/>
      <c r="AB1484" s="45"/>
    </row>
    <row r="1485" spans="2:28">
      <c r="B1485" s="69"/>
      <c r="E1485" s="69"/>
      <c r="V1485" s="45"/>
      <c r="W1485" s="45"/>
      <c r="X1485" s="45"/>
      <c r="Y1485" s="45"/>
      <c r="Z1485" s="45"/>
      <c r="AA1485" s="45"/>
      <c r="AB1485" s="45"/>
    </row>
    <row r="1486" spans="2:28">
      <c r="B1486" s="69"/>
      <c r="E1486" s="69"/>
      <c r="V1486" s="45"/>
      <c r="W1486" s="45"/>
      <c r="X1486" s="45"/>
      <c r="Y1486" s="45"/>
      <c r="Z1486" s="45"/>
      <c r="AA1486" s="45"/>
      <c r="AB1486" s="45"/>
    </row>
    <row r="1487" spans="2:28">
      <c r="B1487" s="69"/>
      <c r="E1487" s="69"/>
      <c r="V1487" s="45"/>
      <c r="W1487" s="45"/>
      <c r="X1487" s="45"/>
      <c r="Y1487" s="45"/>
      <c r="Z1487" s="45"/>
      <c r="AA1487" s="45"/>
      <c r="AB1487" s="45"/>
    </row>
    <row r="1488" spans="2:28">
      <c r="B1488" s="69"/>
      <c r="E1488" s="69"/>
      <c r="V1488" s="45"/>
      <c r="W1488" s="45"/>
      <c r="X1488" s="45"/>
      <c r="Y1488" s="45"/>
      <c r="Z1488" s="45"/>
      <c r="AA1488" s="45"/>
      <c r="AB1488" s="45"/>
    </row>
    <row r="1489" spans="2:28">
      <c r="B1489" s="69"/>
      <c r="E1489" s="69"/>
      <c r="V1489" s="45"/>
      <c r="W1489" s="45"/>
      <c r="X1489" s="45"/>
      <c r="Y1489" s="45"/>
      <c r="Z1489" s="45"/>
      <c r="AA1489" s="45"/>
      <c r="AB1489" s="45"/>
    </row>
    <row r="1490" spans="2:28">
      <c r="B1490" s="69"/>
      <c r="E1490" s="69"/>
      <c r="V1490" s="45"/>
      <c r="W1490" s="45"/>
      <c r="X1490" s="45"/>
      <c r="Y1490" s="45"/>
      <c r="Z1490" s="45"/>
      <c r="AA1490" s="45"/>
      <c r="AB1490" s="45"/>
    </row>
    <row r="1491" spans="2:28">
      <c r="B1491" s="69"/>
      <c r="E1491" s="69"/>
      <c r="V1491" s="45"/>
      <c r="W1491" s="45"/>
      <c r="X1491" s="45"/>
      <c r="Y1491" s="45"/>
      <c r="Z1491" s="45"/>
      <c r="AA1491" s="45"/>
      <c r="AB1491" s="45"/>
    </row>
    <row r="1492" spans="2:28">
      <c r="B1492" s="69"/>
      <c r="E1492" s="69"/>
      <c r="V1492" s="45"/>
      <c r="W1492" s="45"/>
      <c r="X1492" s="45"/>
      <c r="Y1492" s="45"/>
      <c r="Z1492" s="45"/>
      <c r="AA1492" s="45"/>
      <c r="AB1492" s="45"/>
    </row>
    <row r="1493" spans="2:28">
      <c r="B1493" s="69"/>
      <c r="E1493" s="69"/>
      <c r="V1493" s="45"/>
      <c r="W1493" s="45"/>
      <c r="X1493" s="45"/>
      <c r="Y1493" s="45"/>
      <c r="Z1493" s="45"/>
      <c r="AA1493" s="45"/>
      <c r="AB1493" s="45"/>
    </row>
    <row r="1494" spans="2:28">
      <c r="B1494" s="69"/>
      <c r="E1494" s="69"/>
      <c r="V1494" s="45"/>
      <c r="W1494" s="45"/>
      <c r="X1494" s="45"/>
      <c r="Y1494" s="45"/>
      <c r="Z1494" s="45"/>
      <c r="AA1494" s="45"/>
      <c r="AB1494" s="45"/>
    </row>
    <row r="1495" spans="2:28">
      <c r="B1495" s="69"/>
      <c r="E1495" s="69"/>
      <c r="V1495" s="45"/>
      <c r="W1495" s="45"/>
      <c r="X1495" s="45"/>
      <c r="Y1495" s="45"/>
      <c r="Z1495" s="45"/>
      <c r="AA1495" s="45"/>
      <c r="AB1495" s="45"/>
    </row>
    <row r="1496" spans="2:28">
      <c r="B1496" s="69"/>
      <c r="E1496" s="69"/>
      <c r="V1496" s="45"/>
      <c r="W1496" s="45"/>
      <c r="X1496" s="45"/>
      <c r="Y1496" s="45"/>
      <c r="Z1496" s="45"/>
      <c r="AA1496" s="45"/>
      <c r="AB1496" s="45"/>
    </row>
    <row r="1497" spans="2:28">
      <c r="B1497" s="69"/>
      <c r="E1497" s="69"/>
      <c r="V1497" s="45"/>
      <c r="W1497" s="45"/>
      <c r="X1497" s="45"/>
      <c r="Y1497" s="45"/>
      <c r="Z1497" s="45"/>
      <c r="AA1497" s="45"/>
      <c r="AB1497" s="45"/>
    </row>
    <row r="1498" spans="2:28">
      <c r="B1498" s="69"/>
      <c r="E1498" s="69"/>
      <c r="V1498" s="45"/>
      <c r="W1498" s="45"/>
      <c r="X1498" s="45"/>
      <c r="Y1498" s="45"/>
      <c r="Z1498" s="45"/>
      <c r="AA1498" s="45"/>
      <c r="AB1498" s="45"/>
    </row>
    <row r="1499" spans="2:28">
      <c r="B1499" s="69"/>
      <c r="E1499" s="69"/>
      <c r="V1499" s="45"/>
      <c r="W1499" s="45"/>
      <c r="X1499" s="45"/>
      <c r="Y1499" s="45"/>
      <c r="Z1499" s="45"/>
      <c r="AA1499" s="45"/>
      <c r="AB1499" s="45"/>
    </row>
    <row r="1500" spans="2:28">
      <c r="B1500" s="69"/>
      <c r="E1500" s="69"/>
      <c r="V1500" s="45"/>
      <c r="W1500" s="45"/>
      <c r="X1500" s="45"/>
      <c r="Y1500" s="45"/>
      <c r="Z1500" s="45"/>
      <c r="AA1500" s="45"/>
      <c r="AB1500" s="45"/>
    </row>
    <row r="1501" spans="2:28">
      <c r="B1501" s="69"/>
      <c r="E1501" s="69"/>
      <c r="V1501" s="45"/>
      <c r="W1501" s="45"/>
      <c r="X1501" s="45"/>
      <c r="Y1501" s="45"/>
      <c r="Z1501" s="45"/>
      <c r="AA1501" s="45"/>
      <c r="AB1501" s="45"/>
    </row>
    <row r="1502" spans="2:28">
      <c r="B1502" s="69"/>
      <c r="E1502" s="69"/>
      <c r="V1502" s="45"/>
      <c r="W1502" s="45"/>
      <c r="X1502" s="45"/>
      <c r="Y1502" s="45"/>
      <c r="Z1502" s="45"/>
      <c r="AA1502" s="45"/>
      <c r="AB1502" s="45"/>
    </row>
    <row r="1503" spans="2:28">
      <c r="B1503" s="69"/>
      <c r="E1503" s="69"/>
      <c r="V1503" s="45"/>
      <c r="W1503" s="45"/>
      <c r="X1503" s="45"/>
      <c r="Y1503" s="45"/>
      <c r="Z1503" s="45"/>
      <c r="AA1503" s="45"/>
      <c r="AB1503" s="45"/>
    </row>
    <row r="1504" spans="2:28">
      <c r="B1504" s="69"/>
      <c r="E1504" s="69"/>
      <c r="V1504" s="45"/>
      <c r="W1504" s="45"/>
      <c r="X1504" s="45"/>
      <c r="Y1504" s="45"/>
      <c r="Z1504" s="45"/>
      <c r="AA1504" s="45"/>
      <c r="AB1504" s="45"/>
    </row>
    <row r="1505" spans="2:28">
      <c r="B1505" s="69"/>
      <c r="E1505" s="69"/>
      <c r="V1505" s="45"/>
      <c r="W1505" s="45"/>
      <c r="X1505" s="45"/>
      <c r="Y1505" s="45"/>
      <c r="Z1505" s="45"/>
      <c r="AA1505" s="45"/>
      <c r="AB1505" s="45"/>
    </row>
    <row r="1506" spans="2:28">
      <c r="B1506" s="69"/>
      <c r="E1506" s="69"/>
      <c r="V1506" s="45"/>
      <c r="W1506" s="45"/>
      <c r="X1506" s="45"/>
      <c r="Y1506" s="45"/>
      <c r="Z1506" s="45"/>
      <c r="AA1506" s="45"/>
      <c r="AB1506" s="45"/>
    </row>
    <row r="1507" spans="2:28">
      <c r="B1507" s="69"/>
      <c r="E1507" s="69"/>
      <c r="V1507" s="45"/>
      <c r="W1507" s="45"/>
      <c r="X1507" s="45"/>
      <c r="Y1507" s="45"/>
      <c r="Z1507" s="45"/>
      <c r="AA1507" s="45"/>
      <c r="AB1507" s="45"/>
    </row>
    <row r="1508" spans="2:28">
      <c r="B1508" s="69"/>
      <c r="E1508" s="69"/>
      <c r="V1508" s="45"/>
      <c r="W1508" s="45"/>
      <c r="X1508" s="45"/>
      <c r="Y1508" s="45"/>
      <c r="Z1508" s="45"/>
      <c r="AA1508" s="45"/>
      <c r="AB1508" s="45"/>
    </row>
    <row r="1509" spans="2:28">
      <c r="B1509" s="69"/>
      <c r="E1509" s="69"/>
      <c r="V1509" s="45"/>
      <c r="W1509" s="45"/>
      <c r="X1509" s="45"/>
      <c r="Y1509" s="45"/>
      <c r="Z1509" s="45"/>
      <c r="AA1509" s="45"/>
      <c r="AB1509" s="45"/>
    </row>
    <row r="1510" spans="2:28">
      <c r="B1510" s="69"/>
      <c r="E1510" s="69"/>
      <c r="V1510" s="45"/>
      <c r="W1510" s="45"/>
      <c r="X1510" s="45"/>
      <c r="Y1510" s="45"/>
      <c r="Z1510" s="45"/>
      <c r="AA1510" s="45"/>
      <c r="AB1510" s="45"/>
    </row>
    <row r="1511" spans="2:28">
      <c r="B1511" s="69"/>
      <c r="E1511" s="69"/>
      <c r="V1511" s="45"/>
      <c r="W1511" s="45"/>
      <c r="X1511" s="45"/>
      <c r="Y1511" s="45"/>
      <c r="Z1511" s="45"/>
      <c r="AA1511" s="45"/>
      <c r="AB1511" s="45"/>
    </row>
    <row r="1512" spans="2:28">
      <c r="B1512" s="69"/>
      <c r="E1512" s="69"/>
      <c r="V1512" s="45"/>
      <c r="W1512" s="45"/>
      <c r="X1512" s="45"/>
      <c r="Y1512" s="45"/>
      <c r="Z1512" s="45"/>
      <c r="AA1512" s="45"/>
      <c r="AB1512" s="45"/>
    </row>
    <row r="1513" spans="2:28">
      <c r="B1513" s="69"/>
      <c r="E1513" s="69"/>
      <c r="V1513" s="45"/>
      <c r="W1513" s="45"/>
      <c r="X1513" s="45"/>
      <c r="Y1513" s="45"/>
      <c r="Z1513" s="45"/>
      <c r="AA1513" s="45"/>
      <c r="AB1513" s="45"/>
    </row>
    <row r="1514" spans="2:28">
      <c r="B1514" s="69"/>
      <c r="E1514" s="69"/>
      <c r="V1514" s="45"/>
      <c r="W1514" s="45"/>
      <c r="X1514" s="45"/>
      <c r="Y1514" s="45"/>
      <c r="Z1514" s="45"/>
      <c r="AA1514" s="45"/>
      <c r="AB1514" s="45"/>
    </row>
    <row r="1515" spans="2:28">
      <c r="B1515" s="69"/>
      <c r="E1515" s="69"/>
      <c r="V1515" s="45"/>
      <c r="W1515" s="45"/>
      <c r="X1515" s="45"/>
      <c r="Y1515" s="45"/>
      <c r="Z1515" s="45"/>
      <c r="AA1515" s="45"/>
      <c r="AB1515" s="45"/>
    </row>
    <row r="1516" spans="2:28">
      <c r="B1516" s="69"/>
      <c r="E1516" s="69"/>
      <c r="V1516" s="45"/>
      <c r="W1516" s="45"/>
      <c r="X1516" s="45"/>
      <c r="Y1516" s="45"/>
      <c r="Z1516" s="45"/>
      <c r="AA1516" s="45"/>
      <c r="AB1516" s="45"/>
    </row>
    <row r="1517" spans="2:28">
      <c r="B1517" s="69"/>
      <c r="E1517" s="69"/>
      <c r="V1517" s="45"/>
      <c r="W1517" s="45"/>
      <c r="X1517" s="45"/>
      <c r="Y1517" s="45"/>
      <c r="Z1517" s="45"/>
      <c r="AA1517" s="45"/>
      <c r="AB1517" s="45"/>
    </row>
    <row r="1518" spans="2:28">
      <c r="B1518" s="69"/>
      <c r="E1518" s="69"/>
      <c r="V1518" s="45"/>
      <c r="W1518" s="45"/>
      <c r="X1518" s="45"/>
      <c r="Y1518" s="45"/>
      <c r="Z1518" s="45"/>
      <c r="AA1518" s="45"/>
      <c r="AB1518" s="45"/>
    </row>
    <row r="1519" spans="2:28">
      <c r="B1519" s="69"/>
      <c r="E1519" s="69"/>
      <c r="V1519" s="45"/>
      <c r="W1519" s="45"/>
      <c r="X1519" s="45"/>
      <c r="Y1519" s="45"/>
      <c r="Z1519" s="45"/>
      <c r="AA1519" s="45"/>
      <c r="AB1519" s="45"/>
    </row>
    <row r="1520" spans="2:28">
      <c r="B1520" s="69"/>
      <c r="E1520" s="69"/>
      <c r="V1520" s="45"/>
      <c r="W1520" s="45"/>
      <c r="X1520" s="45"/>
      <c r="Y1520" s="45"/>
      <c r="Z1520" s="45"/>
      <c r="AA1520" s="45"/>
      <c r="AB1520" s="45"/>
    </row>
    <row r="1521" spans="2:28">
      <c r="B1521" s="69"/>
      <c r="E1521" s="69"/>
      <c r="V1521" s="45"/>
      <c r="W1521" s="45"/>
      <c r="X1521" s="45"/>
      <c r="Y1521" s="45"/>
      <c r="Z1521" s="45"/>
      <c r="AA1521" s="45"/>
      <c r="AB1521" s="45"/>
    </row>
    <row r="1522" spans="2:28">
      <c r="B1522" s="69"/>
      <c r="E1522" s="69"/>
      <c r="V1522" s="45"/>
      <c r="W1522" s="45"/>
      <c r="X1522" s="45"/>
      <c r="Y1522" s="45"/>
      <c r="Z1522" s="45"/>
      <c r="AA1522" s="45"/>
      <c r="AB1522" s="45"/>
    </row>
    <row r="1523" spans="2:28">
      <c r="B1523" s="69"/>
      <c r="E1523" s="69"/>
      <c r="V1523" s="45"/>
      <c r="W1523" s="45"/>
      <c r="X1523" s="45"/>
      <c r="Y1523" s="45"/>
      <c r="Z1523" s="45"/>
      <c r="AA1523" s="45"/>
      <c r="AB1523" s="45"/>
    </row>
    <row r="1524" spans="2:28">
      <c r="B1524" s="69"/>
      <c r="E1524" s="69"/>
      <c r="V1524" s="45"/>
      <c r="W1524" s="45"/>
      <c r="X1524" s="45"/>
      <c r="Y1524" s="45"/>
      <c r="Z1524" s="45"/>
      <c r="AA1524" s="45"/>
      <c r="AB1524" s="45"/>
    </row>
    <row r="1525" spans="2:28">
      <c r="B1525" s="69"/>
      <c r="E1525" s="69"/>
      <c r="V1525" s="45"/>
      <c r="W1525" s="45"/>
      <c r="X1525" s="45"/>
      <c r="Y1525" s="45"/>
      <c r="Z1525" s="45"/>
      <c r="AA1525" s="45"/>
      <c r="AB1525" s="45"/>
    </row>
    <row r="1526" spans="2:28">
      <c r="B1526" s="69"/>
      <c r="E1526" s="69"/>
      <c r="V1526" s="45"/>
      <c r="W1526" s="45"/>
      <c r="X1526" s="45"/>
      <c r="Y1526" s="45"/>
      <c r="Z1526" s="45"/>
      <c r="AA1526" s="45"/>
      <c r="AB1526" s="45"/>
    </row>
    <row r="1527" spans="2:28">
      <c r="B1527" s="69"/>
      <c r="E1527" s="69"/>
      <c r="V1527" s="45"/>
      <c r="W1527" s="45"/>
      <c r="X1527" s="45"/>
      <c r="Y1527" s="45"/>
      <c r="Z1527" s="45"/>
      <c r="AA1527" s="45"/>
      <c r="AB1527" s="45"/>
    </row>
    <row r="1528" spans="2:28">
      <c r="B1528" s="69"/>
      <c r="E1528" s="69"/>
      <c r="V1528" s="45"/>
      <c r="W1528" s="45"/>
      <c r="X1528" s="45"/>
      <c r="Y1528" s="45"/>
      <c r="Z1528" s="45"/>
      <c r="AA1528" s="45"/>
      <c r="AB1528" s="45"/>
    </row>
    <row r="1529" spans="2:28">
      <c r="B1529" s="69"/>
      <c r="E1529" s="69"/>
      <c r="V1529" s="45"/>
      <c r="W1529" s="45"/>
      <c r="X1529" s="45"/>
      <c r="Y1529" s="45"/>
      <c r="Z1529" s="45"/>
      <c r="AA1529" s="45"/>
      <c r="AB1529" s="45"/>
    </row>
    <row r="1530" spans="2:28">
      <c r="B1530" s="69"/>
      <c r="E1530" s="69"/>
      <c r="V1530" s="45"/>
      <c r="W1530" s="45"/>
      <c r="X1530" s="45"/>
      <c r="Y1530" s="45"/>
      <c r="Z1530" s="45"/>
      <c r="AA1530" s="45"/>
      <c r="AB1530" s="45"/>
    </row>
    <row r="1531" spans="2:28">
      <c r="B1531" s="69"/>
      <c r="E1531" s="69"/>
      <c r="V1531" s="45"/>
      <c r="W1531" s="45"/>
      <c r="X1531" s="45"/>
      <c r="Y1531" s="45"/>
      <c r="Z1531" s="45"/>
      <c r="AA1531" s="45"/>
      <c r="AB1531" s="45"/>
    </row>
    <row r="1532" spans="2:28">
      <c r="B1532" s="69"/>
      <c r="E1532" s="69"/>
      <c r="V1532" s="45"/>
      <c r="W1532" s="45"/>
      <c r="X1532" s="45"/>
      <c r="Y1532" s="45"/>
      <c r="Z1532" s="45"/>
      <c r="AA1532" s="45"/>
      <c r="AB1532" s="45"/>
    </row>
    <row r="1533" spans="2:28">
      <c r="B1533" s="69"/>
      <c r="E1533" s="69"/>
      <c r="V1533" s="45"/>
      <c r="W1533" s="45"/>
      <c r="X1533" s="45"/>
      <c r="Y1533" s="45"/>
      <c r="Z1533" s="45"/>
      <c r="AA1533" s="45"/>
      <c r="AB1533" s="45"/>
    </row>
    <row r="1534" spans="2:28">
      <c r="B1534" s="69"/>
      <c r="E1534" s="69"/>
      <c r="V1534" s="45"/>
      <c r="W1534" s="45"/>
      <c r="X1534" s="45"/>
      <c r="Y1534" s="45"/>
      <c r="Z1534" s="45"/>
      <c r="AA1534" s="45"/>
      <c r="AB1534" s="45"/>
    </row>
    <row r="1535" spans="2:28">
      <c r="B1535" s="69"/>
      <c r="E1535" s="69"/>
      <c r="V1535" s="45"/>
      <c r="W1535" s="45"/>
      <c r="X1535" s="45"/>
      <c r="Y1535" s="45"/>
      <c r="Z1535" s="45"/>
      <c r="AA1535" s="45"/>
      <c r="AB1535" s="45"/>
    </row>
    <row r="1536" spans="2:28">
      <c r="B1536" s="69"/>
      <c r="E1536" s="69"/>
      <c r="V1536" s="45"/>
      <c r="W1536" s="45"/>
      <c r="X1536" s="45"/>
      <c r="Y1536" s="45"/>
      <c r="Z1536" s="45"/>
      <c r="AA1536" s="45"/>
      <c r="AB1536" s="45"/>
    </row>
    <row r="1537" spans="2:28">
      <c r="B1537" s="69"/>
      <c r="E1537" s="69"/>
      <c r="V1537" s="45"/>
      <c r="W1537" s="45"/>
      <c r="X1537" s="45"/>
      <c r="Y1537" s="45"/>
      <c r="Z1537" s="45"/>
      <c r="AA1537" s="45"/>
      <c r="AB1537" s="45"/>
    </row>
    <row r="1538" spans="2:28">
      <c r="B1538" s="69"/>
      <c r="E1538" s="69"/>
      <c r="V1538" s="45"/>
      <c r="W1538" s="45"/>
      <c r="X1538" s="45"/>
      <c r="Y1538" s="45"/>
      <c r="Z1538" s="45"/>
      <c r="AA1538" s="45"/>
      <c r="AB1538" s="45"/>
    </row>
    <row r="1539" spans="2:28">
      <c r="B1539" s="69"/>
      <c r="E1539" s="69"/>
      <c r="V1539" s="45"/>
      <c r="W1539" s="45"/>
      <c r="X1539" s="45"/>
      <c r="Y1539" s="45"/>
      <c r="Z1539" s="45"/>
      <c r="AA1539" s="45"/>
      <c r="AB1539" s="45"/>
    </row>
    <row r="1540" spans="2:28">
      <c r="B1540" s="69"/>
      <c r="E1540" s="69"/>
      <c r="V1540" s="45"/>
      <c r="W1540" s="45"/>
      <c r="X1540" s="45"/>
      <c r="Y1540" s="45"/>
      <c r="Z1540" s="45"/>
      <c r="AA1540" s="45"/>
      <c r="AB1540" s="45"/>
    </row>
    <row r="1541" spans="2:28">
      <c r="B1541" s="69"/>
      <c r="E1541" s="69"/>
      <c r="V1541" s="45"/>
      <c r="W1541" s="45"/>
      <c r="X1541" s="45"/>
      <c r="Y1541" s="45"/>
      <c r="Z1541" s="45"/>
      <c r="AA1541" s="45"/>
      <c r="AB1541" s="45"/>
    </row>
    <row r="1542" spans="2:28">
      <c r="B1542" s="69"/>
      <c r="E1542" s="69"/>
      <c r="V1542" s="45"/>
      <c r="W1542" s="45"/>
      <c r="X1542" s="45"/>
      <c r="Y1542" s="45"/>
      <c r="Z1542" s="45"/>
      <c r="AA1542" s="45"/>
      <c r="AB1542" s="45"/>
    </row>
    <row r="1543" spans="2:28">
      <c r="B1543" s="69"/>
      <c r="E1543" s="69"/>
      <c r="V1543" s="45"/>
      <c r="W1543" s="45"/>
      <c r="X1543" s="45"/>
      <c r="Y1543" s="45"/>
      <c r="Z1543" s="45"/>
      <c r="AA1543" s="45"/>
      <c r="AB1543" s="45"/>
    </row>
    <row r="1544" spans="2:28">
      <c r="B1544" s="69"/>
      <c r="E1544" s="69"/>
      <c r="V1544" s="45"/>
      <c r="W1544" s="45"/>
      <c r="X1544" s="45"/>
      <c r="Y1544" s="45"/>
      <c r="Z1544" s="45"/>
      <c r="AA1544" s="45"/>
      <c r="AB1544" s="45"/>
    </row>
    <row r="1545" spans="2:28">
      <c r="B1545" s="69"/>
      <c r="E1545" s="69"/>
      <c r="V1545" s="45"/>
      <c r="W1545" s="45"/>
      <c r="X1545" s="45"/>
      <c r="Y1545" s="45"/>
      <c r="Z1545" s="45"/>
      <c r="AA1545" s="45"/>
      <c r="AB1545" s="45"/>
    </row>
    <row r="1546" spans="2:28">
      <c r="B1546" s="69"/>
      <c r="E1546" s="69"/>
      <c r="V1546" s="45"/>
      <c r="W1546" s="45"/>
      <c r="X1546" s="45"/>
      <c r="Y1546" s="45"/>
      <c r="Z1546" s="45"/>
      <c r="AA1546" s="45"/>
      <c r="AB1546" s="45"/>
    </row>
    <row r="1547" spans="2:28">
      <c r="B1547" s="69"/>
      <c r="E1547" s="69"/>
      <c r="V1547" s="45"/>
      <c r="W1547" s="45"/>
      <c r="X1547" s="45"/>
      <c r="Y1547" s="45"/>
      <c r="Z1547" s="45"/>
      <c r="AA1547" s="45"/>
      <c r="AB1547" s="45"/>
    </row>
    <row r="1548" spans="2:28">
      <c r="B1548" s="69"/>
      <c r="E1548" s="69"/>
      <c r="V1548" s="45"/>
      <c r="W1548" s="45"/>
      <c r="X1548" s="45"/>
      <c r="Y1548" s="45"/>
      <c r="Z1548" s="45"/>
      <c r="AA1548" s="45"/>
      <c r="AB1548" s="45"/>
    </row>
    <row r="1549" spans="2:28">
      <c r="B1549" s="69"/>
      <c r="E1549" s="69"/>
      <c r="V1549" s="45"/>
      <c r="W1549" s="45"/>
      <c r="X1549" s="45"/>
      <c r="Y1549" s="45"/>
      <c r="Z1549" s="45"/>
      <c r="AA1549" s="45"/>
      <c r="AB1549" s="45"/>
    </row>
    <row r="1550" spans="2:28">
      <c r="B1550" s="69"/>
      <c r="E1550" s="69"/>
      <c r="V1550" s="45"/>
      <c r="W1550" s="45"/>
      <c r="X1550" s="45"/>
      <c r="Y1550" s="45"/>
      <c r="Z1550" s="45"/>
      <c r="AA1550" s="45"/>
      <c r="AB1550" s="45"/>
    </row>
    <row r="1551" spans="2:28">
      <c r="B1551" s="69"/>
      <c r="E1551" s="69"/>
      <c r="V1551" s="45"/>
      <c r="W1551" s="45"/>
      <c r="X1551" s="45"/>
      <c r="Y1551" s="45"/>
      <c r="Z1551" s="45"/>
      <c r="AA1551" s="45"/>
      <c r="AB1551" s="45"/>
    </row>
    <row r="1552" spans="2:28">
      <c r="B1552" s="69"/>
      <c r="E1552" s="69"/>
      <c r="V1552" s="45"/>
      <c r="W1552" s="45"/>
      <c r="X1552" s="45"/>
      <c r="Y1552" s="45"/>
      <c r="Z1552" s="45"/>
      <c r="AA1552" s="45"/>
      <c r="AB1552" s="45"/>
    </row>
    <row r="1553" spans="2:28">
      <c r="B1553" s="69"/>
      <c r="E1553" s="69"/>
      <c r="V1553" s="45"/>
      <c r="W1553" s="45"/>
      <c r="X1553" s="45"/>
      <c r="Y1553" s="45"/>
      <c r="Z1553" s="45"/>
      <c r="AA1553" s="45"/>
      <c r="AB1553" s="45"/>
    </row>
    <row r="1554" spans="2:28">
      <c r="B1554" s="69"/>
      <c r="E1554" s="69"/>
      <c r="V1554" s="45"/>
      <c r="W1554" s="45"/>
      <c r="X1554" s="45"/>
      <c r="Y1554" s="45"/>
      <c r="Z1554" s="45"/>
      <c r="AA1554" s="45"/>
      <c r="AB1554" s="45"/>
    </row>
    <row r="1555" spans="2:28">
      <c r="B1555" s="69"/>
      <c r="E1555" s="69"/>
      <c r="V1555" s="45"/>
      <c r="W1555" s="45"/>
      <c r="X1555" s="45"/>
      <c r="Y1555" s="45"/>
      <c r="Z1555" s="45"/>
      <c r="AA1555" s="45"/>
      <c r="AB1555" s="45"/>
    </row>
    <row r="1556" spans="2:28">
      <c r="B1556" s="69"/>
      <c r="E1556" s="69"/>
      <c r="V1556" s="45"/>
      <c r="W1556" s="45"/>
      <c r="X1556" s="45"/>
      <c r="Y1556" s="45"/>
      <c r="Z1556" s="45"/>
      <c r="AA1556" s="45"/>
      <c r="AB1556" s="45"/>
    </row>
    <row r="1557" spans="2:28">
      <c r="B1557" s="69"/>
      <c r="E1557" s="69"/>
      <c r="V1557" s="45"/>
      <c r="W1557" s="45"/>
      <c r="X1557" s="45"/>
      <c r="Y1557" s="45"/>
      <c r="Z1557" s="45"/>
      <c r="AA1557" s="45"/>
      <c r="AB1557" s="45"/>
    </row>
    <row r="1558" spans="2:28">
      <c r="B1558" s="69"/>
      <c r="E1558" s="69"/>
      <c r="V1558" s="45"/>
      <c r="W1558" s="45"/>
      <c r="X1558" s="45"/>
      <c r="Y1558" s="45"/>
      <c r="Z1558" s="45"/>
      <c r="AA1558" s="45"/>
      <c r="AB1558" s="45"/>
    </row>
    <row r="1559" spans="2:28">
      <c r="B1559" s="69"/>
      <c r="E1559" s="69"/>
      <c r="V1559" s="45"/>
      <c r="W1559" s="45"/>
      <c r="X1559" s="45"/>
      <c r="Y1559" s="45"/>
      <c r="Z1559" s="45"/>
      <c r="AA1559" s="45"/>
      <c r="AB1559" s="45"/>
    </row>
    <row r="1560" spans="2:28">
      <c r="B1560" s="69"/>
      <c r="E1560" s="69"/>
      <c r="V1560" s="45"/>
      <c r="W1560" s="45"/>
      <c r="X1560" s="45"/>
      <c r="Y1560" s="45"/>
      <c r="Z1560" s="45"/>
      <c r="AA1560" s="45"/>
      <c r="AB1560" s="45"/>
    </row>
    <row r="1561" spans="2:28">
      <c r="B1561" s="69"/>
      <c r="E1561" s="69"/>
      <c r="V1561" s="45"/>
      <c r="W1561" s="45"/>
      <c r="X1561" s="45"/>
      <c r="Y1561" s="45"/>
      <c r="Z1561" s="45"/>
      <c r="AA1561" s="45"/>
      <c r="AB1561" s="45"/>
    </row>
    <row r="1562" spans="2:28">
      <c r="B1562" s="69"/>
      <c r="E1562" s="69"/>
      <c r="V1562" s="45"/>
      <c r="W1562" s="45"/>
      <c r="X1562" s="45"/>
      <c r="Y1562" s="45"/>
      <c r="Z1562" s="45"/>
      <c r="AA1562" s="45"/>
      <c r="AB1562" s="45"/>
    </row>
    <row r="1563" spans="2:28">
      <c r="B1563" s="69"/>
      <c r="E1563" s="69"/>
      <c r="V1563" s="45"/>
      <c r="W1563" s="45"/>
      <c r="X1563" s="45"/>
      <c r="Y1563" s="45"/>
      <c r="Z1563" s="45"/>
      <c r="AA1563" s="45"/>
      <c r="AB1563" s="45"/>
    </row>
    <row r="1564" spans="2:28">
      <c r="B1564" s="69"/>
      <c r="E1564" s="69"/>
      <c r="V1564" s="45"/>
      <c r="W1564" s="45"/>
      <c r="X1564" s="45"/>
      <c r="Y1564" s="45"/>
      <c r="Z1564" s="45"/>
      <c r="AA1564" s="45"/>
      <c r="AB1564" s="45"/>
    </row>
    <row r="1565" spans="2:28">
      <c r="B1565" s="69"/>
      <c r="E1565" s="69"/>
      <c r="V1565" s="45"/>
      <c r="W1565" s="45"/>
      <c r="X1565" s="45"/>
      <c r="Y1565" s="45"/>
      <c r="Z1565" s="45"/>
      <c r="AA1565" s="45"/>
      <c r="AB1565" s="45"/>
    </row>
    <row r="1566" spans="2:28">
      <c r="B1566" s="69"/>
      <c r="E1566" s="69"/>
      <c r="V1566" s="45"/>
      <c r="W1566" s="45"/>
      <c r="X1566" s="45"/>
      <c r="Y1566" s="45"/>
      <c r="Z1566" s="45"/>
      <c r="AA1566" s="45"/>
      <c r="AB1566" s="45"/>
    </row>
    <row r="1567" spans="2:28">
      <c r="B1567" s="69"/>
      <c r="E1567" s="69"/>
      <c r="V1567" s="45"/>
      <c r="W1567" s="45"/>
      <c r="X1567" s="45"/>
      <c r="Y1567" s="45"/>
      <c r="Z1567" s="45"/>
      <c r="AA1567" s="45"/>
      <c r="AB1567" s="45"/>
    </row>
    <row r="1568" spans="2:28">
      <c r="B1568" s="69"/>
      <c r="E1568" s="69"/>
      <c r="V1568" s="45"/>
      <c r="W1568" s="45"/>
      <c r="X1568" s="45"/>
      <c r="Y1568" s="45"/>
      <c r="Z1568" s="45"/>
      <c r="AA1568" s="45"/>
      <c r="AB1568" s="45"/>
    </row>
    <row r="1569" spans="2:28">
      <c r="B1569" s="69"/>
      <c r="E1569" s="69"/>
      <c r="V1569" s="45"/>
      <c r="W1569" s="45"/>
      <c r="X1569" s="45"/>
      <c r="Y1569" s="45"/>
      <c r="Z1569" s="45"/>
      <c r="AA1569" s="45"/>
      <c r="AB1569" s="45"/>
    </row>
    <row r="1570" spans="2:28">
      <c r="B1570" s="69"/>
      <c r="E1570" s="69"/>
      <c r="V1570" s="45"/>
      <c r="W1570" s="45"/>
      <c r="X1570" s="45"/>
      <c r="Y1570" s="45"/>
      <c r="Z1570" s="45"/>
      <c r="AA1570" s="45"/>
      <c r="AB1570" s="45"/>
    </row>
    <row r="1571" spans="2:28">
      <c r="B1571" s="69"/>
      <c r="E1571" s="69"/>
      <c r="V1571" s="45"/>
      <c r="W1571" s="45"/>
      <c r="X1571" s="45"/>
      <c r="Y1571" s="45"/>
      <c r="Z1571" s="45"/>
      <c r="AA1571" s="45"/>
      <c r="AB1571" s="45"/>
    </row>
    <row r="1572" spans="2:28">
      <c r="B1572" s="69"/>
      <c r="E1572" s="69"/>
      <c r="V1572" s="45"/>
      <c r="W1572" s="45"/>
      <c r="X1572" s="45"/>
      <c r="Y1572" s="45"/>
      <c r="Z1572" s="45"/>
      <c r="AA1572" s="45"/>
      <c r="AB1572" s="45"/>
    </row>
    <row r="1573" spans="2:28">
      <c r="B1573" s="69"/>
      <c r="E1573" s="69"/>
      <c r="V1573" s="45"/>
      <c r="W1573" s="45"/>
      <c r="X1573" s="45"/>
      <c r="Y1573" s="45"/>
      <c r="Z1573" s="45"/>
      <c r="AA1573" s="45"/>
      <c r="AB1573" s="45"/>
    </row>
    <row r="1574" spans="2:28">
      <c r="B1574" s="69"/>
      <c r="E1574" s="69"/>
      <c r="V1574" s="45"/>
      <c r="W1574" s="45"/>
      <c r="X1574" s="45"/>
      <c r="Y1574" s="45"/>
      <c r="Z1574" s="45"/>
      <c r="AA1574" s="45"/>
      <c r="AB1574" s="45"/>
    </row>
    <row r="1575" spans="2:28">
      <c r="B1575" s="69"/>
      <c r="E1575" s="69"/>
      <c r="V1575" s="45"/>
      <c r="W1575" s="45"/>
      <c r="X1575" s="45"/>
      <c r="Y1575" s="45"/>
      <c r="Z1575" s="45"/>
      <c r="AA1575" s="45"/>
      <c r="AB1575" s="45"/>
    </row>
    <row r="1576" spans="2:28">
      <c r="B1576" s="69"/>
      <c r="E1576" s="69"/>
      <c r="V1576" s="45"/>
      <c r="W1576" s="45"/>
      <c r="X1576" s="45"/>
      <c r="Y1576" s="45"/>
      <c r="Z1576" s="45"/>
      <c r="AA1576" s="45"/>
      <c r="AB1576" s="45"/>
    </row>
    <row r="1577" spans="2:28">
      <c r="B1577" s="69"/>
      <c r="E1577" s="69"/>
      <c r="V1577" s="45"/>
      <c r="W1577" s="45"/>
      <c r="X1577" s="45"/>
      <c r="Y1577" s="45"/>
      <c r="Z1577" s="45"/>
      <c r="AA1577" s="45"/>
      <c r="AB1577" s="45"/>
    </row>
    <row r="1578" spans="2:28">
      <c r="B1578" s="69"/>
      <c r="E1578" s="69"/>
      <c r="V1578" s="45"/>
      <c r="W1578" s="45"/>
      <c r="X1578" s="45"/>
      <c r="Y1578" s="45"/>
      <c r="Z1578" s="45"/>
      <c r="AA1578" s="45"/>
      <c r="AB1578" s="45"/>
    </row>
    <row r="1579" spans="2:28">
      <c r="B1579" s="69"/>
      <c r="E1579" s="69"/>
      <c r="V1579" s="45"/>
      <c r="W1579" s="45"/>
      <c r="X1579" s="45"/>
      <c r="Y1579" s="45"/>
      <c r="Z1579" s="45"/>
      <c r="AA1579" s="45"/>
      <c r="AB1579" s="45"/>
    </row>
    <row r="1580" spans="2:28">
      <c r="B1580" s="69"/>
      <c r="E1580" s="69"/>
      <c r="V1580" s="45"/>
      <c r="W1580" s="45"/>
      <c r="X1580" s="45"/>
      <c r="Y1580" s="45"/>
      <c r="Z1580" s="45"/>
      <c r="AA1580" s="45"/>
      <c r="AB1580" s="45"/>
    </row>
    <row r="1581" spans="2:28">
      <c r="B1581" s="69"/>
      <c r="E1581" s="69"/>
      <c r="V1581" s="45"/>
      <c r="W1581" s="45"/>
      <c r="X1581" s="45"/>
      <c r="Y1581" s="45"/>
      <c r="Z1581" s="45"/>
      <c r="AA1581" s="45"/>
      <c r="AB1581" s="45"/>
    </row>
    <row r="1582" spans="2:28">
      <c r="B1582" s="69"/>
      <c r="E1582" s="69"/>
      <c r="V1582" s="45"/>
      <c r="W1582" s="45"/>
      <c r="X1582" s="45"/>
      <c r="Y1582" s="45"/>
      <c r="Z1582" s="45"/>
      <c r="AA1582" s="45"/>
      <c r="AB1582" s="45"/>
    </row>
    <row r="1583" spans="2:28">
      <c r="B1583" s="69"/>
      <c r="E1583" s="69"/>
      <c r="V1583" s="45"/>
      <c r="W1583" s="45"/>
      <c r="X1583" s="45"/>
      <c r="Y1583" s="45"/>
      <c r="Z1583" s="45"/>
      <c r="AA1583" s="45"/>
      <c r="AB1583" s="45"/>
    </row>
    <row r="1584" spans="2:28">
      <c r="B1584" s="69"/>
      <c r="E1584" s="69"/>
      <c r="V1584" s="45"/>
      <c r="W1584" s="45"/>
      <c r="X1584" s="45"/>
      <c r="Y1584" s="45"/>
      <c r="Z1584" s="45"/>
      <c r="AA1584" s="45"/>
      <c r="AB1584" s="45"/>
    </row>
    <row r="1585" spans="2:28">
      <c r="B1585" s="69"/>
      <c r="E1585" s="69"/>
      <c r="V1585" s="45"/>
      <c r="W1585" s="45"/>
      <c r="X1585" s="45"/>
      <c r="Y1585" s="45"/>
      <c r="Z1585" s="45"/>
      <c r="AA1585" s="45"/>
      <c r="AB1585" s="45"/>
    </row>
    <row r="1586" spans="2:28">
      <c r="B1586" s="69"/>
      <c r="E1586" s="69"/>
      <c r="V1586" s="45"/>
      <c r="W1586" s="45"/>
      <c r="X1586" s="45"/>
      <c r="Y1586" s="45"/>
      <c r="Z1586" s="45"/>
      <c r="AA1586" s="45"/>
      <c r="AB1586" s="45"/>
    </row>
    <row r="1587" spans="2:28">
      <c r="B1587" s="69"/>
      <c r="E1587" s="69"/>
      <c r="V1587" s="45"/>
      <c r="W1587" s="45"/>
      <c r="X1587" s="45"/>
      <c r="Y1587" s="45"/>
      <c r="Z1587" s="45"/>
      <c r="AA1587" s="45"/>
      <c r="AB1587" s="45"/>
    </row>
    <row r="1588" spans="2:28">
      <c r="B1588" s="69"/>
      <c r="E1588" s="69"/>
      <c r="V1588" s="45"/>
      <c r="W1588" s="45"/>
      <c r="X1588" s="45"/>
      <c r="Y1588" s="45"/>
      <c r="Z1588" s="45"/>
      <c r="AA1588" s="45"/>
      <c r="AB1588" s="45"/>
    </row>
    <row r="1589" spans="2:28">
      <c r="B1589" s="69"/>
      <c r="E1589" s="69"/>
      <c r="V1589" s="45"/>
      <c r="W1589" s="45"/>
      <c r="X1589" s="45"/>
      <c r="Y1589" s="45"/>
      <c r="Z1589" s="45"/>
      <c r="AA1589" s="45"/>
      <c r="AB1589" s="45"/>
    </row>
    <row r="1590" spans="2:28">
      <c r="B1590" s="69"/>
      <c r="E1590" s="69"/>
      <c r="V1590" s="45"/>
      <c r="W1590" s="45"/>
      <c r="X1590" s="45"/>
      <c r="Y1590" s="45"/>
      <c r="Z1590" s="45"/>
      <c r="AA1590" s="45"/>
      <c r="AB1590" s="45"/>
    </row>
    <row r="1591" spans="2:28">
      <c r="B1591" s="69"/>
      <c r="E1591" s="69"/>
      <c r="V1591" s="45"/>
      <c r="W1591" s="45"/>
      <c r="X1591" s="45"/>
      <c r="Y1591" s="45"/>
      <c r="Z1591" s="45"/>
      <c r="AA1591" s="45"/>
      <c r="AB1591" s="45"/>
    </row>
    <row r="1592" spans="2:28">
      <c r="B1592" s="69"/>
      <c r="E1592" s="69"/>
      <c r="V1592" s="45"/>
      <c r="W1592" s="45"/>
      <c r="X1592" s="45"/>
      <c r="Y1592" s="45"/>
      <c r="Z1592" s="45"/>
      <c r="AA1592" s="45"/>
      <c r="AB1592" s="45"/>
    </row>
    <row r="1593" spans="2:28">
      <c r="B1593" s="69"/>
      <c r="E1593" s="69"/>
      <c r="V1593" s="45"/>
      <c r="W1593" s="45"/>
      <c r="X1593" s="45"/>
      <c r="Y1593" s="45"/>
      <c r="Z1593" s="45"/>
      <c r="AA1593" s="45"/>
      <c r="AB1593" s="45"/>
    </row>
    <row r="1594" spans="2:28">
      <c r="B1594" s="69"/>
      <c r="E1594" s="69"/>
      <c r="V1594" s="45"/>
      <c r="W1594" s="45"/>
      <c r="X1594" s="45"/>
      <c r="Y1594" s="45"/>
      <c r="Z1594" s="45"/>
      <c r="AA1594" s="45"/>
      <c r="AB1594" s="45"/>
    </row>
    <row r="1595" spans="2:28">
      <c r="B1595" s="69"/>
      <c r="E1595" s="69"/>
      <c r="V1595" s="45"/>
      <c r="W1595" s="45"/>
      <c r="X1595" s="45"/>
      <c r="Y1595" s="45"/>
      <c r="Z1595" s="45"/>
      <c r="AA1595" s="45"/>
      <c r="AB1595" s="45"/>
    </row>
    <row r="1596" spans="2:28">
      <c r="B1596" s="69"/>
      <c r="E1596" s="69"/>
      <c r="V1596" s="45"/>
      <c r="W1596" s="45"/>
      <c r="X1596" s="45"/>
      <c r="Y1596" s="45"/>
      <c r="Z1596" s="45"/>
      <c r="AA1596" s="45"/>
      <c r="AB1596" s="45"/>
    </row>
    <row r="1597" spans="2:28">
      <c r="B1597" s="69"/>
      <c r="E1597" s="69"/>
      <c r="V1597" s="45"/>
      <c r="W1597" s="45"/>
      <c r="X1597" s="45"/>
      <c r="Y1597" s="45"/>
      <c r="Z1597" s="45"/>
      <c r="AA1597" s="45"/>
      <c r="AB1597" s="45"/>
    </row>
    <row r="1598" spans="2:28">
      <c r="B1598" s="69"/>
      <c r="E1598" s="69"/>
      <c r="V1598" s="45"/>
      <c r="W1598" s="45"/>
      <c r="X1598" s="45"/>
      <c r="Y1598" s="45"/>
      <c r="Z1598" s="45"/>
      <c r="AA1598" s="45"/>
      <c r="AB1598" s="45"/>
    </row>
    <row r="1599" spans="2:28">
      <c r="B1599" s="69"/>
      <c r="E1599" s="69"/>
      <c r="V1599" s="45"/>
      <c r="W1599" s="45"/>
      <c r="X1599" s="45"/>
      <c r="Y1599" s="45"/>
      <c r="Z1599" s="45"/>
      <c r="AA1599" s="45"/>
      <c r="AB1599" s="45"/>
    </row>
    <row r="1600" spans="2:28">
      <c r="B1600" s="69"/>
      <c r="E1600" s="69"/>
      <c r="V1600" s="45"/>
      <c r="W1600" s="45"/>
      <c r="X1600" s="45"/>
      <c r="Y1600" s="45"/>
      <c r="Z1600" s="45"/>
      <c r="AA1600" s="45"/>
      <c r="AB1600" s="45"/>
    </row>
    <row r="1601" spans="2:28">
      <c r="B1601" s="69"/>
      <c r="E1601" s="69"/>
      <c r="V1601" s="45"/>
      <c r="W1601" s="45"/>
      <c r="X1601" s="45"/>
      <c r="Y1601" s="45"/>
      <c r="Z1601" s="45"/>
      <c r="AA1601" s="45"/>
      <c r="AB1601" s="45"/>
    </row>
    <row r="1602" spans="2:28">
      <c r="B1602" s="69"/>
      <c r="E1602" s="69"/>
      <c r="V1602" s="45"/>
      <c r="W1602" s="45"/>
      <c r="X1602" s="45"/>
      <c r="Y1602" s="45"/>
      <c r="Z1602" s="45"/>
      <c r="AA1602" s="45"/>
      <c r="AB1602" s="45"/>
    </row>
    <row r="1603" spans="2:28">
      <c r="B1603" s="69"/>
      <c r="E1603" s="69"/>
      <c r="V1603" s="45"/>
      <c r="W1603" s="45"/>
      <c r="X1603" s="45"/>
      <c r="Y1603" s="45"/>
      <c r="Z1603" s="45"/>
      <c r="AA1603" s="45"/>
      <c r="AB1603" s="45"/>
    </row>
    <row r="1604" spans="2:28">
      <c r="B1604" s="69"/>
      <c r="E1604" s="69"/>
      <c r="V1604" s="45"/>
      <c r="W1604" s="45"/>
      <c r="X1604" s="45"/>
      <c r="Y1604" s="45"/>
      <c r="Z1604" s="45"/>
      <c r="AA1604" s="45"/>
      <c r="AB1604" s="45"/>
    </row>
    <row r="1605" spans="2:28">
      <c r="B1605" s="69"/>
      <c r="E1605" s="69"/>
      <c r="V1605" s="45"/>
      <c r="W1605" s="45"/>
      <c r="X1605" s="45"/>
      <c r="Y1605" s="45"/>
      <c r="Z1605" s="45"/>
      <c r="AA1605" s="45"/>
      <c r="AB1605" s="45"/>
    </row>
    <row r="1606" spans="2:28">
      <c r="B1606" s="69"/>
      <c r="E1606" s="69"/>
      <c r="V1606" s="45"/>
      <c r="W1606" s="45"/>
      <c r="X1606" s="45"/>
      <c r="Y1606" s="45"/>
      <c r="Z1606" s="45"/>
      <c r="AA1606" s="45"/>
      <c r="AB1606" s="45"/>
    </row>
    <row r="1607" spans="2:28">
      <c r="B1607" s="69"/>
      <c r="E1607" s="69"/>
      <c r="V1607" s="45"/>
      <c r="W1607" s="45"/>
      <c r="X1607" s="45"/>
      <c r="Y1607" s="45"/>
      <c r="Z1607" s="45"/>
      <c r="AA1607" s="45"/>
      <c r="AB1607" s="45"/>
    </row>
    <row r="1608" spans="2:28">
      <c r="B1608" s="69"/>
      <c r="E1608" s="69"/>
      <c r="V1608" s="45"/>
      <c r="W1608" s="45"/>
      <c r="X1608" s="45"/>
      <c r="Y1608" s="45"/>
      <c r="Z1608" s="45"/>
      <c r="AA1608" s="45"/>
      <c r="AB1608" s="45"/>
    </row>
    <row r="1609" spans="2:28">
      <c r="B1609" s="69"/>
      <c r="E1609" s="69"/>
      <c r="V1609" s="45"/>
      <c r="W1609" s="45"/>
      <c r="X1609" s="45"/>
      <c r="Y1609" s="45"/>
      <c r="Z1609" s="45"/>
      <c r="AA1609" s="45"/>
      <c r="AB1609" s="45"/>
    </row>
    <row r="1610" spans="2:28">
      <c r="B1610" s="69"/>
      <c r="E1610" s="69"/>
      <c r="V1610" s="45"/>
      <c r="W1610" s="45"/>
      <c r="X1610" s="45"/>
      <c r="Y1610" s="45"/>
      <c r="Z1610" s="45"/>
      <c r="AA1610" s="45"/>
      <c r="AB1610" s="45"/>
    </row>
    <row r="1611" spans="2:28">
      <c r="B1611" s="69"/>
      <c r="E1611" s="69"/>
      <c r="V1611" s="45"/>
      <c r="W1611" s="45"/>
      <c r="X1611" s="45"/>
      <c r="Y1611" s="45"/>
      <c r="Z1611" s="45"/>
      <c r="AA1611" s="45"/>
      <c r="AB1611" s="45"/>
    </row>
    <row r="1612" spans="2:28">
      <c r="B1612" s="69"/>
      <c r="E1612" s="69"/>
      <c r="V1612" s="45"/>
      <c r="W1612" s="45"/>
      <c r="X1612" s="45"/>
      <c r="Y1612" s="45"/>
      <c r="Z1612" s="45"/>
      <c r="AA1612" s="45"/>
      <c r="AB1612" s="45"/>
    </row>
    <row r="1613" spans="2:28">
      <c r="B1613" s="69"/>
      <c r="E1613" s="69"/>
      <c r="V1613" s="45"/>
      <c r="W1613" s="45"/>
      <c r="X1613" s="45"/>
      <c r="Y1613" s="45"/>
      <c r="Z1613" s="45"/>
      <c r="AA1613" s="45"/>
      <c r="AB1613" s="45"/>
    </row>
    <row r="1614" spans="2:28">
      <c r="B1614" s="69"/>
      <c r="E1614" s="69"/>
      <c r="V1614" s="45"/>
      <c r="W1614" s="45"/>
      <c r="X1614" s="45"/>
      <c r="Y1614" s="45"/>
      <c r="Z1614" s="45"/>
      <c r="AA1614" s="45"/>
      <c r="AB1614" s="45"/>
    </row>
    <row r="1615" spans="2:28">
      <c r="B1615" s="69"/>
      <c r="E1615" s="69"/>
      <c r="V1615" s="45"/>
      <c r="W1615" s="45"/>
      <c r="X1615" s="45"/>
      <c r="Y1615" s="45"/>
      <c r="Z1615" s="45"/>
      <c r="AA1615" s="45"/>
      <c r="AB1615" s="45"/>
    </row>
    <row r="1616" spans="2:28">
      <c r="B1616" s="69"/>
      <c r="E1616" s="69"/>
      <c r="V1616" s="45"/>
      <c r="W1616" s="45"/>
      <c r="X1616" s="45"/>
      <c r="Y1616" s="45"/>
      <c r="Z1616" s="45"/>
      <c r="AA1616" s="45"/>
      <c r="AB1616" s="45"/>
    </row>
    <row r="1617" spans="2:28">
      <c r="B1617" s="69"/>
      <c r="E1617" s="69"/>
      <c r="V1617" s="45"/>
      <c r="W1617" s="45"/>
      <c r="X1617" s="45"/>
      <c r="Y1617" s="45"/>
      <c r="Z1617" s="45"/>
      <c r="AA1617" s="45"/>
      <c r="AB1617" s="45"/>
    </row>
    <row r="1618" spans="2:28">
      <c r="B1618" s="69"/>
      <c r="E1618" s="69"/>
      <c r="V1618" s="45"/>
      <c r="W1618" s="45"/>
      <c r="X1618" s="45"/>
      <c r="Y1618" s="45"/>
      <c r="Z1618" s="45"/>
      <c r="AA1618" s="45"/>
      <c r="AB1618" s="45"/>
    </row>
    <row r="1619" spans="2:28">
      <c r="B1619" s="69"/>
      <c r="E1619" s="69"/>
      <c r="V1619" s="45"/>
      <c r="W1619" s="45"/>
      <c r="X1619" s="45"/>
      <c r="Y1619" s="45"/>
      <c r="Z1619" s="45"/>
      <c r="AA1619" s="45"/>
      <c r="AB1619" s="45"/>
    </row>
    <row r="1620" spans="2:28">
      <c r="B1620" s="69"/>
      <c r="E1620" s="69"/>
      <c r="V1620" s="45"/>
      <c r="W1620" s="45"/>
      <c r="X1620" s="45"/>
      <c r="Y1620" s="45"/>
      <c r="Z1620" s="45"/>
      <c r="AA1620" s="45"/>
      <c r="AB1620" s="45"/>
    </row>
    <row r="1621" spans="2:28">
      <c r="B1621" s="69"/>
      <c r="E1621" s="69"/>
      <c r="V1621" s="45"/>
      <c r="W1621" s="45"/>
      <c r="X1621" s="45"/>
      <c r="Y1621" s="45"/>
      <c r="Z1621" s="45"/>
      <c r="AA1621" s="45"/>
      <c r="AB1621" s="45"/>
    </row>
    <row r="1622" spans="2:28">
      <c r="B1622" s="69"/>
      <c r="E1622" s="69"/>
      <c r="V1622" s="45"/>
      <c r="W1622" s="45"/>
      <c r="X1622" s="45"/>
      <c r="Y1622" s="45"/>
      <c r="Z1622" s="45"/>
      <c r="AA1622" s="45"/>
      <c r="AB1622" s="45"/>
    </row>
    <row r="1623" spans="2:28">
      <c r="B1623" s="69"/>
      <c r="E1623" s="69"/>
      <c r="V1623" s="45"/>
      <c r="W1623" s="45"/>
      <c r="X1623" s="45"/>
      <c r="Y1623" s="45"/>
      <c r="Z1623" s="45"/>
      <c r="AA1623" s="45"/>
      <c r="AB1623" s="45"/>
    </row>
    <row r="1624" spans="2:28">
      <c r="B1624" s="69"/>
      <c r="E1624" s="69"/>
      <c r="V1624" s="45"/>
      <c r="W1624" s="45"/>
      <c r="X1624" s="45"/>
      <c r="Y1624" s="45"/>
      <c r="Z1624" s="45"/>
      <c r="AA1624" s="45"/>
      <c r="AB1624" s="45"/>
    </row>
    <row r="1625" spans="2:28">
      <c r="B1625" s="69"/>
      <c r="E1625" s="69"/>
      <c r="V1625" s="45"/>
      <c r="W1625" s="45"/>
      <c r="X1625" s="45"/>
      <c r="Y1625" s="45"/>
      <c r="Z1625" s="45"/>
      <c r="AA1625" s="45"/>
      <c r="AB1625" s="45"/>
    </row>
    <row r="1626" spans="2:28">
      <c r="B1626" s="69"/>
      <c r="E1626" s="69"/>
      <c r="V1626" s="45"/>
      <c r="W1626" s="45"/>
      <c r="X1626" s="45"/>
      <c r="Y1626" s="45"/>
      <c r="Z1626" s="45"/>
      <c r="AA1626" s="45"/>
      <c r="AB1626" s="45"/>
    </row>
    <row r="1627" spans="2:28">
      <c r="E1627" s="69"/>
      <c r="V1627" s="45"/>
      <c r="W1627" s="45"/>
      <c r="X1627" s="45"/>
      <c r="Y1627" s="45"/>
      <c r="Z1627" s="45"/>
      <c r="AA1627" s="45"/>
      <c r="AB1627" s="45"/>
    </row>
    <row r="1628" spans="2:28">
      <c r="E1628" s="69"/>
      <c r="V1628" s="45"/>
      <c r="W1628" s="45"/>
      <c r="X1628" s="45"/>
      <c r="Y1628" s="45"/>
      <c r="Z1628" s="45"/>
      <c r="AA1628" s="45"/>
      <c r="AB1628" s="45"/>
    </row>
    <row r="1629" spans="2:28">
      <c r="E1629" s="69"/>
      <c r="V1629" s="45"/>
      <c r="W1629" s="45"/>
      <c r="X1629" s="45"/>
      <c r="Y1629" s="45"/>
      <c r="Z1629" s="45"/>
      <c r="AA1629" s="45"/>
      <c r="AB1629" s="45"/>
    </row>
    <row r="1630" spans="2:28">
      <c r="E1630" s="69"/>
      <c r="V1630" s="45"/>
      <c r="W1630" s="45"/>
      <c r="X1630" s="45"/>
      <c r="Y1630" s="45"/>
      <c r="Z1630" s="45"/>
      <c r="AA1630" s="45"/>
      <c r="AB1630" s="45"/>
    </row>
    <row r="1631" spans="2:28">
      <c r="E1631" s="69"/>
      <c r="V1631" s="45"/>
      <c r="W1631" s="45"/>
      <c r="X1631" s="45"/>
      <c r="Y1631" s="45"/>
      <c r="Z1631" s="45"/>
      <c r="AA1631" s="45"/>
      <c r="AB1631" s="45"/>
    </row>
    <row r="1632" spans="2:28">
      <c r="E1632" s="69"/>
      <c r="V1632" s="45"/>
      <c r="W1632" s="45"/>
      <c r="X1632" s="45"/>
      <c r="Y1632" s="45"/>
      <c r="Z1632" s="45"/>
      <c r="AA1632" s="45"/>
      <c r="AB1632" s="45"/>
    </row>
    <row r="1633" spans="5:28">
      <c r="E1633" s="69"/>
      <c r="V1633" s="45"/>
      <c r="W1633" s="45"/>
      <c r="X1633" s="45"/>
      <c r="Y1633" s="45"/>
      <c r="Z1633" s="45"/>
      <c r="AA1633" s="45"/>
      <c r="AB1633" s="45"/>
    </row>
    <row r="1634" spans="5:28">
      <c r="E1634" s="69"/>
      <c r="V1634" s="45"/>
      <c r="W1634" s="45"/>
      <c r="X1634" s="45"/>
      <c r="Y1634" s="45"/>
      <c r="Z1634" s="45"/>
      <c r="AA1634" s="45"/>
      <c r="AB1634" s="45"/>
    </row>
    <row r="1635" spans="5:28">
      <c r="E1635" s="69"/>
      <c r="V1635" s="45"/>
      <c r="W1635" s="45"/>
      <c r="X1635" s="45"/>
      <c r="Y1635" s="45"/>
      <c r="Z1635" s="45"/>
      <c r="AA1635" s="45"/>
      <c r="AB1635" s="45"/>
    </row>
    <row r="1636" spans="5:28">
      <c r="E1636" s="69"/>
      <c r="V1636" s="45"/>
      <c r="W1636" s="45"/>
      <c r="X1636" s="45"/>
      <c r="Y1636" s="45"/>
      <c r="Z1636" s="45"/>
      <c r="AA1636" s="45"/>
      <c r="AB1636" s="45"/>
    </row>
    <row r="1637" spans="5:28">
      <c r="E1637" s="69"/>
      <c r="V1637" s="45"/>
      <c r="W1637" s="45"/>
      <c r="X1637" s="45"/>
      <c r="Y1637" s="45"/>
      <c r="Z1637" s="45"/>
      <c r="AA1637" s="45"/>
      <c r="AB1637" s="45"/>
    </row>
    <row r="1638" spans="5:28">
      <c r="E1638" s="69"/>
      <c r="V1638" s="45"/>
      <c r="W1638" s="45"/>
      <c r="X1638" s="45"/>
      <c r="Y1638" s="45"/>
      <c r="Z1638" s="45"/>
      <c r="AA1638" s="45"/>
      <c r="AB1638" s="45"/>
    </row>
    <row r="1639" spans="5:28">
      <c r="E1639" s="69"/>
      <c r="V1639" s="45"/>
      <c r="W1639" s="45"/>
      <c r="X1639" s="45"/>
      <c r="Y1639" s="45"/>
      <c r="Z1639" s="45"/>
      <c r="AA1639" s="45"/>
      <c r="AB1639" s="45"/>
    </row>
    <row r="1640" spans="5:28">
      <c r="E1640" s="69"/>
      <c r="V1640" s="45"/>
      <c r="W1640" s="45"/>
      <c r="X1640" s="45"/>
      <c r="Y1640" s="45"/>
      <c r="Z1640" s="45"/>
      <c r="AA1640" s="45"/>
      <c r="AB1640" s="45"/>
    </row>
    <row r="1641" spans="5:28">
      <c r="E1641" s="69"/>
      <c r="V1641" s="45"/>
      <c r="W1641" s="45"/>
      <c r="X1641" s="45"/>
      <c r="Y1641" s="45"/>
      <c r="Z1641" s="45"/>
      <c r="AA1641" s="45"/>
      <c r="AB1641" s="45"/>
    </row>
    <row r="1642" spans="5:28">
      <c r="E1642" s="69"/>
      <c r="V1642" s="45"/>
      <c r="W1642" s="45"/>
      <c r="X1642" s="45"/>
      <c r="Y1642" s="45"/>
      <c r="Z1642" s="45"/>
      <c r="AA1642" s="45"/>
      <c r="AB1642" s="45"/>
    </row>
    <row r="1643" spans="5:28">
      <c r="E1643" s="69"/>
      <c r="V1643" s="45"/>
      <c r="W1643" s="45"/>
      <c r="X1643" s="45"/>
      <c r="Y1643" s="45"/>
      <c r="Z1643" s="45"/>
      <c r="AA1643" s="45"/>
      <c r="AB1643" s="45"/>
    </row>
    <row r="1644" spans="5:28">
      <c r="E1644" s="69"/>
      <c r="V1644" s="45"/>
      <c r="W1644" s="45"/>
      <c r="X1644" s="45"/>
      <c r="Y1644" s="45"/>
      <c r="Z1644" s="45"/>
      <c r="AA1644" s="45"/>
      <c r="AB1644" s="45"/>
    </row>
    <row r="1645" spans="5:28">
      <c r="E1645" s="69"/>
      <c r="V1645" s="45"/>
      <c r="W1645" s="45"/>
      <c r="X1645" s="45"/>
      <c r="Y1645" s="45"/>
      <c r="Z1645" s="45"/>
      <c r="AA1645" s="45"/>
      <c r="AB1645" s="45"/>
    </row>
    <row r="1646" spans="5:28">
      <c r="E1646" s="69"/>
      <c r="V1646" s="45"/>
      <c r="W1646" s="45"/>
      <c r="X1646" s="45"/>
      <c r="Y1646" s="45"/>
      <c r="Z1646" s="45"/>
      <c r="AA1646" s="45"/>
      <c r="AB1646" s="45"/>
    </row>
    <row r="1647" spans="5:28">
      <c r="E1647" s="69"/>
      <c r="V1647" s="45"/>
      <c r="W1647" s="45"/>
      <c r="X1647" s="45"/>
      <c r="Y1647" s="45"/>
      <c r="Z1647" s="45"/>
      <c r="AA1647" s="45"/>
      <c r="AB1647" s="45"/>
    </row>
    <row r="1648" spans="5:28">
      <c r="E1648" s="69"/>
      <c r="V1648" s="45"/>
      <c r="W1648" s="45"/>
      <c r="X1648" s="45"/>
      <c r="Y1648" s="45"/>
      <c r="Z1648" s="45"/>
      <c r="AA1648" s="45"/>
      <c r="AB1648" s="45"/>
    </row>
    <row r="1649" spans="5:28">
      <c r="E1649" s="69"/>
      <c r="V1649" s="45"/>
      <c r="W1649" s="45"/>
      <c r="X1649" s="45"/>
      <c r="Y1649" s="45"/>
      <c r="Z1649" s="45"/>
      <c r="AA1649" s="45"/>
      <c r="AB1649" s="45"/>
    </row>
    <row r="1650" spans="5:28">
      <c r="E1650" s="69"/>
      <c r="V1650" s="45"/>
      <c r="W1650" s="45"/>
      <c r="X1650" s="45"/>
      <c r="Y1650" s="45"/>
      <c r="Z1650" s="45"/>
      <c r="AA1650" s="45"/>
      <c r="AB1650" s="45"/>
    </row>
    <row r="1651" spans="5:28">
      <c r="E1651" s="69"/>
      <c r="V1651" s="45"/>
      <c r="W1651" s="45"/>
      <c r="X1651" s="45"/>
      <c r="Y1651" s="45"/>
      <c r="Z1651" s="45"/>
      <c r="AA1651" s="45"/>
      <c r="AB1651" s="45"/>
    </row>
    <row r="1652" spans="5:28">
      <c r="E1652" s="69"/>
      <c r="V1652" s="45"/>
      <c r="W1652" s="45"/>
      <c r="X1652" s="45"/>
      <c r="Y1652" s="45"/>
      <c r="Z1652" s="45"/>
      <c r="AA1652" s="45"/>
      <c r="AB1652" s="45"/>
    </row>
    <row r="1653" spans="5:28">
      <c r="E1653" s="69"/>
      <c r="V1653" s="45"/>
      <c r="W1653" s="45"/>
      <c r="X1653" s="45"/>
      <c r="Y1653" s="45"/>
      <c r="Z1653" s="45"/>
      <c r="AA1653" s="45"/>
      <c r="AB1653" s="45"/>
    </row>
    <row r="1654" spans="5:28">
      <c r="E1654" s="69"/>
      <c r="V1654" s="45"/>
      <c r="W1654" s="45"/>
      <c r="X1654" s="45"/>
      <c r="Y1654" s="45"/>
      <c r="Z1654" s="45"/>
      <c r="AA1654" s="45"/>
      <c r="AB1654" s="45"/>
    </row>
    <row r="1655" spans="5:28">
      <c r="E1655" s="69"/>
      <c r="V1655" s="45"/>
      <c r="W1655" s="45"/>
      <c r="X1655" s="45"/>
      <c r="Y1655" s="45"/>
      <c r="Z1655" s="45"/>
      <c r="AA1655" s="45"/>
      <c r="AB1655" s="45"/>
    </row>
    <row r="1656" spans="5:28">
      <c r="E1656" s="69"/>
      <c r="V1656" s="45"/>
      <c r="W1656" s="45"/>
      <c r="X1656" s="45"/>
      <c r="Y1656" s="45"/>
      <c r="Z1656" s="45"/>
      <c r="AA1656" s="45"/>
      <c r="AB1656" s="45"/>
    </row>
    <row r="1657" spans="5:28">
      <c r="E1657" s="69"/>
      <c r="V1657" s="45"/>
      <c r="W1657" s="45"/>
      <c r="X1657" s="45"/>
      <c r="Y1657" s="45"/>
      <c r="Z1657" s="45"/>
      <c r="AA1657" s="45"/>
      <c r="AB1657" s="45"/>
    </row>
    <row r="1658" spans="5:28">
      <c r="E1658" s="69"/>
      <c r="V1658" s="45"/>
      <c r="W1658" s="45"/>
      <c r="X1658" s="45"/>
      <c r="Y1658" s="45"/>
      <c r="Z1658" s="45"/>
      <c r="AA1658" s="45"/>
      <c r="AB1658" s="45"/>
    </row>
    <row r="1659" spans="5:28">
      <c r="E1659" s="69"/>
      <c r="V1659" s="45"/>
      <c r="W1659" s="45"/>
      <c r="X1659" s="45"/>
      <c r="Y1659" s="45"/>
      <c r="Z1659" s="45"/>
      <c r="AA1659" s="45"/>
      <c r="AB1659" s="45"/>
    </row>
    <row r="1660" spans="5:28">
      <c r="E1660" s="69"/>
      <c r="V1660" s="45"/>
      <c r="W1660" s="45"/>
      <c r="X1660" s="45"/>
      <c r="Y1660" s="45"/>
      <c r="Z1660" s="45"/>
      <c r="AA1660" s="45"/>
      <c r="AB1660" s="45"/>
    </row>
    <row r="1661" spans="5:28">
      <c r="E1661" s="69"/>
      <c r="V1661" s="45"/>
      <c r="W1661" s="45"/>
      <c r="X1661" s="45"/>
      <c r="Y1661" s="45"/>
      <c r="Z1661" s="45"/>
      <c r="AA1661" s="45"/>
      <c r="AB1661" s="45"/>
    </row>
    <row r="1662" spans="5:28">
      <c r="E1662" s="69"/>
      <c r="V1662" s="45"/>
      <c r="W1662" s="45"/>
      <c r="X1662" s="45"/>
      <c r="Y1662" s="45"/>
      <c r="Z1662" s="45"/>
      <c r="AA1662" s="45"/>
      <c r="AB1662" s="45"/>
    </row>
    <row r="1663" spans="5:28">
      <c r="E1663" s="69"/>
      <c r="V1663" s="45"/>
      <c r="W1663" s="45"/>
      <c r="X1663" s="45"/>
      <c r="Y1663" s="45"/>
      <c r="Z1663" s="45"/>
      <c r="AA1663" s="45"/>
      <c r="AB1663" s="45"/>
    </row>
    <row r="1664" spans="5:28">
      <c r="E1664" s="69"/>
      <c r="V1664" s="45"/>
      <c r="W1664" s="45"/>
      <c r="X1664" s="45"/>
      <c r="Y1664" s="45"/>
      <c r="Z1664" s="45"/>
      <c r="AA1664" s="45"/>
      <c r="AB1664" s="45"/>
    </row>
    <row r="1665" spans="5:28">
      <c r="E1665" s="69"/>
      <c r="V1665" s="45"/>
      <c r="W1665" s="45"/>
      <c r="X1665" s="45"/>
      <c r="Y1665" s="45"/>
      <c r="Z1665" s="45"/>
      <c r="AA1665" s="45"/>
      <c r="AB1665" s="45"/>
    </row>
    <row r="1666" spans="5:28">
      <c r="E1666" s="69"/>
      <c r="V1666" s="45"/>
      <c r="W1666" s="45"/>
      <c r="X1666" s="45"/>
      <c r="Y1666" s="45"/>
      <c r="Z1666" s="45"/>
      <c r="AA1666" s="45"/>
      <c r="AB1666" s="45"/>
    </row>
    <row r="1667" spans="5:28">
      <c r="E1667" s="69"/>
      <c r="V1667" s="45"/>
      <c r="W1667" s="45"/>
      <c r="X1667" s="45"/>
      <c r="Y1667" s="45"/>
      <c r="Z1667" s="45"/>
      <c r="AA1667" s="45"/>
      <c r="AB1667" s="45"/>
    </row>
    <row r="1668" spans="5:28">
      <c r="E1668" s="69"/>
      <c r="V1668" s="45"/>
      <c r="W1668" s="45"/>
      <c r="X1668" s="45"/>
      <c r="Y1668" s="45"/>
      <c r="Z1668" s="45"/>
      <c r="AA1668" s="45"/>
      <c r="AB1668" s="45"/>
    </row>
    <row r="1669" spans="5:28">
      <c r="E1669" s="69"/>
      <c r="V1669" s="45"/>
      <c r="W1669" s="45"/>
      <c r="X1669" s="45"/>
      <c r="Y1669" s="45"/>
      <c r="Z1669" s="45"/>
      <c r="AA1669" s="45"/>
      <c r="AB1669" s="45"/>
    </row>
    <row r="1670" spans="5:28">
      <c r="E1670" s="69"/>
      <c r="V1670" s="45"/>
      <c r="W1670" s="45"/>
      <c r="X1670" s="45"/>
      <c r="Y1670" s="45"/>
      <c r="Z1670" s="45"/>
      <c r="AA1670" s="45"/>
      <c r="AB1670" s="45"/>
    </row>
    <row r="1671" spans="5:28">
      <c r="E1671" s="69"/>
      <c r="V1671" s="45"/>
      <c r="W1671" s="45"/>
      <c r="X1671" s="45"/>
      <c r="Y1671" s="45"/>
      <c r="Z1671" s="45"/>
      <c r="AA1671" s="45"/>
      <c r="AB1671" s="45"/>
    </row>
    <row r="1672" spans="5:28">
      <c r="E1672" s="69"/>
      <c r="V1672" s="45"/>
      <c r="W1672" s="45"/>
      <c r="X1672" s="45"/>
      <c r="Y1672" s="45"/>
      <c r="Z1672" s="45"/>
      <c r="AA1672" s="45"/>
      <c r="AB1672" s="45"/>
    </row>
    <row r="1673" spans="5:28">
      <c r="E1673" s="69"/>
      <c r="V1673" s="45"/>
      <c r="W1673" s="45"/>
      <c r="X1673" s="45"/>
      <c r="Y1673" s="45"/>
      <c r="Z1673" s="45"/>
      <c r="AA1673" s="45"/>
      <c r="AB1673" s="45"/>
    </row>
    <row r="1674" spans="5:28">
      <c r="E1674" s="69"/>
      <c r="V1674" s="45"/>
      <c r="W1674" s="45"/>
      <c r="X1674" s="45"/>
      <c r="Y1674" s="45"/>
      <c r="Z1674" s="45"/>
      <c r="AA1674" s="45"/>
      <c r="AB1674" s="45"/>
    </row>
    <row r="1675" spans="5:28">
      <c r="E1675" s="69"/>
      <c r="V1675" s="45"/>
      <c r="W1675" s="45"/>
      <c r="X1675" s="45"/>
      <c r="Y1675" s="45"/>
      <c r="Z1675" s="45"/>
      <c r="AA1675" s="45"/>
      <c r="AB1675" s="45"/>
    </row>
    <row r="1676" spans="5:28">
      <c r="E1676" s="69"/>
      <c r="V1676" s="45"/>
      <c r="W1676" s="45"/>
      <c r="X1676" s="45"/>
      <c r="Y1676" s="45"/>
      <c r="Z1676" s="45"/>
      <c r="AA1676" s="45"/>
      <c r="AB1676" s="45"/>
    </row>
    <row r="1677" spans="5:28">
      <c r="E1677" s="69"/>
      <c r="V1677" s="45"/>
      <c r="W1677" s="45"/>
      <c r="X1677" s="45"/>
      <c r="Y1677" s="45"/>
      <c r="Z1677" s="45"/>
      <c r="AA1677" s="45"/>
      <c r="AB1677" s="45"/>
    </row>
    <row r="1678" spans="5:28">
      <c r="E1678" s="69"/>
      <c r="V1678" s="45"/>
      <c r="W1678" s="45"/>
      <c r="X1678" s="45"/>
      <c r="Y1678" s="45"/>
      <c r="Z1678" s="45"/>
      <c r="AA1678" s="45"/>
      <c r="AB1678" s="45"/>
    </row>
    <row r="1679" spans="5:28">
      <c r="E1679" s="69"/>
      <c r="V1679" s="45"/>
      <c r="W1679" s="45"/>
      <c r="X1679" s="45"/>
      <c r="Y1679" s="45"/>
      <c r="Z1679" s="45"/>
      <c r="AA1679" s="45"/>
      <c r="AB1679" s="45"/>
    </row>
    <row r="1680" spans="5:28">
      <c r="E1680" s="69"/>
      <c r="V1680" s="45"/>
      <c r="W1680" s="45"/>
      <c r="X1680" s="45"/>
      <c r="Y1680" s="45"/>
      <c r="Z1680" s="45"/>
      <c r="AA1680" s="45"/>
      <c r="AB1680" s="45"/>
    </row>
    <row r="1681" spans="5:28">
      <c r="E1681" s="69"/>
      <c r="V1681" s="45"/>
      <c r="W1681" s="45"/>
      <c r="X1681" s="45"/>
      <c r="Y1681" s="45"/>
      <c r="Z1681" s="45"/>
      <c r="AA1681" s="45"/>
      <c r="AB1681" s="45"/>
    </row>
    <row r="1682" spans="5:28">
      <c r="E1682" s="69"/>
      <c r="V1682" s="45"/>
      <c r="W1682" s="45"/>
      <c r="X1682" s="45"/>
      <c r="Y1682" s="45"/>
      <c r="Z1682" s="45"/>
      <c r="AA1682" s="45"/>
      <c r="AB1682" s="45"/>
    </row>
    <row r="1683" spans="5:28">
      <c r="E1683" s="69"/>
      <c r="V1683" s="45"/>
      <c r="W1683" s="45"/>
      <c r="X1683" s="45"/>
      <c r="Y1683" s="45"/>
      <c r="Z1683" s="45"/>
      <c r="AA1683" s="45"/>
      <c r="AB1683" s="45"/>
    </row>
    <row r="1684" spans="5:28">
      <c r="E1684" s="69"/>
      <c r="V1684" s="45"/>
      <c r="W1684" s="45"/>
      <c r="X1684" s="45"/>
      <c r="Y1684" s="45"/>
      <c r="Z1684" s="45"/>
      <c r="AA1684" s="45"/>
      <c r="AB1684" s="45"/>
    </row>
    <row r="1685" spans="5:28">
      <c r="E1685" s="69"/>
      <c r="V1685" s="45"/>
      <c r="W1685" s="45"/>
      <c r="X1685" s="45"/>
      <c r="Y1685" s="45"/>
      <c r="Z1685" s="45"/>
      <c r="AA1685" s="45"/>
      <c r="AB1685" s="45"/>
    </row>
    <row r="1686" spans="5:28">
      <c r="E1686" s="69"/>
      <c r="V1686" s="45"/>
      <c r="W1686" s="45"/>
      <c r="X1686" s="45"/>
      <c r="Y1686" s="45"/>
      <c r="Z1686" s="45"/>
      <c r="AA1686" s="45"/>
      <c r="AB1686" s="45"/>
    </row>
    <row r="1687" spans="5:28">
      <c r="E1687" s="69"/>
      <c r="V1687" s="45"/>
      <c r="W1687" s="45"/>
      <c r="X1687" s="45"/>
      <c r="Y1687" s="45"/>
      <c r="Z1687" s="45"/>
      <c r="AA1687" s="45"/>
      <c r="AB1687" s="45"/>
    </row>
    <row r="1688" spans="5:28">
      <c r="E1688" s="69"/>
      <c r="V1688" s="45"/>
      <c r="W1688" s="45"/>
      <c r="X1688" s="45"/>
      <c r="Y1688" s="45"/>
      <c r="Z1688" s="45"/>
      <c r="AA1688" s="45"/>
      <c r="AB1688" s="45"/>
    </row>
    <row r="1689" spans="5:28">
      <c r="E1689" s="69"/>
      <c r="V1689" s="45"/>
      <c r="W1689" s="45"/>
      <c r="X1689" s="45"/>
      <c r="Y1689" s="45"/>
      <c r="Z1689" s="45"/>
      <c r="AA1689" s="45"/>
      <c r="AB1689" s="45"/>
    </row>
    <row r="1690" spans="5:28">
      <c r="E1690" s="69"/>
      <c r="V1690" s="45"/>
      <c r="W1690" s="45"/>
      <c r="X1690" s="45"/>
      <c r="Y1690" s="45"/>
      <c r="Z1690" s="45"/>
      <c r="AA1690" s="45"/>
      <c r="AB1690" s="45"/>
    </row>
    <row r="1691" spans="5:28">
      <c r="E1691" s="69"/>
      <c r="V1691" s="45"/>
      <c r="W1691" s="45"/>
      <c r="X1691" s="45"/>
      <c r="Y1691" s="45"/>
      <c r="Z1691" s="45"/>
      <c r="AA1691" s="45"/>
      <c r="AB1691" s="45"/>
    </row>
    <row r="1692" spans="5:28">
      <c r="E1692" s="69"/>
      <c r="V1692" s="45"/>
      <c r="W1692" s="45"/>
      <c r="X1692" s="45"/>
      <c r="Y1692" s="45"/>
      <c r="Z1692" s="45"/>
      <c r="AA1692" s="45"/>
      <c r="AB1692" s="45"/>
    </row>
    <row r="1693" spans="5:28">
      <c r="E1693" s="69"/>
      <c r="V1693" s="45"/>
      <c r="W1693" s="45"/>
      <c r="X1693" s="45"/>
      <c r="Y1693" s="45"/>
      <c r="Z1693" s="45"/>
      <c r="AA1693" s="45"/>
      <c r="AB1693" s="45"/>
    </row>
    <row r="1694" spans="5:28">
      <c r="E1694" s="69"/>
      <c r="V1694" s="45"/>
      <c r="W1694" s="45"/>
      <c r="X1694" s="45"/>
      <c r="Y1694" s="45"/>
      <c r="Z1694" s="45"/>
      <c r="AA1694" s="45"/>
      <c r="AB1694" s="45"/>
    </row>
    <row r="1695" spans="5:28">
      <c r="E1695" s="69"/>
      <c r="V1695" s="45"/>
      <c r="W1695" s="45"/>
      <c r="X1695" s="45"/>
      <c r="Y1695" s="45"/>
      <c r="Z1695" s="45"/>
      <c r="AA1695" s="45"/>
      <c r="AB1695" s="45"/>
    </row>
    <row r="1696" spans="5:28">
      <c r="E1696" s="69"/>
      <c r="V1696" s="45"/>
      <c r="W1696" s="45"/>
      <c r="X1696" s="45"/>
      <c r="Y1696" s="45"/>
      <c r="Z1696" s="45"/>
      <c r="AA1696" s="45"/>
      <c r="AB1696" s="45"/>
    </row>
    <row r="1697" spans="5:28">
      <c r="E1697" s="69"/>
      <c r="V1697" s="45"/>
      <c r="W1697" s="45"/>
      <c r="X1697" s="45"/>
      <c r="Y1697" s="45"/>
      <c r="Z1697" s="45"/>
      <c r="AA1697" s="45"/>
      <c r="AB1697" s="45"/>
    </row>
    <row r="1698" spans="5:28">
      <c r="E1698" s="69"/>
      <c r="V1698" s="45"/>
      <c r="W1698" s="45"/>
      <c r="X1698" s="45"/>
      <c r="Y1698" s="45"/>
      <c r="Z1698" s="45"/>
      <c r="AA1698" s="45"/>
      <c r="AB1698" s="45"/>
    </row>
    <row r="1699" spans="5:28">
      <c r="E1699" s="69"/>
      <c r="V1699" s="45"/>
      <c r="W1699" s="45"/>
      <c r="X1699" s="45"/>
      <c r="Y1699" s="45"/>
      <c r="Z1699" s="45"/>
      <c r="AA1699" s="45"/>
      <c r="AB1699" s="45"/>
    </row>
    <row r="1700" spans="5:28">
      <c r="E1700" s="69"/>
      <c r="V1700" s="45"/>
      <c r="W1700" s="45"/>
      <c r="X1700" s="45"/>
      <c r="Y1700" s="45"/>
      <c r="Z1700" s="45"/>
      <c r="AA1700" s="45"/>
      <c r="AB1700" s="45"/>
    </row>
    <row r="1701" spans="5:28">
      <c r="E1701" s="69"/>
      <c r="V1701" s="45"/>
      <c r="W1701" s="45"/>
      <c r="X1701" s="45"/>
      <c r="Y1701" s="45"/>
      <c r="Z1701" s="45"/>
      <c r="AA1701" s="45"/>
      <c r="AB1701" s="45"/>
    </row>
    <row r="1702" spans="5:28">
      <c r="E1702" s="69"/>
      <c r="V1702" s="45"/>
      <c r="W1702" s="45"/>
      <c r="X1702" s="45"/>
      <c r="Y1702" s="45"/>
      <c r="Z1702" s="45"/>
      <c r="AA1702" s="45"/>
      <c r="AB1702" s="45"/>
    </row>
    <row r="1703" spans="5:28">
      <c r="E1703" s="69"/>
      <c r="V1703" s="45"/>
      <c r="W1703" s="45"/>
      <c r="X1703" s="45"/>
      <c r="Y1703" s="45"/>
      <c r="Z1703" s="45"/>
      <c r="AA1703" s="45"/>
      <c r="AB1703" s="45"/>
    </row>
    <row r="1704" spans="5:28">
      <c r="E1704" s="69"/>
      <c r="V1704" s="45"/>
      <c r="W1704" s="45"/>
      <c r="X1704" s="45"/>
      <c r="Y1704" s="45"/>
      <c r="Z1704" s="45"/>
      <c r="AA1704" s="45"/>
      <c r="AB1704" s="45"/>
    </row>
  </sheetData>
  <sheetProtection algorithmName="SHA-512" hashValue="ZoO3T5bkQ7GxTDXGzTklYtb6qjwfb84N95wcF9Kvm15S08XRw0dZooEv42m+UiwGc/ZXlTGS1MeKKDFSfT09tw==" saltValue="hrA6WoSGUBG5c3op72C2nQ==" spinCount="100000" sheet="1" objects="1" scenarios="1" selectLockedCells="1" selectUnlockedCells="1"/>
  <phoneticPr fontId="19" type="noConversion"/>
  <conditionalFormatting sqref="G327:N327">
    <cfRule type="expression" dxfId="1" priority="1">
      <formula>$E$4="Non"</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activeCell="H13" sqref="H13"/>
    </sheetView>
  </sheetViews>
  <sheetFormatPr baseColWidth="10" defaultRowHeight="11.5"/>
  <cols>
    <col min="1" max="1" width="10.90625" style="9"/>
    <col min="2" max="2" width="22.08984375" style="9" customWidth="1"/>
    <col min="3" max="4" width="10.90625" style="9"/>
    <col min="5" max="5" width="19.90625" style="9" customWidth="1"/>
    <col min="6" max="6" width="14.1796875" style="9" customWidth="1"/>
    <col min="7" max="7" width="19" style="9" customWidth="1"/>
    <col min="8" max="8" width="17.54296875" style="9" customWidth="1"/>
    <col min="9" max="9" width="26.81640625" style="9" customWidth="1"/>
    <col min="10" max="10" width="19.7265625" style="9" customWidth="1"/>
    <col min="11" max="14" width="12.81640625" style="9" customWidth="1"/>
    <col min="15" max="16384" width="10.90625" style="9"/>
  </cols>
  <sheetData>
    <row r="1" spans="1:14" ht="15.5">
      <c r="A1" s="1286" t="s">
        <v>3178</v>
      </c>
    </row>
    <row r="2" spans="1:14" s="55" customFormat="1" ht="23">
      <c r="A2" s="1266" t="s">
        <v>200</v>
      </c>
      <c r="B2" s="1266" t="s">
        <v>1868</v>
      </c>
      <c r="C2" s="1266" t="s">
        <v>3110</v>
      </c>
      <c r="D2" s="1266" t="s">
        <v>3223</v>
      </c>
      <c r="E2" s="1266" t="s">
        <v>3111</v>
      </c>
      <c r="F2" s="594" t="s">
        <v>3229</v>
      </c>
      <c r="G2" s="1266" t="s">
        <v>3112</v>
      </c>
      <c r="H2" s="1266" t="s">
        <v>3113</v>
      </c>
      <c r="I2" s="1266" t="s">
        <v>3114</v>
      </c>
      <c r="J2" s="1266" t="s">
        <v>3174</v>
      </c>
      <c r="K2" s="1266" t="s">
        <v>3184</v>
      </c>
      <c r="L2" s="1266" t="s">
        <v>3185</v>
      </c>
      <c r="M2" s="1266" t="s">
        <v>3186</v>
      </c>
      <c r="N2" s="1266" t="s">
        <v>1078</v>
      </c>
    </row>
    <row r="3" spans="1:14" ht="14.5" customHeight="1">
      <c r="A3" s="9">
        <f>'Identification '!$F$11</f>
        <v>0</v>
      </c>
      <c r="B3" s="1371" t="str">
        <f>IF(AND('Identification '!$F$11="",'Identification '!$F$15&lt;&gt;""),'Identification '!$F$15,IF('Identification '!$F$11="","",IF('Identification '!$F$13="Inscrire le nom de votre organisme dans la cellule F15",'Identification '!$F$15,'Identification '!$F$13)))</f>
        <v/>
      </c>
      <c r="C3" s="9" t="str">
        <f>REF!$BM$8</f>
        <v>2026-2027</v>
      </c>
      <c r="D3" s="9" t="s">
        <v>3224</v>
      </c>
      <c r="E3" s="69" t="str">
        <f>'Identification '!$F$17</f>
        <v/>
      </c>
      <c r="F3" s="9" t="str">
        <f>'Identification '!$G$18</f>
        <v/>
      </c>
      <c r="G3" s="1267" t="s">
        <v>3116</v>
      </c>
      <c r="H3" s="1280" t="s">
        <v>24</v>
      </c>
      <c r="I3" s="1280" t="s">
        <v>1</v>
      </c>
      <c r="J3" s="1288"/>
      <c r="K3" s="1289"/>
      <c r="L3" s="1289"/>
      <c r="M3" s="1289">
        <f>'Section 14e'!I38-('Section 14e'!I35+'Section 14e'!I36)</f>
        <v>0</v>
      </c>
      <c r="N3" s="1289"/>
    </row>
    <row r="4" spans="1:14" ht="14.5" customHeight="1">
      <c r="A4" s="9">
        <f>'Identification '!$F$11</f>
        <v>0</v>
      </c>
      <c r="B4" s="1371" t="str">
        <f>IF(AND('Identification '!$F$11="",'Identification '!$F$15&lt;&gt;""),'Identification '!$F$15,IF('Identification '!$F$11="","",IF('Identification '!$F$13="Inscrire le nom de votre organisme dans la cellule F15",'Identification '!$F$15,'Identification '!$F$13)))</f>
        <v/>
      </c>
      <c r="C4" s="9" t="str">
        <f>REF!$BM$8</f>
        <v>2026-2027</v>
      </c>
      <c r="D4" s="9" t="s">
        <v>3224</v>
      </c>
      <c r="E4" s="69" t="str">
        <f>'Identification '!$F$17</f>
        <v/>
      </c>
      <c r="F4" s="9" t="str">
        <f>'Identification '!$G$18</f>
        <v/>
      </c>
      <c r="G4" s="1267" t="s">
        <v>3116</v>
      </c>
      <c r="H4" s="1280" t="s">
        <v>24</v>
      </c>
      <c r="I4" s="69" t="s">
        <v>15</v>
      </c>
      <c r="J4" s="1288"/>
      <c r="K4" s="1290"/>
      <c r="L4" s="1290"/>
      <c r="M4" s="1289">
        <f>'Section 14e'!I35</f>
        <v>0</v>
      </c>
      <c r="N4" s="207"/>
    </row>
    <row r="5" spans="1:14" ht="14.5" customHeight="1">
      <c r="A5" s="9">
        <f>'Identification '!$F$11</f>
        <v>0</v>
      </c>
      <c r="B5" s="1371" t="str">
        <f>IF(AND('Identification '!$F$11="",'Identification '!$F$15&lt;&gt;""),'Identification '!$F$15,IF('Identification '!$F$11="","",IF('Identification '!$F$13="Inscrire le nom de votre organisme dans la cellule F15",'Identification '!$F$15,'Identification '!$F$13)))</f>
        <v/>
      </c>
      <c r="C5" s="9" t="str">
        <f>REF!$BM$8</f>
        <v>2026-2027</v>
      </c>
      <c r="D5" s="9" t="s">
        <v>3224</v>
      </c>
      <c r="E5" s="69" t="str">
        <f>'Identification '!$F$17</f>
        <v/>
      </c>
      <c r="F5" s="9" t="str">
        <f>'Identification '!$G$18</f>
        <v/>
      </c>
      <c r="G5" s="1267" t="s">
        <v>3116</v>
      </c>
      <c r="H5" s="1280" t="s">
        <v>24</v>
      </c>
      <c r="I5" s="69" t="s">
        <v>16</v>
      </c>
      <c r="J5" s="1288"/>
      <c r="K5" s="1290"/>
      <c r="L5" s="1290"/>
      <c r="M5" s="1289">
        <f>'Section 14e'!I36</f>
        <v>0</v>
      </c>
      <c r="N5" s="207"/>
    </row>
    <row r="6" spans="1:14" ht="14.5" customHeight="1">
      <c r="A6" s="9">
        <f>'Identification '!$F$11</f>
        <v>0</v>
      </c>
      <c r="B6" s="1371" t="str">
        <f>IF(AND('Identification '!$F$11="",'Identification '!$F$15&lt;&gt;""),'Identification '!$F$15,IF('Identification '!$F$11="","",IF('Identification '!$F$13="Inscrire le nom de votre organisme dans la cellule F15",'Identification '!$F$15,'Identification '!$F$13)))</f>
        <v/>
      </c>
      <c r="C6" s="9" t="str">
        <f>REF!$BM$8</f>
        <v>2026-2027</v>
      </c>
      <c r="D6" s="9" t="s">
        <v>3224</v>
      </c>
      <c r="E6" s="69" t="str">
        <f>'Identification '!$F$17</f>
        <v/>
      </c>
      <c r="F6" s="9" t="str">
        <f>'Identification '!$G$18</f>
        <v/>
      </c>
      <c r="G6" s="1267" t="s">
        <v>3116</v>
      </c>
      <c r="H6" s="1280" t="s">
        <v>24</v>
      </c>
      <c r="I6" s="87" t="s">
        <v>39</v>
      </c>
      <c r="J6" s="1288"/>
      <c r="K6" s="1289"/>
      <c r="L6" s="1289"/>
      <c r="M6" s="1289">
        <f>'Section 14e'!I46</f>
        <v>0</v>
      </c>
      <c r="N6" s="1289"/>
    </row>
    <row r="7" spans="1:14" ht="14.5" customHeight="1">
      <c r="A7" s="9">
        <f>'Identification '!$F$11</f>
        <v>0</v>
      </c>
      <c r="B7" s="1371" t="str">
        <f>IF(AND('Identification '!$F$11="",'Identification '!$F$15&lt;&gt;""),'Identification '!$F$15,IF('Identification '!$F$11="","",IF('Identification '!$F$13="Inscrire le nom de votre organisme dans la cellule F15",'Identification '!$F$15,'Identification '!$F$13)))</f>
        <v/>
      </c>
      <c r="C7" s="9" t="str">
        <f>REF!$BM$8</f>
        <v>2026-2027</v>
      </c>
      <c r="D7" s="9" t="s">
        <v>3224</v>
      </c>
      <c r="E7" s="69" t="str">
        <f>'Identification '!$F$17</f>
        <v/>
      </c>
      <c r="F7" s="9" t="str">
        <f>'Identification '!$G$18</f>
        <v/>
      </c>
      <c r="G7" s="1267" t="s">
        <v>3116</v>
      </c>
      <c r="H7" s="69" t="s">
        <v>46</v>
      </c>
      <c r="I7" s="69" t="s">
        <v>47</v>
      </c>
      <c r="J7" s="1288"/>
      <c r="K7" s="1289"/>
      <c r="L7" s="1289"/>
      <c r="M7" s="1289">
        <f>'Section 14e'!I63</f>
        <v>0</v>
      </c>
      <c r="N7" s="1289"/>
    </row>
    <row r="8" spans="1:14" ht="14.5" customHeight="1">
      <c r="A8" s="9">
        <f>'Identification '!$F$11</f>
        <v>0</v>
      </c>
      <c r="B8" s="1371" t="str">
        <f>IF(AND('Identification '!$F$11="",'Identification '!$F$15&lt;&gt;""),'Identification '!$F$15,IF('Identification '!$F$11="","",IF('Identification '!$F$13="Inscrire le nom de votre organisme dans la cellule F15",'Identification '!$F$15,'Identification '!$F$13)))</f>
        <v/>
      </c>
      <c r="C8" s="9" t="str">
        <f>REF!$BM$8</f>
        <v>2026-2027</v>
      </c>
      <c r="D8" s="9" t="s">
        <v>3224</v>
      </c>
      <c r="E8" s="69" t="str">
        <f>'Identification '!$F$17</f>
        <v/>
      </c>
      <c r="F8" s="9" t="str">
        <f>'Identification '!$G$18</f>
        <v/>
      </c>
      <c r="G8" s="1267" t="s">
        <v>3116</v>
      </c>
      <c r="H8" s="69" t="s">
        <v>46</v>
      </c>
      <c r="I8" s="69" t="s">
        <v>53</v>
      </c>
      <c r="J8" s="1288"/>
      <c r="K8" s="1289"/>
      <c r="L8" s="1289"/>
      <c r="M8" s="1289">
        <f>'Section 14e'!I73</f>
        <v>0</v>
      </c>
      <c r="N8" s="1289"/>
    </row>
    <row r="9" spans="1:14" ht="14.5" customHeight="1">
      <c r="A9" s="9">
        <f>'Identification '!$F$11</f>
        <v>0</v>
      </c>
      <c r="B9" s="1371" t="str">
        <f>IF(AND('Identification '!$F$11="",'Identification '!$F$15&lt;&gt;""),'Identification '!$F$15,IF('Identification '!$F$11="","",IF('Identification '!$F$13="Inscrire le nom de votre organisme dans la cellule F15",'Identification '!$F$15,'Identification '!$F$13)))</f>
        <v/>
      </c>
      <c r="C9" s="9" t="str">
        <f>REF!$BM$8</f>
        <v>2026-2027</v>
      </c>
      <c r="D9" s="9" t="s">
        <v>3224</v>
      </c>
      <c r="E9" s="69" t="str">
        <f>'Identification '!$F$17</f>
        <v/>
      </c>
      <c r="F9" s="9" t="str">
        <f>'Identification '!$G$18</f>
        <v/>
      </c>
      <c r="G9" s="1267" t="s">
        <v>3116</v>
      </c>
      <c r="H9" s="69" t="s">
        <v>46</v>
      </c>
      <c r="I9" s="69" t="s">
        <v>29</v>
      </c>
      <c r="J9" s="1288"/>
      <c r="K9" s="1289"/>
      <c r="L9" s="1289"/>
      <c r="M9" s="1289">
        <f>'Section 14e'!I79</f>
        <v>0</v>
      </c>
      <c r="N9" s="1289"/>
    </row>
    <row r="10" spans="1:14" ht="14.5" customHeight="1">
      <c r="A10" s="9">
        <f>'Identification '!$F$11</f>
        <v>0</v>
      </c>
      <c r="B10" s="1371" t="str">
        <f>IF(AND('Identification '!$F$11="",'Identification '!$F$15&lt;&gt;""),'Identification '!$F$15,IF('Identification '!$F$11="","",IF('Identification '!$F$13="Inscrire le nom de votre organisme dans la cellule F15",'Identification '!$F$15,'Identification '!$F$13)))</f>
        <v/>
      </c>
      <c r="C10" s="9" t="str">
        <f>REF!$BM$8</f>
        <v>2026-2027</v>
      </c>
      <c r="D10" s="9" t="s">
        <v>3224</v>
      </c>
      <c r="E10" s="69" t="str">
        <f>'Identification '!$F$17</f>
        <v/>
      </c>
      <c r="F10" s="9" t="str">
        <f>'Identification '!$G$18</f>
        <v/>
      </c>
      <c r="G10" s="1267" t="s">
        <v>3116</v>
      </c>
      <c r="H10" s="69" t="s">
        <v>46</v>
      </c>
      <c r="I10" s="28" t="s">
        <v>31</v>
      </c>
      <c r="J10" s="1288"/>
      <c r="K10" s="1289"/>
      <c r="L10" s="1289"/>
      <c r="M10" s="1289">
        <f>'Section 14e'!I80</f>
        <v>0</v>
      </c>
      <c r="N10" s="1289"/>
    </row>
    <row r="11" spans="1:14" ht="14.5" customHeight="1">
      <c r="A11" s="9">
        <f>'Identification '!$F$11</f>
        <v>0</v>
      </c>
      <c r="B11" s="1371" t="str">
        <f>IF(AND('Identification '!$F$11="",'Identification '!$F$15&lt;&gt;""),'Identification '!$F$15,IF('Identification '!$F$11="","",IF('Identification '!$F$13="Inscrire le nom de votre organisme dans la cellule F15",'Identification '!$F$15,'Identification '!$F$13)))</f>
        <v/>
      </c>
      <c r="C11" s="9" t="str">
        <f>REF!$BM$8</f>
        <v>2026-2027</v>
      </c>
      <c r="D11" s="9" t="s">
        <v>3224</v>
      </c>
      <c r="E11" s="69" t="str">
        <f>'Identification '!$F$17</f>
        <v/>
      </c>
      <c r="F11" s="9" t="str">
        <f>'Identification '!$G$18</f>
        <v/>
      </c>
      <c r="G11" s="1267" t="s">
        <v>3117</v>
      </c>
      <c r="H11" s="69" t="s">
        <v>1882</v>
      </c>
      <c r="I11" s="69" t="s">
        <v>94</v>
      </c>
      <c r="J11" s="1288"/>
      <c r="K11" s="1290"/>
      <c r="L11" s="1289"/>
      <c r="M11" s="1289">
        <f>'Section 14e'!I101</f>
        <v>0</v>
      </c>
      <c r="N11" s="207"/>
    </row>
    <row r="12" spans="1:14" ht="14.5" customHeight="1">
      <c r="A12" s="9">
        <f>'Identification '!$F$11</f>
        <v>0</v>
      </c>
      <c r="B12" s="1371" t="str">
        <f>IF(AND('Identification '!$F$11="",'Identification '!$F$15&lt;&gt;""),'Identification '!$F$15,IF('Identification '!$F$11="","",IF('Identification '!$F$13="Inscrire le nom de votre organisme dans la cellule F15",'Identification '!$F$15,'Identification '!$F$13)))</f>
        <v/>
      </c>
      <c r="C12" s="9" t="str">
        <f>REF!$BM$8</f>
        <v>2026-2027</v>
      </c>
      <c r="D12" s="9" t="s">
        <v>3224</v>
      </c>
      <c r="E12" s="69" t="str">
        <f>'Identification '!$F$17</f>
        <v/>
      </c>
      <c r="F12" s="9" t="str">
        <f>'Identification '!$G$18</f>
        <v/>
      </c>
      <c r="G12" s="1267" t="s">
        <v>3117</v>
      </c>
      <c r="H12" s="69" t="s">
        <v>1882</v>
      </c>
      <c r="I12" s="69" t="s">
        <v>274</v>
      </c>
      <c r="J12" s="1288"/>
      <c r="K12" s="1290"/>
      <c r="L12" s="1290"/>
      <c r="M12" s="1289"/>
      <c r="N12" s="1289"/>
    </row>
    <row r="13" spans="1:14" ht="14.5" customHeight="1">
      <c r="A13" s="9">
        <f>'Identification '!$F$11</f>
        <v>0</v>
      </c>
      <c r="B13" s="1371" t="str">
        <f>IF(AND('Identification '!$F$11="",'Identification '!$F$15&lt;&gt;""),'Identification '!$F$15,IF('Identification '!$F$11="","",IF('Identification '!$F$13="Inscrire le nom de votre organisme dans la cellule F15",'Identification '!$F$15,'Identification '!$F$13)))</f>
        <v/>
      </c>
      <c r="C13" s="9" t="str">
        <f>REF!$BM$8</f>
        <v>2026-2027</v>
      </c>
      <c r="D13" s="9" t="s">
        <v>3224</v>
      </c>
      <c r="E13" s="69" t="str">
        <f>'Identification '!$F$17</f>
        <v/>
      </c>
      <c r="F13" s="9" t="str">
        <f>'Identification '!$G$18</f>
        <v/>
      </c>
      <c r="G13" s="1267" t="s">
        <v>3117</v>
      </c>
      <c r="H13" s="69" t="s">
        <v>1882</v>
      </c>
      <c r="I13" s="69" t="s">
        <v>149</v>
      </c>
      <c r="J13" s="1288"/>
      <c r="K13" s="1290"/>
      <c r="L13" s="1290"/>
      <c r="M13" s="1289"/>
      <c r="N13" s="1289"/>
    </row>
    <row r="14" spans="1:14" ht="14.5" customHeight="1">
      <c r="A14" s="9">
        <f>'Identification '!$F$11</f>
        <v>0</v>
      </c>
      <c r="B14" s="1371" t="str">
        <f>IF(AND('Identification '!$F$11="",'Identification '!$F$15&lt;&gt;""),'Identification '!$F$15,IF('Identification '!$F$11="","",IF('Identification '!$F$13="Inscrire le nom de votre organisme dans la cellule F15",'Identification '!$F$15,'Identification '!$F$13)))</f>
        <v/>
      </c>
      <c r="C14" s="9" t="str">
        <f>REF!$BM$8</f>
        <v>2026-2027</v>
      </c>
      <c r="D14" s="9" t="s">
        <v>3224</v>
      </c>
      <c r="E14" s="69" t="str">
        <f>'Identification '!$F$17</f>
        <v/>
      </c>
      <c r="F14" s="9" t="str">
        <f>'Identification '!$G$18</f>
        <v/>
      </c>
      <c r="G14" s="1267" t="s">
        <v>3117</v>
      </c>
      <c r="H14" s="69" t="s">
        <v>1882</v>
      </c>
      <c r="I14" s="69" t="s">
        <v>12</v>
      </c>
      <c r="J14" s="1288"/>
      <c r="K14" s="1290"/>
      <c r="L14" s="1290"/>
      <c r="M14" s="1289">
        <f>SUM('Section 14e'!E103:I107)</f>
        <v>0</v>
      </c>
      <c r="N14" s="207"/>
    </row>
    <row r="15" spans="1:14" ht="14.5" customHeight="1">
      <c r="A15" s="9">
        <f>'Identification '!$F$11</f>
        <v>0</v>
      </c>
      <c r="B15" s="1371" t="str">
        <f>IF(AND('Identification '!$F$11="",'Identification '!$F$15&lt;&gt;""),'Identification '!$F$15,IF('Identification '!$F$11="","",IF('Identification '!$F$13="Inscrire le nom de votre organisme dans la cellule F15",'Identification '!$F$15,'Identification '!$F$13)))</f>
        <v/>
      </c>
      <c r="C15" s="9" t="str">
        <f>REF!$BM$8</f>
        <v>2026-2027</v>
      </c>
      <c r="D15" s="9" t="s">
        <v>3224</v>
      </c>
      <c r="E15" s="69" t="str">
        <f>'Identification '!$F$17</f>
        <v/>
      </c>
      <c r="F15" s="9" t="str">
        <f>'Identification '!$G$18</f>
        <v/>
      </c>
      <c r="G15" s="1267" t="s">
        <v>3117</v>
      </c>
      <c r="H15" s="69" t="s">
        <v>1882</v>
      </c>
      <c r="I15" s="69" t="s">
        <v>15</v>
      </c>
      <c r="J15" s="1288"/>
      <c r="K15" s="1290"/>
      <c r="L15" s="1290"/>
      <c r="M15" s="1289">
        <f>SUM('Section 14e'!E110:I114)</f>
        <v>0</v>
      </c>
      <c r="N15" s="207"/>
    </row>
    <row r="16" spans="1:14" ht="14.5" customHeight="1">
      <c r="A16" s="9">
        <f>'Identification '!$F$11</f>
        <v>0</v>
      </c>
      <c r="B16" s="1371" t="str">
        <f>IF(AND('Identification '!$F$11="",'Identification '!$F$15&lt;&gt;""),'Identification '!$F$15,IF('Identification '!$F$11="","",IF('Identification '!$F$13="Inscrire le nom de votre organisme dans la cellule F15",'Identification '!$F$15,'Identification '!$F$13)))</f>
        <v/>
      </c>
      <c r="C16" s="9" t="str">
        <f>REF!$BM$8</f>
        <v>2026-2027</v>
      </c>
      <c r="D16" s="9" t="s">
        <v>3224</v>
      </c>
      <c r="E16" s="69" t="str">
        <f>'Identification '!$F$17</f>
        <v/>
      </c>
      <c r="F16" s="9" t="str">
        <f>'Identification '!$G$18</f>
        <v/>
      </c>
      <c r="G16" s="1267" t="s">
        <v>3117</v>
      </c>
      <c r="H16" s="69" t="s">
        <v>1882</v>
      </c>
      <c r="I16" s="69" t="s">
        <v>16</v>
      </c>
      <c r="J16" s="1288"/>
      <c r="K16" s="1290"/>
      <c r="L16" s="1290"/>
      <c r="M16" s="1289">
        <f>SUM('Section 14e'!E117:I121)</f>
        <v>0</v>
      </c>
      <c r="N16" s="207"/>
    </row>
    <row r="17" spans="1:14" ht="14.5" customHeight="1">
      <c r="A17" s="9">
        <f>'Identification '!$F$11</f>
        <v>0</v>
      </c>
      <c r="B17" s="1371" t="str">
        <f>IF(AND('Identification '!$F$11="",'Identification '!$F$15&lt;&gt;""),'Identification '!$F$15,IF('Identification '!$F$11="","",IF('Identification '!$F$13="Inscrire le nom de votre organisme dans la cellule F15",'Identification '!$F$15,'Identification '!$F$13)))</f>
        <v/>
      </c>
      <c r="C17" s="9" t="str">
        <f>REF!$BM$8</f>
        <v>2026-2027</v>
      </c>
      <c r="D17" s="9" t="s">
        <v>3224</v>
      </c>
      <c r="E17" s="69" t="str">
        <f>'Identification '!$F$17</f>
        <v/>
      </c>
      <c r="F17" s="9" t="str">
        <f>'Identification '!$G$18</f>
        <v/>
      </c>
      <c r="G17" s="1267" t="s">
        <v>3117</v>
      </c>
      <c r="H17" s="69" t="s">
        <v>1882</v>
      </c>
      <c r="I17" s="69" t="s">
        <v>3183</v>
      </c>
      <c r="J17" s="1288"/>
      <c r="K17" s="1289"/>
      <c r="L17" s="1290"/>
      <c r="M17" s="1290"/>
      <c r="N17" s="207"/>
    </row>
    <row r="18" spans="1:14" ht="14.5" customHeight="1">
      <c r="A18" s="9">
        <f>'Identification '!$F$11</f>
        <v>0</v>
      </c>
      <c r="B18" s="1371" t="str">
        <f>IF(AND('Identification '!$F$11="",'Identification '!$F$15&lt;&gt;""),'Identification '!$F$15,IF('Identification '!$F$11="","",IF('Identification '!$F$13="Inscrire le nom de votre organisme dans la cellule F15",'Identification '!$F$15,'Identification '!$F$13)))</f>
        <v/>
      </c>
      <c r="C18" s="9" t="str">
        <f>REF!$BM$8</f>
        <v>2026-2027</v>
      </c>
      <c r="D18" s="9" t="s">
        <v>3224</v>
      </c>
      <c r="E18" s="69" t="str">
        <f>'Identification '!$F$17</f>
        <v/>
      </c>
      <c r="F18" s="9" t="str">
        <f>'Identification '!$G$18</f>
        <v/>
      </c>
      <c r="G18" s="1267" t="s">
        <v>3117</v>
      </c>
      <c r="H18" s="69" t="s">
        <v>1882</v>
      </c>
      <c r="I18" s="69" t="s">
        <v>59</v>
      </c>
      <c r="J18" s="1288"/>
      <c r="K18" s="1289"/>
      <c r="L18" s="1289"/>
      <c r="M18" s="1289">
        <f>'Section 14e'!I132</f>
        <v>0</v>
      </c>
      <c r="N18" s="207"/>
    </row>
    <row r="19" spans="1:14" ht="14.5" customHeight="1">
      <c r="A19" s="9">
        <f>'Identification '!$F$11</f>
        <v>0</v>
      </c>
      <c r="B19" s="1371" t="str">
        <f>IF(AND('Identification '!$F$11="",'Identification '!$F$15&lt;&gt;""),'Identification '!$F$15,IF('Identification '!$F$11="","",IF('Identification '!$F$13="Inscrire le nom de votre organisme dans la cellule F15",'Identification '!$F$15,'Identification '!$F$13)))</f>
        <v/>
      </c>
      <c r="C19" s="9" t="str">
        <f>REF!$BM$8</f>
        <v>2026-2027</v>
      </c>
      <c r="D19" s="9" t="s">
        <v>3224</v>
      </c>
      <c r="E19" s="69" t="str">
        <f>'Identification '!$F$17</f>
        <v/>
      </c>
      <c r="F19" s="9" t="str">
        <f>'Identification '!$G$18</f>
        <v/>
      </c>
      <c r="G19" s="1267" t="s">
        <v>3117</v>
      </c>
      <c r="H19" s="69" t="s">
        <v>1882</v>
      </c>
      <c r="I19" s="69" t="s">
        <v>63</v>
      </c>
      <c r="J19" s="1288"/>
      <c r="K19" s="1289"/>
      <c r="L19" s="1289"/>
      <c r="M19" s="1289">
        <f>'Section 14e'!I142</f>
        <v>0</v>
      </c>
      <c r="N19" s="207"/>
    </row>
    <row r="20" spans="1:14" ht="14.5" customHeight="1">
      <c r="A20" s="9">
        <f>'Identification '!$F$11</f>
        <v>0</v>
      </c>
      <c r="B20" s="1371" t="str">
        <f>IF(AND('Identification '!$F$11="",'Identification '!$F$15&lt;&gt;""),'Identification '!$F$15,IF('Identification '!$F$11="","",IF('Identification '!$F$13="Inscrire le nom de votre organisme dans la cellule F15",'Identification '!$F$15,'Identification '!$F$13)))</f>
        <v/>
      </c>
      <c r="C20" s="9" t="str">
        <f>REF!$BM$8</f>
        <v>2026-2027</v>
      </c>
      <c r="D20" s="9" t="s">
        <v>3224</v>
      </c>
      <c r="E20" s="69" t="str">
        <f>'Identification '!$F$17</f>
        <v/>
      </c>
      <c r="F20" s="9" t="str">
        <f>'Identification '!$G$18</f>
        <v/>
      </c>
      <c r="G20" s="1267" t="s">
        <v>3117</v>
      </c>
      <c r="H20" s="69" t="s">
        <v>1882</v>
      </c>
      <c r="I20" s="69" t="s">
        <v>65</v>
      </c>
      <c r="J20" s="1288"/>
      <c r="K20" s="1289"/>
      <c r="L20" s="1289"/>
      <c r="M20" s="1289">
        <f>'Section 14e'!I148</f>
        <v>0</v>
      </c>
      <c r="N20" s="207"/>
    </row>
    <row r="21" spans="1:14" ht="14.5" customHeight="1">
      <c r="A21" s="9">
        <f>'Identification '!$F$11</f>
        <v>0</v>
      </c>
      <c r="B21" s="1371" t="str">
        <f>IF(AND('Identification '!$F$11="",'Identification '!$F$15&lt;&gt;""),'Identification '!$F$15,IF('Identification '!$F$11="","",IF('Identification '!$F$13="Inscrire le nom de votre organisme dans la cellule F15",'Identification '!$F$15,'Identification '!$F$13)))</f>
        <v/>
      </c>
      <c r="C21" s="9" t="str">
        <f>REF!$BM$8</f>
        <v>2026-2027</v>
      </c>
      <c r="D21" s="9" t="s">
        <v>3224</v>
      </c>
      <c r="E21" s="69" t="str">
        <f>'Identification '!$F$17</f>
        <v/>
      </c>
      <c r="F21" s="9" t="str">
        <f>'Identification '!$G$18</f>
        <v/>
      </c>
      <c r="G21" s="1267" t="s">
        <v>3117</v>
      </c>
      <c r="H21" s="69" t="s">
        <v>1882</v>
      </c>
      <c r="I21" s="69" t="s">
        <v>66</v>
      </c>
      <c r="J21" s="1288"/>
      <c r="K21" s="1289"/>
      <c r="L21" s="1289"/>
      <c r="M21" s="1289">
        <f>'Section 14e'!I157</f>
        <v>0</v>
      </c>
      <c r="N21" s="1289"/>
    </row>
    <row r="22" spans="1:14" ht="14.5" customHeight="1">
      <c r="A22" s="9">
        <f>'Identification '!$F$11</f>
        <v>0</v>
      </c>
      <c r="B22" s="1371" t="str">
        <f>IF(AND('Identification '!$F$11="",'Identification '!$F$15&lt;&gt;""),'Identification '!$F$15,IF('Identification '!$F$11="","",IF('Identification '!$F$13="Inscrire le nom de votre organisme dans la cellule F15",'Identification '!$F$15,'Identification '!$F$13)))</f>
        <v/>
      </c>
      <c r="C22" s="9" t="str">
        <f>REF!$BM$8</f>
        <v>2026-2027</v>
      </c>
      <c r="D22" s="9" t="s">
        <v>3224</v>
      </c>
      <c r="E22" s="69" t="str">
        <f>'Identification '!$F$17</f>
        <v/>
      </c>
      <c r="F22" s="9" t="str">
        <f>'Identification '!$G$18</f>
        <v/>
      </c>
      <c r="G22" s="1267" t="s">
        <v>3122</v>
      </c>
      <c r="H22" s="69" t="s">
        <v>3118</v>
      </c>
      <c r="I22" s="69" t="s">
        <v>3119</v>
      </c>
      <c r="J22" s="1288"/>
      <c r="K22" s="1289"/>
      <c r="L22" s="1289"/>
      <c r="M22" s="1289">
        <f>'Section 14e'!I174</f>
        <v>0</v>
      </c>
      <c r="N22" s="1289"/>
    </row>
    <row r="23" spans="1:14" ht="14.5" customHeight="1">
      <c r="A23" s="9">
        <f>'Identification '!$F$11</f>
        <v>0</v>
      </c>
      <c r="B23" s="1371" t="str">
        <f>IF(AND('Identification '!$F$11="",'Identification '!$F$15&lt;&gt;""),'Identification '!$F$15,IF('Identification '!$F$11="","",IF('Identification '!$F$13="Inscrire le nom de votre organisme dans la cellule F15",'Identification '!$F$15,'Identification '!$F$13)))</f>
        <v/>
      </c>
      <c r="C23" s="9" t="str">
        <f>REF!$BM$8</f>
        <v>2026-2027</v>
      </c>
      <c r="D23" s="9" t="s">
        <v>3224</v>
      </c>
      <c r="E23" s="69" t="str">
        <f>'Identification '!$F$17</f>
        <v/>
      </c>
      <c r="F23" s="9" t="str">
        <f>'Identification '!$G$18</f>
        <v/>
      </c>
      <c r="G23" s="1267" t="s">
        <v>3122</v>
      </c>
      <c r="H23" s="69" t="s">
        <v>3118</v>
      </c>
      <c r="I23" s="69" t="s">
        <v>3120</v>
      </c>
      <c r="J23" s="1288"/>
      <c r="K23" s="1289"/>
      <c r="L23" s="1289"/>
      <c r="M23" s="1289">
        <f>'Section 14e'!I181</f>
        <v>0</v>
      </c>
      <c r="N23" s="1289"/>
    </row>
    <row r="24" spans="1:14" ht="14.5" customHeight="1">
      <c r="A24" s="9">
        <f>'Identification '!$F$11</f>
        <v>0</v>
      </c>
      <c r="B24" s="1371" t="str">
        <f>IF(AND('Identification '!$F$11="",'Identification '!$F$15&lt;&gt;""),'Identification '!$F$15,IF('Identification '!$F$11="","",IF('Identification '!$F$13="Inscrire le nom de votre organisme dans la cellule F15",'Identification '!$F$15,'Identification '!$F$13)))</f>
        <v/>
      </c>
      <c r="C24" s="9" t="str">
        <f>REF!$BM$8</f>
        <v>2026-2027</v>
      </c>
      <c r="D24" s="9" t="s">
        <v>3224</v>
      </c>
      <c r="E24" s="69" t="str">
        <f>'Identification '!$F$17</f>
        <v/>
      </c>
      <c r="F24" s="9" t="str">
        <f>'Identification '!$G$18</f>
        <v/>
      </c>
      <c r="G24" s="1267" t="s">
        <v>3122</v>
      </c>
      <c r="H24" s="69" t="s">
        <v>3118</v>
      </c>
      <c r="I24" s="69" t="s">
        <v>87</v>
      </c>
      <c r="J24" s="1288"/>
      <c r="K24" s="1289"/>
      <c r="L24" s="1289"/>
      <c r="M24" s="1289">
        <f>'Section 14e'!I202</f>
        <v>0</v>
      </c>
      <c r="N24" s="1289"/>
    </row>
    <row r="25" spans="1:14" ht="14.5" customHeight="1">
      <c r="A25" s="9">
        <f>'Identification '!$F$11</f>
        <v>0</v>
      </c>
      <c r="B25" s="1371" t="str">
        <f>IF(AND('Identification '!$F$11="",'Identification '!$F$15&lt;&gt;""),'Identification '!$F$15,IF('Identification '!$F$11="","",IF('Identification '!$F$13="Inscrire le nom de votre organisme dans la cellule F15",'Identification '!$F$15,'Identification '!$F$13)))</f>
        <v/>
      </c>
      <c r="C25" s="9" t="str">
        <f>REF!$BM$8</f>
        <v>2026-2027</v>
      </c>
      <c r="D25" s="9" t="s">
        <v>3224</v>
      </c>
      <c r="E25" s="69" t="str">
        <f>'Identification '!$F$17</f>
        <v/>
      </c>
      <c r="F25" s="9" t="str">
        <f>'Identification '!$G$18</f>
        <v/>
      </c>
      <c r="G25" s="1267" t="s">
        <v>3122</v>
      </c>
      <c r="H25" s="69" t="s">
        <v>3118</v>
      </c>
      <c r="I25" s="69" t="s">
        <v>36</v>
      </c>
      <c r="J25" s="1288"/>
      <c r="K25" s="1289"/>
      <c r="L25" s="1289"/>
      <c r="M25" s="1289">
        <f>'Section 14e'!I203</f>
        <v>0</v>
      </c>
      <c r="N25" s="1289"/>
    </row>
    <row r="26" spans="1:14" ht="14.5" customHeight="1">
      <c r="A26" s="9">
        <f>'Identification '!$F$11</f>
        <v>0</v>
      </c>
      <c r="B26" s="1371" t="str">
        <f>IF(AND('Identification '!$F$11="",'Identification '!$F$15&lt;&gt;""),'Identification '!$F$15,IF('Identification '!$F$11="","",IF('Identification '!$F$13="Inscrire le nom de votre organisme dans la cellule F15",'Identification '!$F$15,'Identification '!$F$13)))</f>
        <v/>
      </c>
      <c r="C26" s="9" t="str">
        <f>REF!$BM$8</f>
        <v>2026-2027</v>
      </c>
      <c r="D26" s="9" t="s">
        <v>3224</v>
      </c>
      <c r="E26" s="69" t="str">
        <f>'Identification '!$F$17</f>
        <v/>
      </c>
      <c r="F26" s="9" t="str">
        <f>'Identification '!$G$18</f>
        <v/>
      </c>
      <c r="G26" s="1267" t="s">
        <v>3122</v>
      </c>
      <c r="H26" s="69" t="s">
        <v>3118</v>
      </c>
      <c r="I26" s="69" t="s">
        <v>3121</v>
      </c>
      <c r="J26" s="1288"/>
      <c r="K26" s="1289"/>
      <c r="L26" s="1289"/>
      <c r="M26" s="1289">
        <f>'Section 14e'!I204</f>
        <v>0</v>
      </c>
      <c r="N26" s="1289"/>
    </row>
    <row r="27" spans="1:14" ht="14.5" customHeight="1">
      <c r="A27" s="9">
        <f>'Identification '!$F$11</f>
        <v>0</v>
      </c>
      <c r="B27" s="1371" t="str">
        <f>IF(AND('Identification '!$F$11="",'Identification '!$F$15&lt;&gt;""),'Identification '!$F$15,IF('Identification '!$F$11="","",IF('Identification '!$F$13="Inscrire le nom de votre organisme dans la cellule F15",'Identification '!$F$15,'Identification '!$F$13)))</f>
        <v/>
      </c>
      <c r="C27" s="9" t="str">
        <f>REF!$BM$8</f>
        <v>2026-2027</v>
      </c>
      <c r="D27" s="9" t="s">
        <v>3224</v>
      </c>
      <c r="E27" s="69" t="str">
        <f>'Identification '!$F$17</f>
        <v/>
      </c>
      <c r="F27" s="9" t="str">
        <f>'Identification '!$G$18</f>
        <v/>
      </c>
      <c r="G27" s="1267" t="s">
        <v>3122</v>
      </c>
      <c r="H27" s="69" t="s">
        <v>3118</v>
      </c>
      <c r="I27" s="69" t="s">
        <v>3134</v>
      </c>
      <c r="J27" s="1288"/>
      <c r="K27" s="1289"/>
      <c r="L27" s="1289"/>
      <c r="M27" s="1289">
        <f>'Section 14e'!I205</f>
        <v>0</v>
      </c>
      <c r="N27" s="1289"/>
    </row>
    <row r="28" spans="1:14">
      <c r="E28" s="69"/>
      <c r="G28" s="1267"/>
      <c r="H28" s="69"/>
    </row>
    <row r="29" spans="1:14">
      <c r="E29" s="69"/>
      <c r="G29" s="1267"/>
      <c r="H29" s="69"/>
    </row>
    <row r="30" spans="1:14">
      <c r="E30" s="69"/>
      <c r="G30" s="1267"/>
      <c r="H30" s="69"/>
    </row>
    <row r="31" spans="1:14">
      <c r="A31" s="69" t="s">
        <v>3212</v>
      </c>
      <c r="E31" s="69"/>
      <c r="G31" s="1267"/>
      <c r="H31" s="69"/>
    </row>
    <row r="32" spans="1:14">
      <c r="E32" s="69"/>
      <c r="G32" s="1267"/>
      <c r="H32" s="69"/>
    </row>
    <row r="33" spans="1:29" ht="57.5">
      <c r="A33" s="1266" t="s">
        <v>200</v>
      </c>
      <c r="B33" s="1266" t="s">
        <v>1868</v>
      </c>
      <c r="C33" s="1266" t="s">
        <v>3110</v>
      </c>
      <c r="D33" s="1266" t="s">
        <v>3223</v>
      </c>
      <c r="E33" s="1266" t="s">
        <v>3111</v>
      </c>
      <c r="F33" s="594" t="s">
        <v>3229</v>
      </c>
      <c r="G33" s="1266" t="s">
        <v>2906</v>
      </c>
      <c r="H33" s="1266" t="s">
        <v>261</v>
      </c>
      <c r="I33" s="594" t="s">
        <v>111</v>
      </c>
      <c r="J33" s="594" t="s">
        <v>3133</v>
      </c>
      <c r="K33" s="594" t="s">
        <v>3123</v>
      </c>
      <c r="L33" s="594" t="s">
        <v>119</v>
      </c>
      <c r="M33" s="594" t="s">
        <v>3124</v>
      </c>
      <c r="N33" s="594" t="s">
        <v>2904</v>
      </c>
      <c r="O33" s="594" t="s">
        <v>3125</v>
      </c>
      <c r="P33" s="594" t="s">
        <v>3126</v>
      </c>
      <c r="Q33" s="594" t="s">
        <v>3127</v>
      </c>
      <c r="R33" s="594" t="s">
        <v>3132</v>
      </c>
      <c r="S33" s="1268" t="s">
        <v>278</v>
      </c>
      <c r="T33" s="1268" t="s">
        <v>263</v>
      </c>
      <c r="U33" s="1269" t="s">
        <v>113</v>
      </c>
      <c r="V33" s="1269" t="s">
        <v>27</v>
      </c>
      <c r="W33" s="1270" t="s">
        <v>13</v>
      </c>
      <c r="X33" s="1270" t="s">
        <v>14</v>
      </c>
      <c r="Y33" s="1214" t="s">
        <v>3128</v>
      </c>
      <c r="Z33" s="1214" t="s">
        <v>3129</v>
      </c>
      <c r="AA33" s="1214" t="s">
        <v>297</v>
      </c>
      <c r="AB33" s="1214" t="s">
        <v>3130</v>
      </c>
      <c r="AC33" s="1214" t="s">
        <v>3131</v>
      </c>
    </row>
    <row r="34" spans="1:29">
      <c r="B34" s="1371"/>
      <c r="E34" s="69"/>
      <c r="G34" s="11"/>
      <c r="I34" s="1273"/>
      <c r="J34" s="69"/>
      <c r="K34" s="69"/>
      <c r="N34" s="69"/>
      <c r="O34" s="69"/>
      <c r="P34" s="69"/>
      <c r="Q34" s="69"/>
      <c r="R34" s="69"/>
      <c r="S34" s="69"/>
      <c r="T34" s="69"/>
      <c r="U34" s="45"/>
      <c r="V34" s="45"/>
      <c r="W34" s="45"/>
      <c r="X34" s="45"/>
      <c r="AA34" s="1281"/>
    </row>
    <row r="35" spans="1:29">
      <c r="B35" s="1371"/>
      <c r="E35" s="69"/>
      <c r="G35" s="11"/>
      <c r="I35" s="1273"/>
      <c r="J35" s="69"/>
      <c r="K35" s="69"/>
      <c r="N35" s="69"/>
      <c r="O35" s="69"/>
      <c r="P35" s="69"/>
      <c r="Q35" s="69"/>
      <c r="R35" s="69"/>
      <c r="S35" s="69"/>
      <c r="T35" s="69"/>
      <c r="U35" s="45"/>
      <c r="V35" s="45"/>
      <c r="W35" s="45"/>
      <c r="X35" s="45"/>
      <c r="AA35" s="1281"/>
    </row>
    <row r="36" spans="1:29">
      <c r="B36" s="1371"/>
      <c r="E36" s="69"/>
      <c r="G36" s="11"/>
      <c r="I36" s="1273"/>
      <c r="J36" s="69"/>
      <c r="K36" s="69"/>
      <c r="N36" s="69"/>
      <c r="O36" s="69"/>
      <c r="P36" s="69"/>
      <c r="Q36" s="69"/>
      <c r="R36" s="69"/>
      <c r="S36" s="69"/>
      <c r="T36" s="69"/>
      <c r="U36" s="45"/>
      <c r="V36" s="45"/>
      <c r="W36" s="45"/>
      <c r="X36" s="45"/>
      <c r="AA36" s="1281"/>
    </row>
    <row r="37" spans="1:29">
      <c r="B37" s="1371"/>
      <c r="E37" s="69"/>
      <c r="G37" s="11"/>
      <c r="I37" s="1273"/>
      <c r="J37" s="69"/>
      <c r="K37" s="69"/>
      <c r="N37" s="69"/>
      <c r="O37" s="69"/>
      <c r="P37" s="69"/>
      <c r="Q37" s="69"/>
      <c r="R37" s="69"/>
      <c r="S37" s="69"/>
      <c r="T37" s="69"/>
      <c r="U37" s="45"/>
      <c r="V37" s="45"/>
      <c r="W37" s="45"/>
      <c r="X37" s="45"/>
      <c r="AA37" s="1281"/>
    </row>
    <row r="38" spans="1:29">
      <c r="B38" s="1371"/>
      <c r="E38" s="69"/>
      <c r="G38" s="11"/>
      <c r="I38" s="1273"/>
      <c r="J38" s="69"/>
      <c r="K38" s="69"/>
      <c r="N38" s="69"/>
      <c r="O38" s="69"/>
      <c r="P38" s="69"/>
      <c r="Q38" s="69"/>
      <c r="R38" s="69"/>
      <c r="S38" s="69"/>
      <c r="T38" s="69"/>
      <c r="U38" s="45"/>
      <c r="V38" s="45"/>
      <c r="W38" s="45"/>
      <c r="X38" s="45"/>
      <c r="AA38" s="1281"/>
    </row>
    <row r="39" spans="1:29">
      <c r="B39" s="1371"/>
      <c r="E39" s="69"/>
      <c r="G39" s="11"/>
      <c r="I39" s="1273"/>
      <c r="J39" s="69"/>
      <c r="K39" s="69"/>
      <c r="N39" s="69"/>
      <c r="O39" s="69"/>
      <c r="P39" s="69"/>
      <c r="Q39" s="69"/>
      <c r="R39" s="69"/>
      <c r="S39" s="69"/>
      <c r="T39" s="69"/>
      <c r="U39" s="45"/>
      <c r="V39" s="45"/>
      <c r="W39" s="45"/>
      <c r="X39" s="45"/>
      <c r="AA39" s="1281"/>
    </row>
    <row r="40" spans="1:29">
      <c r="B40" s="1371"/>
      <c r="E40" s="69"/>
      <c r="G40" s="11"/>
      <c r="I40" s="1273"/>
      <c r="J40" s="69"/>
      <c r="K40" s="69"/>
      <c r="N40" s="69"/>
      <c r="O40" s="69"/>
      <c r="P40" s="69"/>
      <c r="Q40" s="69"/>
      <c r="R40" s="69"/>
      <c r="S40" s="69"/>
      <c r="T40" s="69"/>
      <c r="U40" s="45"/>
      <c r="V40" s="45"/>
      <c r="W40" s="45"/>
      <c r="X40" s="45"/>
      <c r="AA40" s="1281"/>
    </row>
    <row r="41" spans="1:29">
      <c r="B41" s="1371"/>
      <c r="E41" s="69"/>
      <c r="G41" s="11"/>
      <c r="I41" s="1273"/>
      <c r="J41" s="69"/>
      <c r="K41" s="69"/>
      <c r="N41" s="69"/>
      <c r="O41" s="69"/>
      <c r="P41" s="69"/>
      <c r="Q41" s="69"/>
      <c r="R41" s="69"/>
      <c r="S41" s="69"/>
      <c r="T41" s="69"/>
      <c r="U41" s="45"/>
      <c r="V41" s="45"/>
      <c r="W41" s="45"/>
      <c r="X41" s="45"/>
      <c r="AA41" s="1281"/>
    </row>
    <row r="42" spans="1:29">
      <c r="B42" s="1371"/>
      <c r="E42" s="69"/>
      <c r="G42" s="11"/>
      <c r="I42" s="1273"/>
      <c r="J42" s="69"/>
      <c r="K42" s="69"/>
      <c r="N42" s="69"/>
      <c r="O42" s="69"/>
      <c r="P42" s="69"/>
      <c r="Q42" s="69"/>
      <c r="R42" s="69"/>
      <c r="S42" s="69"/>
      <c r="T42" s="69"/>
      <c r="U42" s="45"/>
      <c r="V42" s="45"/>
      <c r="W42" s="45"/>
      <c r="X42" s="45"/>
      <c r="AA42" s="1281"/>
    </row>
    <row r="43" spans="1:29">
      <c r="B43" s="1371"/>
      <c r="E43" s="69"/>
      <c r="G43" s="11"/>
      <c r="I43" s="1273"/>
      <c r="J43" s="69"/>
      <c r="K43" s="69"/>
      <c r="N43" s="69"/>
      <c r="O43" s="69"/>
      <c r="P43" s="69"/>
      <c r="Q43" s="69"/>
      <c r="R43" s="69"/>
      <c r="S43" s="69"/>
      <c r="T43" s="69"/>
      <c r="U43" s="45"/>
      <c r="V43" s="45"/>
      <c r="W43" s="45"/>
      <c r="X43" s="45"/>
      <c r="AA43" s="1281"/>
    </row>
    <row r="44" spans="1:29">
      <c r="B44" s="1371"/>
      <c r="E44" s="69"/>
      <c r="G44" s="11"/>
      <c r="I44" s="1273"/>
      <c r="J44" s="69"/>
      <c r="K44" s="69"/>
      <c r="N44" s="69"/>
      <c r="O44" s="69"/>
      <c r="P44" s="69"/>
      <c r="Q44" s="69"/>
      <c r="R44" s="69"/>
      <c r="S44" s="69"/>
      <c r="T44" s="69"/>
      <c r="U44" s="45"/>
      <c r="V44" s="45"/>
      <c r="W44" s="45"/>
      <c r="X44" s="45"/>
      <c r="AA44" s="1281"/>
    </row>
    <row r="45" spans="1:29">
      <c r="B45" s="1371"/>
      <c r="E45" s="69"/>
      <c r="G45" s="11"/>
      <c r="I45" s="1273"/>
      <c r="J45" s="69"/>
      <c r="K45" s="69"/>
      <c r="N45" s="69"/>
      <c r="O45" s="69"/>
      <c r="P45" s="69"/>
      <c r="Q45" s="69"/>
      <c r="R45" s="69"/>
      <c r="S45" s="69"/>
      <c r="T45" s="69"/>
      <c r="U45" s="45"/>
      <c r="V45" s="45"/>
      <c r="W45" s="45"/>
      <c r="X45" s="45"/>
      <c r="AA45" s="1281"/>
    </row>
    <row r="46" spans="1:29">
      <c r="B46" s="1371"/>
      <c r="E46" s="69"/>
      <c r="G46" s="11"/>
      <c r="I46" s="1273"/>
      <c r="J46" s="69"/>
      <c r="K46" s="69"/>
      <c r="N46" s="69"/>
      <c r="O46" s="69"/>
      <c r="P46" s="69"/>
      <c r="Q46" s="69"/>
      <c r="R46" s="69"/>
      <c r="S46" s="69"/>
      <c r="T46" s="69"/>
      <c r="U46" s="45"/>
      <c r="V46" s="45"/>
      <c r="W46" s="45"/>
      <c r="X46" s="45"/>
      <c r="AA46" s="1281"/>
    </row>
    <row r="47" spans="1:29">
      <c r="B47" s="1371"/>
      <c r="E47" s="69"/>
      <c r="G47" s="11"/>
      <c r="I47" s="1273"/>
      <c r="J47" s="69"/>
      <c r="K47" s="69"/>
      <c r="N47" s="69"/>
      <c r="O47" s="69"/>
      <c r="P47" s="69"/>
      <c r="Q47" s="69"/>
      <c r="R47" s="69"/>
      <c r="S47" s="69"/>
      <c r="T47" s="69"/>
      <c r="U47" s="45"/>
      <c r="V47" s="45"/>
      <c r="W47" s="45"/>
      <c r="X47" s="45"/>
      <c r="AA47" s="1281"/>
    </row>
    <row r="48" spans="1:29">
      <c r="B48" s="1371"/>
      <c r="E48" s="69"/>
      <c r="G48" s="11"/>
      <c r="I48" s="1273"/>
      <c r="J48" s="69"/>
      <c r="K48" s="69"/>
      <c r="N48" s="69"/>
      <c r="O48" s="69"/>
      <c r="P48" s="69"/>
      <c r="Q48" s="69"/>
      <c r="R48" s="69"/>
      <c r="S48" s="69"/>
      <c r="T48" s="69"/>
      <c r="U48" s="45"/>
      <c r="V48" s="45"/>
      <c r="W48" s="45"/>
      <c r="X48" s="45"/>
      <c r="AA48" s="1281"/>
    </row>
    <row r="49" spans="2:27">
      <c r="B49" s="1371"/>
      <c r="E49" s="69"/>
      <c r="G49" s="11"/>
      <c r="I49" s="1273"/>
      <c r="J49" s="69"/>
      <c r="K49" s="69"/>
      <c r="N49" s="69"/>
      <c r="O49" s="69"/>
      <c r="P49" s="69"/>
      <c r="Q49" s="69"/>
      <c r="R49" s="69"/>
      <c r="S49" s="69"/>
      <c r="T49" s="69"/>
      <c r="U49" s="45"/>
      <c r="V49" s="45"/>
      <c r="W49" s="45"/>
      <c r="X49" s="45"/>
      <c r="AA49" s="1281"/>
    </row>
    <row r="50" spans="2:27">
      <c r="B50" s="1371"/>
      <c r="E50" s="69"/>
      <c r="G50" s="11"/>
      <c r="I50" s="1273"/>
      <c r="J50" s="69"/>
      <c r="K50" s="69"/>
      <c r="N50" s="69"/>
      <c r="O50" s="69"/>
      <c r="P50" s="69"/>
      <c r="Q50" s="69"/>
      <c r="R50" s="69"/>
      <c r="S50" s="69"/>
      <c r="T50" s="69"/>
      <c r="U50" s="45"/>
      <c r="V50" s="45"/>
      <c r="W50" s="45"/>
      <c r="X50" s="45"/>
      <c r="AA50" s="1281"/>
    </row>
    <row r="51" spans="2:27">
      <c r="B51" s="1371"/>
      <c r="E51" s="69"/>
      <c r="G51" s="11"/>
      <c r="I51" s="1273"/>
      <c r="J51" s="69"/>
      <c r="K51" s="69"/>
      <c r="N51" s="69"/>
      <c r="O51" s="69"/>
      <c r="P51" s="69"/>
      <c r="Q51" s="69"/>
      <c r="R51" s="69"/>
      <c r="S51" s="69"/>
      <c r="T51" s="69"/>
      <c r="U51" s="45"/>
      <c r="V51" s="45"/>
      <c r="W51" s="45"/>
      <c r="X51" s="45"/>
      <c r="AA51" s="1281"/>
    </row>
    <row r="52" spans="2:27">
      <c r="B52" s="1371"/>
      <c r="E52" s="69"/>
      <c r="G52" s="11"/>
      <c r="I52" s="1273"/>
      <c r="J52" s="69"/>
      <c r="K52" s="69"/>
      <c r="N52" s="69"/>
      <c r="O52" s="69"/>
      <c r="P52" s="69"/>
      <c r="Q52" s="69"/>
      <c r="R52" s="69"/>
      <c r="S52" s="69"/>
      <c r="T52" s="69"/>
      <c r="U52" s="45"/>
      <c r="V52" s="45"/>
      <c r="W52" s="45"/>
      <c r="X52" s="45"/>
      <c r="AA52" s="1281"/>
    </row>
    <row r="53" spans="2:27">
      <c r="B53" s="1371"/>
      <c r="E53" s="69"/>
      <c r="G53" s="11"/>
      <c r="I53" s="1273"/>
      <c r="J53" s="69"/>
      <c r="K53" s="69"/>
      <c r="N53" s="69"/>
      <c r="O53" s="69"/>
      <c r="P53" s="69"/>
      <c r="Q53" s="69"/>
      <c r="R53" s="69"/>
      <c r="S53" s="69"/>
      <c r="T53" s="69"/>
      <c r="U53" s="45"/>
      <c r="V53" s="45"/>
      <c r="W53" s="45"/>
      <c r="X53" s="45"/>
      <c r="AA53" s="1281"/>
    </row>
    <row r="54" spans="2:27">
      <c r="B54" s="1371"/>
      <c r="E54" s="69"/>
      <c r="G54" s="11"/>
      <c r="I54" s="1273"/>
      <c r="J54" s="69"/>
      <c r="K54" s="69"/>
      <c r="N54" s="69"/>
      <c r="O54" s="69"/>
      <c r="P54" s="69"/>
      <c r="Q54" s="69"/>
      <c r="R54" s="69"/>
      <c r="S54" s="69"/>
      <c r="T54" s="69"/>
      <c r="U54" s="45"/>
      <c r="V54" s="45"/>
      <c r="W54" s="45"/>
      <c r="X54" s="45"/>
      <c r="AA54" s="1281"/>
    </row>
    <row r="55" spans="2:27">
      <c r="B55" s="1371"/>
      <c r="E55" s="69"/>
      <c r="G55" s="11"/>
      <c r="I55" s="1273"/>
      <c r="J55" s="69"/>
      <c r="K55" s="69"/>
      <c r="N55" s="69"/>
      <c r="O55" s="69"/>
      <c r="P55" s="69"/>
      <c r="Q55" s="69"/>
      <c r="R55" s="69"/>
      <c r="S55" s="69"/>
      <c r="T55" s="69"/>
      <c r="U55" s="45"/>
      <c r="V55" s="45"/>
      <c r="W55" s="45"/>
      <c r="X55" s="45"/>
      <c r="AA55" s="1281"/>
    </row>
    <row r="56" spans="2:27">
      <c r="B56" s="1371"/>
      <c r="E56" s="69"/>
      <c r="G56" s="11"/>
      <c r="I56" s="1273"/>
      <c r="J56" s="69"/>
      <c r="K56" s="69"/>
      <c r="N56" s="69"/>
      <c r="O56" s="69"/>
      <c r="P56" s="69"/>
      <c r="Q56" s="69"/>
      <c r="R56" s="69"/>
      <c r="S56" s="69"/>
      <c r="T56" s="69"/>
      <c r="U56" s="45"/>
      <c r="V56" s="45"/>
      <c r="W56" s="45"/>
      <c r="X56" s="45"/>
      <c r="AA56" s="1281"/>
    </row>
    <row r="57" spans="2:27">
      <c r="B57" s="1371"/>
      <c r="E57" s="69"/>
      <c r="G57" s="11"/>
      <c r="I57" s="1273"/>
      <c r="J57" s="69"/>
      <c r="K57" s="69"/>
      <c r="N57" s="69"/>
      <c r="O57" s="69"/>
      <c r="P57" s="69"/>
      <c r="Q57" s="69"/>
      <c r="R57" s="69"/>
      <c r="S57" s="69"/>
      <c r="T57" s="69"/>
      <c r="U57" s="45"/>
      <c r="V57" s="45"/>
      <c r="W57" s="45"/>
      <c r="X57" s="45"/>
      <c r="AA57" s="1281"/>
    </row>
    <row r="58" spans="2:27">
      <c r="B58" s="1371"/>
      <c r="E58" s="69"/>
      <c r="G58" s="11"/>
      <c r="I58" s="1273"/>
      <c r="J58" s="69"/>
      <c r="K58" s="69"/>
      <c r="N58" s="69"/>
      <c r="O58" s="69"/>
      <c r="P58" s="69"/>
      <c r="Q58" s="69"/>
      <c r="R58" s="69"/>
      <c r="S58" s="69"/>
      <c r="T58" s="69"/>
      <c r="U58" s="45"/>
      <c r="V58" s="45"/>
      <c r="W58" s="45"/>
      <c r="X58" s="45"/>
      <c r="AA58" s="1281"/>
    </row>
    <row r="59" spans="2:27">
      <c r="B59" s="1371"/>
      <c r="E59" s="69"/>
      <c r="G59" s="11"/>
      <c r="I59" s="1273"/>
      <c r="J59" s="69"/>
      <c r="K59" s="69"/>
      <c r="N59" s="69"/>
      <c r="O59" s="69"/>
      <c r="P59" s="69"/>
      <c r="Q59" s="69"/>
      <c r="R59" s="69"/>
      <c r="S59" s="69"/>
      <c r="T59" s="69"/>
      <c r="U59" s="45"/>
      <c r="V59" s="45"/>
      <c r="W59" s="45"/>
      <c r="X59" s="45"/>
      <c r="AA59" s="1281"/>
    </row>
    <row r="60" spans="2:27">
      <c r="B60" s="1371"/>
      <c r="E60" s="69"/>
      <c r="G60" s="11"/>
      <c r="I60" s="1273"/>
      <c r="J60" s="69"/>
      <c r="K60" s="69"/>
      <c r="N60" s="69"/>
      <c r="O60" s="69"/>
      <c r="P60" s="69"/>
      <c r="Q60" s="69"/>
      <c r="R60" s="69"/>
      <c r="S60" s="69"/>
      <c r="T60" s="69"/>
      <c r="U60" s="45"/>
      <c r="V60" s="45"/>
      <c r="W60" s="45"/>
      <c r="X60" s="45"/>
      <c r="AA60" s="1281"/>
    </row>
    <row r="61" spans="2:27">
      <c r="B61" s="1371"/>
      <c r="E61" s="69"/>
      <c r="G61" s="11"/>
      <c r="I61" s="1273"/>
      <c r="J61" s="69"/>
      <c r="K61" s="69"/>
      <c r="N61" s="69"/>
      <c r="O61" s="69"/>
      <c r="P61" s="69"/>
      <c r="Q61" s="69"/>
      <c r="R61" s="69"/>
      <c r="S61" s="69"/>
      <c r="T61" s="69"/>
      <c r="U61" s="45"/>
      <c r="V61" s="45"/>
      <c r="W61" s="45"/>
      <c r="X61" s="45"/>
      <c r="AA61" s="1281"/>
    </row>
    <row r="62" spans="2:27">
      <c r="B62" s="1371"/>
      <c r="E62" s="69"/>
      <c r="G62" s="11"/>
      <c r="I62" s="1273"/>
      <c r="J62" s="69"/>
      <c r="K62" s="69"/>
      <c r="N62" s="69"/>
      <c r="O62" s="69"/>
      <c r="P62" s="69"/>
      <c r="Q62" s="69"/>
      <c r="R62" s="69"/>
      <c r="S62" s="69"/>
      <c r="T62" s="69"/>
      <c r="U62" s="45"/>
      <c r="V62" s="45"/>
      <c r="W62" s="45"/>
      <c r="X62" s="45"/>
      <c r="AA62" s="1281"/>
    </row>
    <row r="63" spans="2:27">
      <c r="B63" s="1371"/>
      <c r="E63" s="69"/>
      <c r="G63" s="11"/>
      <c r="I63" s="1273"/>
      <c r="J63" s="69"/>
      <c r="K63" s="69"/>
      <c r="N63" s="69"/>
      <c r="O63" s="69"/>
      <c r="P63" s="69"/>
      <c r="Q63" s="69"/>
      <c r="R63" s="69"/>
      <c r="S63" s="69"/>
      <c r="T63" s="69"/>
      <c r="U63" s="45"/>
      <c r="V63" s="45"/>
      <c r="W63" s="45"/>
      <c r="X63" s="45"/>
      <c r="AA63" s="1281"/>
    </row>
    <row r="64" spans="2:27">
      <c r="B64" s="1371"/>
      <c r="E64" s="69"/>
      <c r="G64" s="11"/>
      <c r="I64" s="1273"/>
      <c r="J64" s="69"/>
      <c r="K64" s="69"/>
      <c r="N64" s="69"/>
      <c r="O64" s="69"/>
      <c r="P64" s="69"/>
      <c r="Q64" s="69"/>
      <c r="R64" s="69"/>
      <c r="S64" s="69"/>
      <c r="T64" s="69"/>
      <c r="U64" s="45"/>
      <c r="V64" s="45"/>
      <c r="W64" s="45"/>
      <c r="X64" s="45"/>
      <c r="AA64" s="1281"/>
    </row>
    <row r="65" spans="2:27">
      <c r="B65" s="1371"/>
      <c r="E65" s="69"/>
      <c r="G65" s="11"/>
      <c r="I65" s="1273"/>
      <c r="J65" s="69"/>
      <c r="K65" s="69"/>
      <c r="N65" s="69"/>
      <c r="O65" s="69"/>
      <c r="P65" s="69"/>
      <c r="Q65" s="69"/>
      <c r="R65" s="69"/>
      <c r="S65" s="69"/>
      <c r="T65" s="69"/>
      <c r="U65" s="45"/>
      <c r="V65" s="45"/>
      <c r="W65" s="45"/>
      <c r="X65" s="45"/>
      <c r="AA65" s="1281"/>
    </row>
    <row r="66" spans="2:27">
      <c r="B66" s="1371"/>
      <c r="E66" s="69"/>
      <c r="G66" s="11"/>
      <c r="I66" s="1273"/>
      <c r="J66" s="69"/>
      <c r="K66" s="69"/>
      <c r="N66" s="69"/>
      <c r="O66" s="69"/>
      <c r="P66" s="69"/>
      <c r="Q66" s="69"/>
      <c r="R66" s="69"/>
      <c r="S66" s="69"/>
      <c r="T66" s="69"/>
      <c r="U66" s="45"/>
      <c r="V66" s="45"/>
      <c r="W66" s="45"/>
      <c r="X66" s="45"/>
      <c r="AA66" s="1281"/>
    </row>
    <row r="67" spans="2:27">
      <c r="B67" s="1371"/>
      <c r="E67" s="69"/>
      <c r="G67" s="11"/>
      <c r="I67" s="1273"/>
      <c r="J67" s="69"/>
      <c r="K67" s="69"/>
      <c r="N67" s="69"/>
      <c r="O67" s="69"/>
      <c r="P67" s="69"/>
      <c r="Q67" s="69"/>
      <c r="R67" s="69"/>
      <c r="S67" s="69"/>
      <c r="T67" s="69"/>
      <c r="U67" s="45"/>
      <c r="V67" s="45"/>
      <c r="W67" s="45"/>
      <c r="X67" s="45"/>
      <c r="AA67" s="1281"/>
    </row>
    <row r="68" spans="2:27">
      <c r="B68" s="1371"/>
      <c r="E68" s="69"/>
      <c r="G68" s="11"/>
      <c r="I68" s="1273"/>
      <c r="J68" s="69"/>
      <c r="K68" s="69"/>
      <c r="N68" s="69"/>
      <c r="O68" s="69"/>
      <c r="P68" s="69"/>
      <c r="Q68" s="69"/>
      <c r="R68" s="69"/>
      <c r="S68" s="69"/>
      <c r="T68" s="69"/>
      <c r="U68" s="45"/>
      <c r="V68" s="45"/>
      <c r="W68" s="45"/>
      <c r="X68" s="45"/>
      <c r="AA68" s="1281"/>
    </row>
    <row r="69" spans="2:27">
      <c r="B69" s="1371"/>
      <c r="E69" s="69"/>
      <c r="G69" s="11"/>
      <c r="I69" s="1273"/>
      <c r="J69" s="69"/>
      <c r="K69" s="69"/>
      <c r="N69" s="69"/>
      <c r="O69" s="69"/>
      <c r="P69" s="69"/>
      <c r="Q69" s="69"/>
      <c r="R69" s="69"/>
      <c r="S69" s="69"/>
      <c r="T69" s="69"/>
      <c r="U69" s="45"/>
      <c r="V69" s="45"/>
      <c r="W69" s="45"/>
      <c r="X69" s="45"/>
      <c r="AA69" s="1281"/>
    </row>
    <row r="70" spans="2:27">
      <c r="B70" s="1371"/>
      <c r="E70" s="69"/>
      <c r="G70" s="11"/>
      <c r="I70" s="1273"/>
      <c r="J70" s="69"/>
      <c r="K70" s="69"/>
      <c r="N70" s="69"/>
      <c r="O70" s="69"/>
      <c r="P70" s="69"/>
      <c r="Q70" s="69"/>
      <c r="R70" s="69"/>
      <c r="S70" s="69"/>
      <c r="T70" s="69"/>
      <c r="U70" s="45"/>
      <c r="V70" s="45"/>
      <c r="W70" s="45"/>
      <c r="X70" s="45"/>
      <c r="AA70" s="1281"/>
    </row>
    <row r="71" spans="2:27">
      <c r="B71" s="1371"/>
      <c r="E71" s="69"/>
      <c r="G71" s="11"/>
      <c r="I71" s="1273"/>
      <c r="J71" s="69"/>
      <c r="K71" s="69"/>
      <c r="N71" s="69"/>
      <c r="O71" s="69"/>
      <c r="P71" s="69"/>
      <c r="Q71" s="69"/>
      <c r="R71" s="69"/>
      <c r="S71" s="69"/>
      <c r="T71" s="69"/>
      <c r="U71" s="45"/>
      <c r="V71" s="45"/>
      <c r="W71" s="45"/>
      <c r="X71" s="45"/>
      <c r="AA71" s="1281"/>
    </row>
    <row r="72" spans="2:27">
      <c r="B72" s="1371"/>
      <c r="E72" s="69"/>
      <c r="G72" s="11"/>
      <c r="I72" s="1273"/>
      <c r="J72" s="69"/>
      <c r="K72" s="69"/>
      <c r="N72" s="69"/>
      <c r="O72" s="69"/>
      <c r="P72" s="69"/>
      <c r="Q72" s="69"/>
      <c r="R72" s="69"/>
      <c r="S72" s="69"/>
      <c r="T72" s="69"/>
      <c r="U72" s="45"/>
      <c r="V72" s="45"/>
      <c r="W72" s="45"/>
      <c r="X72" s="45"/>
      <c r="AA72" s="1281"/>
    </row>
    <row r="73" spans="2:27">
      <c r="B73" s="1371"/>
      <c r="E73" s="69"/>
      <c r="G73" s="11"/>
      <c r="I73" s="1273"/>
      <c r="J73" s="69"/>
      <c r="K73" s="69"/>
      <c r="N73" s="69"/>
      <c r="O73" s="69"/>
      <c r="P73" s="69"/>
      <c r="Q73" s="69"/>
      <c r="R73" s="69"/>
      <c r="S73" s="69"/>
      <c r="T73" s="69"/>
      <c r="U73" s="45"/>
      <c r="V73" s="45"/>
      <c r="W73" s="45"/>
      <c r="X73" s="45"/>
      <c r="AA73" s="1281"/>
    </row>
    <row r="74" spans="2:27">
      <c r="B74" s="1371"/>
      <c r="E74" s="69"/>
      <c r="G74" s="11"/>
      <c r="I74" s="1273"/>
      <c r="J74" s="69"/>
      <c r="K74" s="69"/>
      <c r="N74" s="69"/>
      <c r="O74" s="69"/>
      <c r="P74" s="69"/>
      <c r="Q74" s="69"/>
      <c r="R74" s="69"/>
      <c r="S74" s="69"/>
      <c r="T74" s="69"/>
      <c r="U74" s="45"/>
      <c r="V74" s="45"/>
      <c r="W74" s="45"/>
      <c r="X74" s="45"/>
      <c r="AA74" s="1281"/>
    </row>
    <row r="75" spans="2:27">
      <c r="B75" s="1371"/>
      <c r="E75" s="69"/>
      <c r="G75" s="11"/>
      <c r="I75" s="1273"/>
      <c r="J75" s="69"/>
      <c r="K75" s="69"/>
      <c r="N75" s="69"/>
      <c r="O75" s="69"/>
      <c r="P75" s="69"/>
      <c r="Q75" s="69"/>
      <c r="R75" s="69"/>
      <c r="S75" s="69"/>
      <c r="T75" s="69"/>
      <c r="U75" s="45"/>
      <c r="V75" s="45"/>
      <c r="W75" s="45"/>
      <c r="X75" s="45"/>
      <c r="AA75" s="1281"/>
    </row>
    <row r="76" spans="2:27">
      <c r="B76" s="1371"/>
      <c r="E76" s="69"/>
      <c r="G76" s="11"/>
      <c r="I76" s="1273"/>
      <c r="J76" s="69"/>
      <c r="K76" s="69"/>
      <c r="N76" s="69"/>
      <c r="O76" s="69"/>
      <c r="P76" s="69"/>
      <c r="Q76" s="69"/>
      <c r="R76" s="69"/>
      <c r="S76" s="69"/>
      <c r="T76" s="69"/>
      <c r="U76" s="45"/>
      <c r="V76" s="45"/>
      <c r="W76" s="45"/>
      <c r="X76" s="45"/>
      <c r="AA76" s="1281"/>
    </row>
    <row r="77" spans="2:27">
      <c r="B77" s="1371"/>
      <c r="E77" s="69"/>
      <c r="G77" s="11"/>
      <c r="I77" s="1273"/>
      <c r="J77" s="69"/>
      <c r="K77" s="69"/>
      <c r="N77" s="69"/>
      <c r="O77" s="69"/>
      <c r="P77" s="69"/>
      <c r="Q77" s="69"/>
      <c r="R77" s="69"/>
      <c r="S77" s="69"/>
      <c r="T77" s="69"/>
      <c r="U77" s="45"/>
      <c r="V77" s="45"/>
      <c r="W77" s="45"/>
      <c r="X77" s="45"/>
      <c r="AA77" s="1281"/>
    </row>
    <row r="78" spans="2:27">
      <c r="B78" s="1371"/>
      <c r="E78" s="69"/>
      <c r="G78" s="11"/>
      <c r="I78" s="1273"/>
      <c r="J78" s="69"/>
      <c r="K78" s="69"/>
      <c r="N78" s="69"/>
      <c r="O78" s="69"/>
      <c r="P78" s="69"/>
      <c r="Q78" s="69"/>
      <c r="R78" s="69"/>
      <c r="S78" s="69"/>
      <c r="T78" s="69"/>
      <c r="U78" s="45"/>
      <c r="V78" s="45"/>
      <c r="W78" s="45"/>
      <c r="X78" s="45"/>
      <c r="AA78" s="1281"/>
    </row>
    <row r="79" spans="2:27">
      <c r="B79" s="1371"/>
      <c r="E79" s="69"/>
      <c r="G79" s="11"/>
      <c r="I79" s="1273"/>
      <c r="J79" s="69"/>
      <c r="K79" s="69"/>
      <c r="N79" s="69"/>
      <c r="O79" s="69"/>
      <c r="P79" s="69"/>
      <c r="Q79" s="69"/>
      <c r="R79" s="69"/>
      <c r="S79" s="69"/>
      <c r="T79" s="69"/>
      <c r="U79" s="45"/>
      <c r="V79" s="45"/>
      <c r="W79" s="45"/>
      <c r="X79" s="45"/>
      <c r="AA79" s="1281"/>
    </row>
    <row r="80" spans="2:27">
      <c r="B80" s="1371"/>
      <c r="E80" s="69"/>
      <c r="G80" s="11"/>
      <c r="I80" s="1273"/>
      <c r="J80" s="69"/>
      <c r="K80" s="69"/>
      <c r="N80" s="69"/>
      <c r="O80" s="69"/>
      <c r="P80" s="69"/>
      <c r="Q80" s="69"/>
      <c r="R80" s="69"/>
      <c r="S80" s="69"/>
      <c r="T80" s="69"/>
      <c r="U80" s="45"/>
      <c r="V80" s="45"/>
      <c r="W80" s="45"/>
      <c r="X80" s="45"/>
      <c r="AA80" s="1281"/>
    </row>
    <row r="81" spans="2:27">
      <c r="B81" s="1371"/>
      <c r="E81" s="69"/>
      <c r="G81" s="11"/>
      <c r="I81" s="1273"/>
      <c r="J81" s="69"/>
      <c r="K81" s="69"/>
      <c r="N81" s="69"/>
      <c r="O81" s="69"/>
      <c r="P81" s="69"/>
      <c r="Q81" s="69"/>
      <c r="R81" s="69"/>
      <c r="S81" s="69"/>
      <c r="T81" s="69"/>
      <c r="U81" s="45"/>
      <c r="V81" s="45"/>
      <c r="W81" s="45"/>
      <c r="X81" s="45"/>
      <c r="AA81" s="1281"/>
    </row>
    <row r="82" spans="2:27">
      <c r="B82" s="1371"/>
      <c r="E82" s="69"/>
      <c r="G82" s="11"/>
      <c r="I82" s="1273"/>
      <c r="J82" s="69"/>
      <c r="K82" s="69"/>
      <c r="N82" s="69"/>
      <c r="O82" s="69"/>
      <c r="P82" s="69"/>
      <c r="Q82" s="69"/>
      <c r="R82" s="69"/>
      <c r="S82" s="69"/>
      <c r="T82" s="69"/>
      <c r="U82" s="45"/>
      <c r="V82" s="45"/>
      <c r="W82" s="45"/>
      <c r="X82" s="45"/>
      <c r="AA82" s="1281"/>
    </row>
    <row r="83" spans="2:27">
      <c r="B83" s="1371"/>
      <c r="E83" s="69"/>
      <c r="G83" s="11"/>
      <c r="I83" s="1273"/>
      <c r="J83" s="69"/>
      <c r="K83" s="69"/>
      <c r="N83" s="69"/>
      <c r="O83" s="69"/>
      <c r="P83" s="69"/>
      <c r="Q83" s="69"/>
      <c r="R83" s="69"/>
      <c r="S83" s="69"/>
      <c r="T83" s="69"/>
      <c r="U83" s="45"/>
      <c r="V83" s="45"/>
      <c r="W83" s="45"/>
      <c r="X83" s="45"/>
      <c r="AA83" s="1281"/>
    </row>
    <row r="84" spans="2:27">
      <c r="B84" s="1371"/>
      <c r="E84" s="69"/>
      <c r="G84" s="11"/>
      <c r="I84" s="1273"/>
      <c r="J84" s="69"/>
      <c r="K84" s="69"/>
      <c r="N84" s="69"/>
      <c r="O84" s="69"/>
      <c r="P84" s="69"/>
      <c r="Q84" s="69"/>
      <c r="R84" s="69"/>
      <c r="S84" s="69"/>
      <c r="T84" s="69"/>
      <c r="U84" s="45"/>
      <c r="V84" s="45"/>
      <c r="W84" s="45"/>
      <c r="X84" s="45"/>
      <c r="AA84" s="1281"/>
    </row>
    <row r="85" spans="2:27">
      <c r="B85" s="1371"/>
      <c r="E85" s="69"/>
      <c r="G85" s="11"/>
      <c r="I85" s="1273"/>
      <c r="J85" s="69"/>
      <c r="K85" s="69"/>
      <c r="N85" s="69"/>
      <c r="O85" s="69"/>
      <c r="P85" s="69"/>
      <c r="Q85" s="69"/>
      <c r="R85" s="69"/>
      <c r="S85" s="69"/>
      <c r="T85" s="69"/>
      <c r="U85" s="45"/>
      <c r="V85" s="45"/>
      <c r="W85" s="45"/>
      <c r="X85" s="45"/>
      <c r="AA85" s="1281"/>
    </row>
    <row r="86" spans="2:27">
      <c r="B86" s="1371"/>
      <c r="E86" s="69"/>
      <c r="G86" s="11"/>
      <c r="I86" s="1273"/>
      <c r="J86" s="69"/>
      <c r="K86" s="69"/>
      <c r="N86" s="69"/>
      <c r="O86" s="69"/>
      <c r="P86" s="69"/>
      <c r="Q86" s="69"/>
      <c r="R86" s="69"/>
      <c r="S86" s="69"/>
      <c r="T86" s="69"/>
      <c r="U86" s="45"/>
      <c r="V86" s="45"/>
      <c r="W86" s="45"/>
      <c r="X86" s="45"/>
      <c r="AA86" s="1281"/>
    </row>
    <row r="87" spans="2:27">
      <c r="B87" s="1371"/>
      <c r="E87" s="69"/>
      <c r="G87" s="11"/>
      <c r="I87" s="1273"/>
      <c r="J87" s="69"/>
      <c r="K87" s="69"/>
      <c r="N87" s="69"/>
      <c r="O87" s="69"/>
      <c r="P87" s="69"/>
      <c r="Q87" s="69"/>
      <c r="R87" s="69"/>
      <c r="S87" s="69"/>
      <c r="T87" s="69"/>
      <c r="U87" s="45"/>
      <c r="V87" s="45"/>
      <c r="W87" s="45"/>
      <c r="X87" s="45"/>
      <c r="AA87" s="1281"/>
    </row>
    <row r="88" spans="2:27">
      <c r="B88" s="1371"/>
      <c r="E88" s="69"/>
      <c r="G88" s="11"/>
      <c r="I88" s="1273"/>
      <c r="J88" s="69"/>
      <c r="K88" s="69"/>
      <c r="N88" s="69"/>
      <c r="O88" s="69"/>
      <c r="P88" s="69"/>
      <c r="Q88" s="69"/>
      <c r="R88" s="69"/>
      <c r="S88" s="69"/>
      <c r="T88" s="69"/>
      <c r="U88" s="45"/>
      <c r="V88" s="45"/>
      <c r="W88" s="45"/>
      <c r="X88" s="45"/>
      <c r="AA88" s="1281"/>
    </row>
    <row r="89" spans="2:27">
      <c r="B89" s="1371"/>
      <c r="E89" s="69"/>
      <c r="G89" s="11"/>
      <c r="I89" s="1273"/>
      <c r="J89" s="69"/>
      <c r="K89" s="69"/>
      <c r="N89" s="69"/>
      <c r="O89" s="69"/>
      <c r="P89" s="69"/>
      <c r="Q89" s="69"/>
      <c r="R89" s="69"/>
      <c r="S89" s="69"/>
      <c r="T89" s="69"/>
      <c r="U89" s="45"/>
      <c r="V89" s="45"/>
      <c r="W89" s="45"/>
      <c r="X89" s="45"/>
      <c r="AA89" s="1281"/>
    </row>
    <row r="90" spans="2:27">
      <c r="B90" s="1371"/>
      <c r="E90" s="69"/>
      <c r="G90" s="11"/>
      <c r="I90" s="1273"/>
      <c r="J90" s="69"/>
      <c r="K90" s="69"/>
      <c r="N90" s="69"/>
      <c r="O90" s="69"/>
      <c r="P90" s="69"/>
      <c r="Q90" s="69"/>
      <c r="R90" s="69"/>
      <c r="S90" s="69"/>
      <c r="T90" s="69"/>
      <c r="U90" s="45"/>
      <c r="V90" s="45"/>
      <c r="W90" s="45"/>
      <c r="X90" s="45"/>
      <c r="AA90" s="1281"/>
    </row>
    <row r="91" spans="2:27">
      <c r="B91" s="1371"/>
      <c r="E91" s="69"/>
      <c r="G91" s="11"/>
      <c r="I91" s="1273"/>
      <c r="J91" s="69"/>
      <c r="K91" s="69"/>
      <c r="N91" s="69"/>
      <c r="O91" s="69"/>
      <c r="P91" s="69"/>
      <c r="Q91" s="69"/>
      <c r="R91" s="69"/>
      <c r="S91" s="69"/>
      <c r="T91" s="69"/>
      <c r="U91" s="45"/>
      <c r="V91" s="45"/>
      <c r="W91" s="45"/>
      <c r="X91" s="45"/>
      <c r="AA91" s="1281"/>
    </row>
    <row r="92" spans="2:27">
      <c r="B92" s="1371"/>
      <c r="E92" s="69"/>
      <c r="G92" s="11"/>
      <c r="I92" s="1273"/>
      <c r="J92" s="69"/>
      <c r="K92" s="69"/>
      <c r="N92" s="69"/>
      <c r="O92" s="69"/>
      <c r="P92" s="69"/>
      <c r="Q92" s="69"/>
      <c r="R92" s="69"/>
      <c r="S92" s="69"/>
      <c r="T92" s="69"/>
      <c r="U92" s="45"/>
      <c r="V92" s="45"/>
      <c r="W92" s="45"/>
      <c r="X92" s="45"/>
      <c r="AA92" s="1281"/>
    </row>
    <row r="93" spans="2:27">
      <c r="B93" s="1371"/>
      <c r="E93" s="69"/>
      <c r="G93" s="11"/>
      <c r="I93" s="1273"/>
      <c r="J93" s="69"/>
      <c r="K93" s="69"/>
      <c r="N93" s="69"/>
      <c r="O93" s="69"/>
      <c r="P93" s="69"/>
      <c r="Q93" s="69"/>
      <c r="R93" s="69"/>
      <c r="S93" s="69"/>
      <c r="T93" s="69"/>
      <c r="U93" s="45"/>
      <c r="V93" s="45"/>
      <c r="W93" s="45"/>
      <c r="X93" s="45"/>
      <c r="AA93" s="1281"/>
    </row>
    <row r="94" spans="2:27">
      <c r="B94" s="1371"/>
      <c r="E94" s="69"/>
      <c r="G94" s="11"/>
      <c r="I94" s="1273"/>
      <c r="J94" s="69"/>
      <c r="K94" s="69"/>
      <c r="N94" s="69"/>
      <c r="O94" s="69"/>
      <c r="P94" s="69"/>
      <c r="Q94" s="69"/>
      <c r="R94" s="69"/>
      <c r="S94" s="69"/>
      <c r="T94" s="69"/>
      <c r="U94" s="45"/>
      <c r="V94" s="45"/>
      <c r="W94" s="45"/>
      <c r="X94" s="45"/>
      <c r="AA94" s="1281"/>
    </row>
    <row r="95" spans="2:27">
      <c r="B95" s="1371"/>
      <c r="E95" s="69"/>
      <c r="G95" s="11"/>
      <c r="I95" s="1273"/>
      <c r="J95" s="69"/>
      <c r="K95" s="69"/>
      <c r="N95" s="69"/>
      <c r="O95" s="69"/>
      <c r="P95" s="69"/>
      <c r="Q95" s="69"/>
      <c r="R95" s="69"/>
      <c r="S95" s="69"/>
      <c r="T95" s="69"/>
      <c r="U95" s="45"/>
      <c r="V95" s="45"/>
      <c r="W95" s="45"/>
      <c r="X95" s="45"/>
      <c r="AA95" s="1281"/>
    </row>
    <row r="96" spans="2:27">
      <c r="B96" s="1371"/>
      <c r="E96" s="69"/>
      <c r="G96" s="11"/>
      <c r="I96" s="1273"/>
      <c r="J96" s="69"/>
      <c r="K96" s="69"/>
      <c r="N96" s="69"/>
      <c r="O96" s="69"/>
      <c r="P96" s="69"/>
      <c r="Q96" s="69"/>
      <c r="R96" s="69"/>
      <c r="S96" s="69"/>
      <c r="T96" s="69"/>
      <c r="U96" s="45"/>
      <c r="V96" s="45"/>
      <c r="W96" s="45"/>
      <c r="X96" s="45"/>
      <c r="AA96" s="1281"/>
    </row>
    <row r="97" spans="2:27">
      <c r="B97" s="1371"/>
      <c r="E97" s="69"/>
      <c r="G97" s="11"/>
      <c r="I97" s="1273"/>
      <c r="J97" s="69"/>
      <c r="K97" s="69"/>
      <c r="N97" s="69"/>
      <c r="O97" s="69"/>
      <c r="P97" s="69"/>
      <c r="Q97" s="69"/>
      <c r="R97" s="69"/>
      <c r="S97" s="69"/>
      <c r="T97" s="69"/>
      <c r="U97" s="45"/>
      <c r="V97" s="45"/>
      <c r="W97" s="45"/>
      <c r="X97" s="45"/>
      <c r="AA97" s="1281"/>
    </row>
    <row r="98" spans="2:27">
      <c r="B98" s="1371"/>
      <c r="E98" s="69"/>
      <c r="G98" s="11"/>
      <c r="I98" s="1273"/>
      <c r="J98" s="69"/>
      <c r="K98" s="69"/>
      <c r="N98" s="69"/>
      <c r="O98" s="69"/>
      <c r="P98" s="69"/>
      <c r="Q98" s="69"/>
      <c r="R98" s="69"/>
      <c r="S98" s="69"/>
      <c r="T98" s="69"/>
      <c r="U98" s="45"/>
      <c r="V98" s="45"/>
      <c r="W98" s="45"/>
      <c r="X98" s="45"/>
      <c r="AA98" s="1281"/>
    </row>
    <row r="99" spans="2:27">
      <c r="B99" s="1371"/>
      <c r="E99" s="69"/>
      <c r="G99" s="11"/>
      <c r="I99" s="1273"/>
      <c r="J99" s="69"/>
      <c r="K99" s="69"/>
      <c r="N99" s="69"/>
      <c r="O99" s="69"/>
      <c r="P99" s="69"/>
      <c r="Q99" s="69"/>
      <c r="R99" s="69"/>
      <c r="S99" s="69"/>
      <c r="T99" s="69"/>
      <c r="U99" s="45"/>
      <c r="V99" s="45"/>
      <c r="W99" s="45"/>
      <c r="X99" s="45"/>
      <c r="AA99" s="1281"/>
    </row>
    <row r="100" spans="2:27">
      <c r="B100" s="1371"/>
      <c r="E100" s="69"/>
      <c r="G100" s="11"/>
      <c r="I100" s="1273"/>
      <c r="J100" s="69"/>
      <c r="K100" s="69"/>
      <c r="N100" s="69"/>
      <c r="O100" s="69"/>
      <c r="P100" s="69"/>
      <c r="Q100" s="69"/>
      <c r="R100" s="69"/>
      <c r="S100" s="69"/>
      <c r="T100" s="69"/>
      <c r="U100" s="45"/>
      <c r="V100" s="45"/>
      <c r="W100" s="45"/>
      <c r="X100" s="45"/>
      <c r="AA100" s="1281"/>
    </row>
    <row r="101" spans="2:27">
      <c r="B101" s="1371"/>
      <c r="E101" s="69"/>
      <c r="G101" s="11"/>
      <c r="I101" s="1273"/>
      <c r="J101" s="69"/>
      <c r="K101" s="69"/>
      <c r="N101" s="69"/>
      <c r="O101" s="69"/>
      <c r="P101" s="69"/>
      <c r="Q101" s="69"/>
      <c r="R101" s="69"/>
      <c r="S101" s="69"/>
      <c r="T101" s="69"/>
      <c r="U101" s="45"/>
      <c r="V101" s="45"/>
      <c r="W101" s="45"/>
      <c r="X101" s="45"/>
      <c r="AA101" s="1281"/>
    </row>
    <row r="102" spans="2:27">
      <c r="B102" s="1371"/>
      <c r="E102" s="69"/>
      <c r="G102" s="11"/>
      <c r="I102" s="1273"/>
      <c r="J102" s="69"/>
      <c r="K102" s="69"/>
      <c r="N102" s="69"/>
      <c r="O102" s="69"/>
      <c r="P102" s="69"/>
      <c r="Q102" s="69"/>
      <c r="R102" s="69"/>
      <c r="S102" s="69"/>
      <c r="T102" s="69"/>
      <c r="U102" s="45"/>
      <c r="V102" s="45"/>
      <c r="W102" s="45"/>
      <c r="X102" s="45"/>
      <c r="AA102" s="1281"/>
    </row>
    <row r="103" spans="2:27">
      <c r="B103" s="1371"/>
      <c r="E103" s="69"/>
      <c r="G103" s="11"/>
      <c r="I103" s="1273"/>
      <c r="J103" s="69"/>
      <c r="K103" s="69"/>
      <c r="N103" s="69"/>
      <c r="O103" s="69"/>
      <c r="P103" s="69"/>
      <c r="Q103" s="69"/>
      <c r="R103" s="69"/>
      <c r="S103" s="69"/>
      <c r="T103" s="69"/>
      <c r="U103" s="45"/>
      <c r="V103" s="45"/>
      <c r="W103" s="45"/>
      <c r="X103" s="45"/>
      <c r="AA103" s="1281"/>
    </row>
    <row r="104" spans="2:27">
      <c r="B104" s="1371"/>
      <c r="E104" s="69"/>
      <c r="G104" s="11"/>
      <c r="I104" s="1273"/>
      <c r="J104" s="69"/>
      <c r="K104" s="69"/>
      <c r="N104" s="69"/>
      <c r="O104" s="69"/>
      <c r="P104" s="69"/>
      <c r="Q104" s="69"/>
      <c r="R104" s="69"/>
      <c r="S104" s="69"/>
      <c r="T104" s="69"/>
      <c r="U104" s="45"/>
      <c r="V104" s="45"/>
      <c r="W104" s="45"/>
      <c r="X104" s="45"/>
      <c r="AA104" s="1281"/>
    </row>
    <row r="105" spans="2:27">
      <c r="B105" s="1371"/>
      <c r="E105" s="69"/>
      <c r="G105" s="11"/>
      <c r="I105" s="1273"/>
      <c r="J105" s="69"/>
      <c r="K105" s="69"/>
      <c r="N105" s="69"/>
      <c r="O105" s="69"/>
      <c r="P105" s="69"/>
      <c r="Q105" s="69"/>
      <c r="R105" s="69"/>
      <c r="S105" s="69"/>
      <c r="T105" s="69"/>
      <c r="U105" s="45"/>
      <c r="V105" s="45"/>
      <c r="W105" s="45"/>
      <c r="X105" s="45"/>
      <c r="AA105" s="1281"/>
    </row>
    <row r="106" spans="2:27">
      <c r="B106" s="1371"/>
      <c r="E106" s="69"/>
      <c r="G106" s="11"/>
      <c r="I106" s="1273"/>
      <c r="J106" s="69"/>
      <c r="K106" s="69"/>
      <c r="N106" s="69"/>
      <c r="O106" s="69"/>
      <c r="P106" s="69"/>
      <c r="Q106" s="69"/>
      <c r="R106" s="69"/>
      <c r="S106" s="69"/>
      <c r="T106" s="69"/>
      <c r="U106" s="45"/>
      <c r="V106" s="45"/>
      <c r="W106" s="45"/>
      <c r="X106" s="45"/>
      <c r="AA106" s="1281"/>
    </row>
    <row r="107" spans="2:27">
      <c r="B107" s="1371"/>
      <c r="E107" s="69"/>
      <c r="G107" s="11"/>
      <c r="I107" s="1273"/>
      <c r="J107" s="69"/>
      <c r="K107" s="69"/>
      <c r="N107" s="69"/>
      <c r="O107" s="69"/>
      <c r="P107" s="69"/>
      <c r="Q107" s="69"/>
      <c r="R107" s="69"/>
      <c r="S107" s="69"/>
      <c r="T107" s="69"/>
      <c r="U107" s="45"/>
      <c r="V107" s="45"/>
      <c r="W107" s="45"/>
      <c r="X107" s="45"/>
      <c r="AA107" s="1281"/>
    </row>
    <row r="108" spans="2:27">
      <c r="B108" s="1371"/>
      <c r="E108" s="69"/>
      <c r="G108" s="11"/>
      <c r="I108" s="1273"/>
      <c r="J108" s="69"/>
      <c r="K108" s="69"/>
      <c r="N108" s="69"/>
      <c r="O108" s="69"/>
      <c r="P108" s="69"/>
      <c r="Q108" s="69"/>
      <c r="R108" s="69"/>
      <c r="S108" s="69"/>
      <c r="T108" s="69"/>
      <c r="U108" s="45"/>
      <c r="V108" s="45"/>
      <c r="W108" s="45"/>
      <c r="X108" s="45"/>
      <c r="AA108" s="1281"/>
    </row>
    <row r="109" spans="2:27">
      <c r="B109" s="1371"/>
      <c r="E109" s="69"/>
      <c r="G109" s="11"/>
      <c r="I109" s="1273"/>
      <c r="J109" s="69"/>
      <c r="K109" s="69"/>
      <c r="N109" s="69"/>
      <c r="O109" s="69"/>
      <c r="P109" s="69"/>
      <c r="Q109" s="69"/>
      <c r="R109" s="69"/>
      <c r="S109" s="69"/>
      <c r="T109" s="69"/>
      <c r="U109" s="45"/>
      <c r="V109" s="45"/>
      <c r="W109" s="45"/>
      <c r="X109" s="45"/>
      <c r="AA109" s="1281"/>
    </row>
    <row r="110" spans="2:27">
      <c r="B110" s="1371"/>
      <c r="E110" s="69"/>
      <c r="G110" s="11"/>
      <c r="I110" s="1273"/>
      <c r="J110" s="69"/>
      <c r="K110" s="69"/>
      <c r="N110" s="69"/>
      <c r="O110" s="69"/>
      <c r="P110" s="69"/>
      <c r="Q110" s="69"/>
      <c r="R110" s="69"/>
      <c r="S110" s="69"/>
      <c r="T110" s="69"/>
      <c r="U110" s="45"/>
      <c r="V110" s="45"/>
      <c r="W110" s="45"/>
      <c r="X110" s="45"/>
      <c r="AA110" s="1281"/>
    </row>
    <row r="111" spans="2:27">
      <c r="B111" s="1371"/>
      <c r="E111" s="69"/>
      <c r="G111" s="11"/>
      <c r="I111" s="1273"/>
      <c r="J111" s="69"/>
      <c r="K111" s="69"/>
      <c r="N111" s="69"/>
      <c r="O111" s="69"/>
      <c r="P111" s="69"/>
      <c r="Q111" s="69"/>
      <c r="R111" s="69"/>
      <c r="S111" s="69"/>
      <c r="T111" s="69"/>
      <c r="U111" s="45"/>
      <c r="V111" s="45"/>
      <c r="W111" s="45"/>
      <c r="X111" s="45"/>
      <c r="AA111" s="1281"/>
    </row>
    <row r="112" spans="2:27">
      <c r="B112" s="1371"/>
      <c r="E112" s="69"/>
      <c r="G112" s="11"/>
      <c r="I112" s="1273"/>
      <c r="J112" s="69"/>
      <c r="K112" s="69"/>
      <c r="N112" s="69"/>
      <c r="O112" s="69"/>
      <c r="P112" s="69"/>
      <c r="Q112" s="69"/>
      <c r="R112" s="69"/>
      <c r="S112" s="69"/>
      <c r="T112" s="69"/>
      <c r="U112" s="45"/>
      <c r="V112" s="45"/>
      <c r="W112" s="45"/>
      <c r="X112" s="45"/>
      <c r="AA112" s="1281"/>
    </row>
    <row r="113" spans="2:27">
      <c r="B113" s="1371"/>
      <c r="E113" s="69"/>
      <c r="G113" s="11"/>
      <c r="I113" s="1273"/>
      <c r="J113" s="69"/>
      <c r="K113" s="69"/>
      <c r="N113" s="69"/>
      <c r="O113" s="69"/>
      <c r="P113" s="69"/>
      <c r="Q113" s="69"/>
      <c r="R113" s="69"/>
      <c r="S113" s="69"/>
      <c r="T113" s="69"/>
      <c r="U113" s="45"/>
      <c r="V113" s="45"/>
      <c r="W113" s="45"/>
      <c r="X113" s="45"/>
      <c r="AA113" s="1281"/>
    </row>
    <row r="114" spans="2:27">
      <c r="B114" s="1371"/>
      <c r="E114" s="69"/>
      <c r="G114" s="11"/>
      <c r="I114" s="1273"/>
      <c r="J114" s="69"/>
      <c r="K114" s="69"/>
      <c r="N114" s="69"/>
      <c r="O114" s="69"/>
      <c r="P114" s="69"/>
      <c r="Q114" s="69"/>
      <c r="R114" s="69"/>
      <c r="S114" s="69"/>
      <c r="T114" s="69"/>
      <c r="U114" s="45"/>
      <c r="V114" s="45"/>
      <c r="W114" s="45"/>
      <c r="X114" s="45"/>
      <c r="AA114" s="1281"/>
    </row>
    <row r="115" spans="2:27">
      <c r="B115" s="1371"/>
      <c r="E115" s="69"/>
      <c r="G115" s="11"/>
      <c r="I115" s="1273"/>
      <c r="J115" s="69"/>
      <c r="K115" s="69"/>
      <c r="N115" s="69"/>
      <c r="O115" s="69"/>
      <c r="P115" s="69"/>
      <c r="Q115" s="69"/>
      <c r="R115" s="69"/>
      <c r="S115" s="69"/>
      <c r="T115" s="69"/>
      <c r="U115" s="45"/>
      <c r="V115" s="45"/>
      <c r="W115" s="45"/>
      <c r="X115" s="45"/>
      <c r="AA115" s="1281"/>
    </row>
    <row r="116" spans="2:27">
      <c r="B116" s="1371"/>
      <c r="E116" s="69"/>
      <c r="G116" s="11"/>
      <c r="I116" s="1273"/>
      <c r="J116" s="69"/>
      <c r="K116" s="69"/>
      <c r="N116" s="69"/>
      <c r="O116" s="69"/>
      <c r="P116" s="69"/>
      <c r="Q116" s="69"/>
      <c r="R116" s="69"/>
      <c r="S116" s="69"/>
      <c r="T116" s="69"/>
      <c r="U116" s="45"/>
      <c r="V116" s="45"/>
      <c r="W116" s="45"/>
      <c r="X116" s="45"/>
      <c r="AA116" s="1281"/>
    </row>
    <row r="117" spans="2:27">
      <c r="B117" s="1371"/>
      <c r="E117" s="69"/>
      <c r="G117" s="11"/>
      <c r="I117" s="1273"/>
      <c r="J117" s="69"/>
      <c r="K117" s="69"/>
      <c r="N117" s="69"/>
      <c r="O117" s="69"/>
      <c r="P117" s="69"/>
      <c r="Q117" s="69"/>
      <c r="R117" s="69"/>
      <c r="S117" s="69"/>
      <c r="T117" s="69"/>
      <c r="U117" s="45"/>
      <c r="V117" s="45"/>
      <c r="W117" s="45"/>
      <c r="X117" s="45"/>
      <c r="AA117" s="1281"/>
    </row>
    <row r="118" spans="2:27">
      <c r="B118" s="1371"/>
      <c r="E118" s="69"/>
      <c r="G118" s="11"/>
      <c r="I118" s="1273"/>
      <c r="J118" s="69"/>
      <c r="K118" s="69"/>
      <c r="N118" s="69"/>
      <c r="O118" s="69"/>
      <c r="P118" s="69"/>
      <c r="Q118" s="69"/>
      <c r="R118" s="69"/>
      <c r="S118" s="69"/>
      <c r="T118" s="69"/>
      <c r="U118" s="45"/>
      <c r="V118" s="45"/>
      <c r="W118" s="45"/>
      <c r="X118" s="45"/>
      <c r="AA118" s="1281"/>
    </row>
    <row r="119" spans="2:27">
      <c r="B119" s="1371"/>
      <c r="E119" s="69"/>
      <c r="G119" s="11"/>
      <c r="I119" s="1273"/>
      <c r="J119" s="69"/>
      <c r="K119" s="69"/>
      <c r="N119" s="69"/>
      <c r="O119" s="69"/>
      <c r="P119" s="69"/>
      <c r="Q119" s="69"/>
      <c r="R119" s="69"/>
      <c r="S119" s="69"/>
      <c r="T119" s="69"/>
      <c r="U119" s="45"/>
      <c r="V119" s="45"/>
      <c r="W119" s="45"/>
      <c r="X119" s="45"/>
      <c r="AA119" s="1281"/>
    </row>
    <row r="120" spans="2:27">
      <c r="B120" s="1371"/>
      <c r="E120" s="69"/>
      <c r="G120" s="11"/>
      <c r="I120" s="1273"/>
      <c r="J120" s="69"/>
      <c r="K120" s="69"/>
      <c r="N120" s="69"/>
      <c r="O120" s="69"/>
      <c r="P120" s="69"/>
      <c r="Q120" s="69"/>
      <c r="R120" s="69"/>
      <c r="S120" s="69"/>
      <c r="T120" s="69"/>
      <c r="U120" s="45"/>
      <c r="V120" s="45"/>
      <c r="W120" s="45"/>
      <c r="X120" s="45"/>
      <c r="AA120" s="1281"/>
    </row>
    <row r="121" spans="2:27">
      <c r="B121" s="1371"/>
      <c r="E121" s="69"/>
      <c r="G121" s="11"/>
      <c r="I121" s="1273"/>
      <c r="J121" s="69"/>
      <c r="K121" s="69"/>
      <c r="N121" s="69"/>
      <c r="O121" s="69"/>
      <c r="P121" s="69"/>
      <c r="Q121" s="69"/>
      <c r="R121" s="69"/>
      <c r="S121" s="69"/>
      <c r="T121" s="69"/>
      <c r="U121" s="45"/>
      <c r="V121" s="45"/>
      <c r="W121" s="45"/>
      <c r="X121" s="45"/>
      <c r="AA121" s="1281"/>
    </row>
    <row r="122" spans="2:27">
      <c r="B122" s="1371"/>
      <c r="E122" s="69"/>
      <c r="G122" s="11"/>
      <c r="I122" s="1273"/>
      <c r="J122" s="69"/>
      <c r="K122" s="69"/>
      <c r="N122" s="69"/>
      <c r="O122" s="69"/>
      <c r="P122" s="69"/>
      <c r="Q122" s="69"/>
      <c r="R122" s="69"/>
      <c r="S122" s="69"/>
      <c r="T122" s="69"/>
      <c r="U122" s="45"/>
      <c r="V122" s="45"/>
      <c r="W122" s="45"/>
      <c r="X122" s="45"/>
      <c r="AA122" s="1281"/>
    </row>
    <row r="123" spans="2:27">
      <c r="B123" s="1371"/>
      <c r="E123" s="69"/>
      <c r="G123" s="11"/>
      <c r="I123" s="1273"/>
      <c r="J123" s="69"/>
      <c r="K123" s="69"/>
      <c r="N123" s="69"/>
      <c r="O123" s="69"/>
      <c r="P123" s="69"/>
      <c r="Q123" s="69"/>
      <c r="R123" s="69"/>
      <c r="S123" s="69"/>
      <c r="T123" s="69"/>
      <c r="U123" s="45"/>
      <c r="V123" s="45"/>
      <c r="W123" s="45"/>
      <c r="X123" s="45"/>
      <c r="AA123" s="1281"/>
    </row>
    <row r="124" spans="2:27">
      <c r="B124" s="1371"/>
      <c r="E124" s="69"/>
      <c r="G124" s="11"/>
      <c r="I124" s="1273"/>
      <c r="J124" s="69"/>
      <c r="K124" s="69"/>
      <c r="N124" s="69"/>
      <c r="O124" s="69"/>
      <c r="P124" s="69"/>
      <c r="Q124" s="69"/>
      <c r="R124" s="69"/>
      <c r="S124" s="69"/>
      <c r="T124" s="69"/>
      <c r="U124" s="45"/>
      <c r="V124" s="45"/>
      <c r="W124" s="45"/>
      <c r="X124" s="45"/>
      <c r="AA124" s="1281"/>
    </row>
    <row r="125" spans="2:27">
      <c r="B125" s="1371"/>
      <c r="E125" s="69"/>
      <c r="G125" s="11"/>
      <c r="I125" s="1273"/>
      <c r="J125" s="69"/>
      <c r="K125" s="69"/>
      <c r="N125" s="69"/>
      <c r="O125" s="69"/>
      <c r="P125" s="69"/>
      <c r="Q125" s="69"/>
      <c r="R125" s="69"/>
      <c r="S125" s="69"/>
      <c r="T125" s="69"/>
      <c r="U125" s="45"/>
      <c r="V125" s="45"/>
      <c r="W125" s="45"/>
      <c r="X125" s="45"/>
      <c r="AA125" s="1281"/>
    </row>
    <row r="126" spans="2:27">
      <c r="B126" s="1371"/>
      <c r="E126" s="69"/>
      <c r="G126" s="11"/>
      <c r="I126" s="1273"/>
      <c r="J126" s="69"/>
      <c r="K126" s="69"/>
      <c r="N126" s="69"/>
      <c r="O126" s="69"/>
      <c r="P126" s="69"/>
      <c r="Q126" s="69"/>
      <c r="R126" s="69"/>
      <c r="S126" s="69"/>
      <c r="T126" s="69"/>
      <c r="U126" s="45"/>
      <c r="V126" s="45"/>
      <c r="W126" s="45"/>
      <c r="X126" s="45"/>
      <c r="AA126" s="1281"/>
    </row>
    <row r="127" spans="2:27">
      <c r="B127" s="1371"/>
      <c r="E127" s="69"/>
      <c r="G127" s="11"/>
      <c r="I127" s="1273"/>
      <c r="J127" s="69"/>
      <c r="K127" s="69"/>
      <c r="N127" s="69"/>
      <c r="O127" s="69"/>
      <c r="P127" s="69"/>
      <c r="Q127" s="69"/>
      <c r="R127" s="69"/>
      <c r="S127" s="69"/>
      <c r="T127" s="69"/>
      <c r="U127" s="45"/>
      <c r="V127" s="45"/>
      <c r="W127" s="45"/>
      <c r="X127" s="45"/>
      <c r="AA127" s="1281"/>
    </row>
    <row r="128" spans="2:27">
      <c r="B128" s="1371"/>
      <c r="E128" s="69"/>
      <c r="G128" s="11"/>
      <c r="I128" s="1273"/>
      <c r="J128" s="69"/>
      <c r="K128" s="69"/>
      <c r="N128" s="69"/>
      <c r="O128" s="69"/>
      <c r="P128" s="69"/>
      <c r="Q128" s="69"/>
      <c r="R128" s="69"/>
      <c r="S128" s="69"/>
      <c r="T128" s="69"/>
      <c r="U128" s="45"/>
      <c r="V128" s="45"/>
      <c r="W128" s="45"/>
      <c r="X128" s="45"/>
      <c r="AA128" s="1281"/>
    </row>
    <row r="129" spans="2:27">
      <c r="B129" s="1371"/>
      <c r="E129" s="69"/>
      <c r="G129" s="11"/>
      <c r="I129" s="1273"/>
      <c r="J129" s="69"/>
      <c r="K129" s="69"/>
      <c r="N129" s="69"/>
      <c r="O129" s="69"/>
      <c r="P129" s="69"/>
      <c r="Q129" s="69"/>
      <c r="R129" s="69"/>
      <c r="S129" s="69"/>
      <c r="T129" s="69"/>
      <c r="U129" s="45"/>
      <c r="V129" s="45"/>
      <c r="W129" s="45"/>
      <c r="X129" s="45"/>
      <c r="AA129" s="1281"/>
    </row>
    <row r="130" spans="2:27">
      <c r="B130" s="1371"/>
      <c r="E130" s="69"/>
      <c r="G130" s="11"/>
      <c r="I130" s="1273"/>
      <c r="J130" s="69"/>
      <c r="K130" s="69"/>
      <c r="N130" s="69"/>
      <c r="O130" s="69"/>
      <c r="P130" s="69"/>
      <c r="Q130" s="69"/>
      <c r="R130" s="69"/>
      <c r="S130" s="69"/>
      <c r="T130" s="69"/>
      <c r="U130" s="45"/>
      <c r="V130" s="45"/>
      <c r="W130" s="45"/>
      <c r="X130" s="45"/>
      <c r="AA130" s="1281"/>
    </row>
    <row r="131" spans="2:27">
      <c r="B131" s="1371"/>
      <c r="E131" s="69"/>
      <c r="G131" s="11"/>
      <c r="I131" s="1273"/>
      <c r="J131" s="69"/>
      <c r="K131" s="69"/>
      <c r="N131" s="69"/>
      <c r="O131" s="69"/>
      <c r="P131" s="69"/>
      <c r="Q131" s="69"/>
      <c r="R131" s="69"/>
      <c r="S131" s="69"/>
      <c r="T131" s="69"/>
      <c r="U131" s="45"/>
      <c r="V131" s="45"/>
      <c r="W131" s="45"/>
      <c r="X131" s="45"/>
      <c r="AA131" s="1281"/>
    </row>
    <row r="132" spans="2:27">
      <c r="B132" s="1371"/>
      <c r="E132" s="69"/>
      <c r="G132" s="11"/>
      <c r="I132" s="1273"/>
      <c r="J132" s="69"/>
      <c r="K132" s="69"/>
      <c r="N132" s="69"/>
      <c r="O132" s="69"/>
      <c r="P132" s="69"/>
      <c r="Q132" s="69"/>
      <c r="R132" s="69"/>
      <c r="S132" s="69"/>
      <c r="T132" s="69"/>
      <c r="U132" s="45"/>
      <c r="V132" s="45"/>
      <c r="W132" s="45"/>
      <c r="X132" s="45"/>
      <c r="AA132" s="1281"/>
    </row>
    <row r="133" spans="2:27">
      <c r="B133" s="1371"/>
      <c r="E133" s="69"/>
      <c r="G133" s="11"/>
      <c r="I133" s="1273"/>
      <c r="J133" s="69"/>
      <c r="K133" s="69"/>
      <c r="N133" s="69"/>
      <c r="O133" s="69"/>
      <c r="P133" s="69"/>
      <c r="Q133" s="69"/>
      <c r="R133" s="69"/>
      <c r="S133" s="69"/>
      <c r="T133" s="69"/>
      <c r="U133" s="45"/>
      <c r="V133" s="45"/>
      <c r="W133" s="45"/>
      <c r="X133" s="45"/>
      <c r="AA133" s="1281"/>
    </row>
    <row r="134" spans="2:27">
      <c r="B134" s="1371"/>
      <c r="E134" s="69"/>
      <c r="G134" s="11"/>
      <c r="I134" s="1273"/>
      <c r="J134" s="69"/>
      <c r="K134" s="69"/>
      <c r="N134" s="69"/>
      <c r="O134" s="69"/>
      <c r="P134" s="69"/>
      <c r="Q134" s="69"/>
      <c r="R134" s="69"/>
      <c r="S134" s="69"/>
      <c r="T134" s="69"/>
      <c r="U134" s="45"/>
      <c r="V134" s="45"/>
      <c r="W134" s="45"/>
      <c r="X134" s="45"/>
      <c r="AA134" s="1281"/>
    </row>
    <row r="135" spans="2:27">
      <c r="B135" s="1371"/>
      <c r="E135" s="69"/>
      <c r="G135" s="11"/>
      <c r="I135" s="1273"/>
      <c r="J135" s="69"/>
      <c r="K135" s="69"/>
      <c r="N135" s="69"/>
      <c r="O135" s="69"/>
      <c r="P135" s="69"/>
      <c r="Q135" s="69"/>
      <c r="R135" s="69"/>
      <c r="S135" s="69"/>
      <c r="T135" s="69"/>
      <c r="U135" s="45"/>
      <c r="V135" s="45"/>
      <c r="W135" s="45"/>
      <c r="X135" s="45"/>
      <c r="AA135" s="1281"/>
    </row>
    <row r="136" spans="2:27">
      <c r="B136" s="1371"/>
      <c r="E136" s="69"/>
      <c r="G136" s="11"/>
      <c r="I136" s="1273"/>
      <c r="J136" s="69"/>
      <c r="K136" s="69"/>
      <c r="N136" s="69"/>
      <c r="O136" s="69"/>
      <c r="P136" s="69"/>
      <c r="Q136" s="69"/>
      <c r="R136" s="69"/>
      <c r="S136" s="69"/>
      <c r="T136" s="69"/>
      <c r="U136" s="45"/>
      <c r="V136" s="45"/>
      <c r="W136" s="45"/>
      <c r="X136" s="45"/>
      <c r="AA136" s="1281"/>
    </row>
    <row r="137" spans="2:27">
      <c r="B137" s="1371"/>
      <c r="E137" s="69"/>
      <c r="G137" s="11"/>
      <c r="I137" s="1273"/>
      <c r="J137" s="69"/>
      <c r="K137" s="69"/>
      <c r="N137" s="69"/>
      <c r="O137" s="69"/>
      <c r="P137" s="69"/>
      <c r="Q137" s="69"/>
      <c r="R137" s="69"/>
      <c r="S137" s="69"/>
      <c r="T137" s="69"/>
      <c r="U137" s="45"/>
      <c r="V137" s="45"/>
      <c r="W137" s="45"/>
      <c r="X137" s="45"/>
      <c r="AA137" s="1281"/>
    </row>
    <row r="138" spans="2:27">
      <c r="B138" s="1371"/>
      <c r="E138" s="69"/>
      <c r="G138" s="11"/>
      <c r="I138" s="1273"/>
      <c r="J138" s="69"/>
      <c r="K138" s="69"/>
      <c r="N138" s="69"/>
      <c r="O138" s="69"/>
      <c r="P138" s="69"/>
      <c r="Q138" s="69"/>
      <c r="R138" s="69"/>
      <c r="S138" s="69"/>
      <c r="T138" s="69"/>
      <c r="U138" s="45"/>
      <c r="V138" s="45"/>
      <c r="W138" s="45"/>
      <c r="X138" s="45"/>
      <c r="AA138" s="1281"/>
    </row>
    <row r="139" spans="2:27">
      <c r="B139" s="1371"/>
      <c r="E139" s="69"/>
      <c r="G139" s="11"/>
      <c r="I139" s="1273"/>
      <c r="J139" s="69"/>
      <c r="K139" s="69"/>
      <c r="N139" s="69"/>
      <c r="O139" s="69"/>
      <c r="P139" s="69"/>
      <c r="Q139" s="69"/>
      <c r="R139" s="69"/>
      <c r="S139" s="69"/>
      <c r="T139" s="69"/>
      <c r="U139" s="45"/>
      <c r="V139" s="45"/>
      <c r="W139" s="45"/>
      <c r="X139" s="45"/>
      <c r="AA139" s="1281"/>
    </row>
    <row r="140" spans="2:27">
      <c r="B140" s="1371"/>
      <c r="E140" s="69"/>
      <c r="G140" s="11"/>
      <c r="I140" s="1273"/>
      <c r="J140" s="69"/>
      <c r="K140" s="69"/>
      <c r="N140" s="69"/>
      <c r="O140" s="69"/>
      <c r="P140" s="69"/>
      <c r="Q140" s="69"/>
      <c r="R140" s="69"/>
      <c r="S140" s="69"/>
      <c r="T140" s="69"/>
      <c r="U140" s="45"/>
      <c r="V140" s="45"/>
      <c r="W140" s="45"/>
      <c r="X140" s="45"/>
      <c r="AA140" s="1281"/>
    </row>
    <row r="141" spans="2:27">
      <c r="B141" s="1371"/>
      <c r="E141" s="69"/>
      <c r="G141" s="11"/>
      <c r="I141" s="1273"/>
      <c r="J141" s="69"/>
      <c r="K141" s="69"/>
      <c r="N141" s="69"/>
      <c r="O141" s="69"/>
      <c r="P141" s="69"/>
      <c r="Q141" s="69"/>
      <c r="R141" s="69"/>
      <c r="S141" s="69"/>
      <c r="T141" s="69"/>
      <c r="U141" s="45"/>
      <c r="V141" s="45"/>
      <c r="W141" s="45"/>
      <c r="X141" s="45"/>
      <c r="AA141" s="1281"/>
    </row>
    <row r="142" spans="2:27">
      <c r="B142" s="1371"/>
      <c r="E142" s="69"/>
      <c r="G142" s="11"/>
      <c r="I142" s="1273"/>
      <c r="J142" s="69"/>
      <c r="K142" s="69"/>
      <c r="N142" s="69"/>
      <c r="O142" s="69"/>
      <c r="P142" s="69"/>
      <c r="Q142" s="69"/>
      <c r="R142" s="69"/>
      <c r="S142" s="69"/>
      <c r="T142" s="69"/>
      <c r="U142" s="45"/>
      <c r="V142" s="45"/>
      <c r="W142" s="45"/>
      <c r="X142" s="45"/>
      <c r="AA142" s="1281"/>
    </row>
    <row r="143" spans="2:27">
      <c r="B143" s="1371"/>
      <c r="E143" s="69"/>
      <c r="G143" s="11"/>
      <c r="I143" s="1273"/>
      <c r="J143" s="69"/>
      <c r="K143" s="69"/>
      <c r="N143" s="69"/>
      <c r="O143" s="69"/>
      <c r="P143" s="69"/>
      <c r="Q143" s="69"/>
      <c r="R143" s="69"/>
      <c r="S143" s="69"/>
      <c r="T143" s="69"/>
      <c r="U143" s="45"/>
      <c r="V143" s="45"/>
      <c r="W143" s="45"/>
      <c r="X143" s="45"/>
      <c r="AA143" s="1281"/>
    </row>
    <row r="144" spans="2:27">
      <c r="B144" s="1371"/>
      <c r="E144" s="69"/>
      <c r="G144" s="11"/>
      <c r="I144" s="1273"/>
      <c r="J144" s="69"/>
      <c r="K144" s="69"/>
      <c r="N144" s="69"/>
      <c r="O144" s="69"/>
      <c r="P144" s="69"/>
      <c r="Q144" s="69"/>
      <c r="R144" s="69"/>
      <c r="S144" s="69"/>
      <c r="T144" s="69"/>
      <c r="U144" s="45"/>
      <c r="V144" s="45"/>
      <c r="W144" s="45"/>
      <c r="X144" s="45"/>
      <c r="AA144" s="1281"/>
    </row>
    <row r="145" spans="2:27">
      <c r="B145" s="1371"/>
      <c r="E145" s="69"/>
      <c r="G145" s="11"/>
      <c r="I145" s="1273"/>
      <c r="J145" s="69"/>
      <c r="K145" s="69"/>
      <c r="N145" s="69"/>
      <c r="O145" s="69"/>
      <c r="P145" s="69"/>
      <c r="Q145" s="69"/>
      <c r="R145" s="69"/>
      <c r="S145" s="69"/>
      <c r="T145" s="69"/>
      <c r="U145" s="45"/>
      <c r="V145" s="45"/>
      <c r="W145" s="45"/>
      <c r="X145" s="45"/>
      <c r="AA145" s="1281"/>
    </row>
    <row r="146" spans="2:27">
      <c r="B146" s="1371"/>
      <c r="E146" s="69"/>
      <c r="G146" s="11"/>
      <c r="I146" s="1273"/>
      <c r="J146" s="69"/>
      <c r="K146" s="69"/>
      <c r="N146" s="69"/>
      <c r="O146" s="69"/>
      <c r="P146" s="69"/>
      <c r="Q146" s="69"/>
      <c r="R146" s="69"/>
      <c r="S146" s="69"/>
      <c r="T146" s="69"/>
      <c r="U146" s="45"/>
      <c r="V146" s="45"/>
      <c r="W146" s="45"/>
      <c r="X146" s="45"/>
      <c r="AA146" s="1281"/>
    </row>
    <row r="147" spans="2:27">
      <c r="B147" s="1371"/>
      <c r="E147" s="69"/>
      <c r="G147" s="11"/>
      <c r="I147" s="1273"/>
      <c r="J147" s="69"/>
      <c r="K147" s="69"/>
      <c r="N147" s="69"/>
      <c r="O147" s="69"/>
      <c r="P147" s="69"/>
      <c r="Q147" s="69"/>
      <c r="R147" s="69"/>
      <c r="S147" s="69"/>
      <c r="T147" s="69"/>
      <c r="U147" s="45"/>
      <c r="V147" s="45"/>
      <c r="W147" s="45"/>
      <c r="X147" s="45"/>
      <c r="AA147" s="1281"/>
    </row>
    <row r="148" spans="2:27">
      <c r="B148" s="1371"/>
      <c r="E148" s="69"/>
      <c r="G148" s="11"/>
      <c r="I148" s="1273"/>
      <c r="J148" s="69"/>
      <c r="K148" s="69"/>
      <c r="N148" s="69"/>
      <c r="O148" s="69"/>
      <c r="P148" s="69"/>
      <c r="Q148" s="69"/>
      <c r="R148" s="69"/>
      <c r="S148" s="69"/>
      <c r="T148" s="69"/>
      <c r="U148" s="45"/>
      <c r="V148" s="45"/>
      <c r="W148" s="45"/>
      <c r="X148" s="45"/>
      <c r="AA148" s="1281"/>
    </row>
    <row r="149" spans="2:27">
      <c r="B149" s="1371"/>
      <c r="E149" s="69"/>
      <c r="G149" s="11"/>
      <c r="I149" s="1273"/>
      <c r="J149" s="69"/>
      <c r="K149" s="69"/>
      <c r="N149" s="69"/>
      <c r="O149" s="69"/>
      <c r="P149" s="69"/>
      <c r="Q149" s="69"/>
      <c r="R149" s="69"/>
      <c r="S149" s="69"/>
      <c r="T149" s="69"/>
      <c r="U149" s="45"/>
      <c r="V149" s="45"/>
      <c r="W149" s="45"/>
      <c r="X149" s="45"/>
      <c r="AA149" s="1281"/>
    </row>
    <row r="150" spans="2:27">
      <c r="B150" s="1371"/>
      <c r="E150" s="69"/>
      <c r="G150" s="11"/>
      <c r="I150" s="1273"/>
      <c r="J150" s="69"/>
      <c r="K150" s="69"/>
      <c r="N150" s="69"/>
      <c r="O150" s="69"/>
      <c r="P150" s="69"/>
      <c r="Q150" s="69"/>
      <c r="R150" s="69"/>
      <c r="S150" s="69"/>
      <c r="T150" s="69"/>
      <c r="U150" s="45"/>
      <c r="V150" s="45"/>
      <c r="W150" s="45"/>
      <c r="X150" s="45"/>
      <c r="AA150" s="1281"/>
    </row>
    <row r="151" spans="2:27">
      <c r="B151" s="1371"/>
      <c r="E151" s="69"/>
      <c r="G151" s="11"/>
      <c r="I151" s="1273"/>
      <c r="J151" s="69"/>
      <c r="K151" s="69"/>
      <c r="N151" s="69"/>
      <c r="O151" s="69"/>
      <c r="P151" s="69"/>
      <c r="Q151" s="69"/>
      <c r="R151" s="69"/>
      <c r="S151" s="69"/>
      <c r="T151" s="69"/>
      <c r="U151" s="45"/>
      <c r="V151" s="45"/>
      <c r="W151" s="45"/>
      <c r="X151" s="45"/>
      <c r="AA151" s="1281"/>
    </row>
    <row r="152" spans="2:27">
      <c r="B152" s="1371"/>
      <c r="E152" s="69"/>
      <c r="G152" s="11"/>
      <c r="I152" s="1273"/>
      <c r="J152" s="69"/>
      <c r="K152" s="69"/>
      <c r="N152" s="69"/>
      <c r="O152" s="69"/>
      <c r="P152" s="69"/>
      <c r="Q152" s="69"/>
      <c r="R152" s="69"/>
      <c r="S152" s="69"/>
      <c r="T152" s="69"/>
      <c r="U152" s="45"/>
      <c r="V152" s="45"/>
      <c r="W152" s="45"/>
      <c r="X152" s="45"/>
      <c r="AA152" s="1281"/>
    </row>
    <row r="153" spans="2:27">
      <c r="B153" s="1371"/>
      <c r="E153" s="69"/>
      <c r="G153" s="11"/>
      <c r="I153" s="1273"/>
      <c r="J153" s="69"/>
      <c r="K153" s="69"/>
      <c r="N153" s="69"/>
      <c r="O153" s="69"/>
      <c r="P153" s="69"/>
      <c r="Q153" s="69"/>
      <c r="R153" s="69"/>
      <c r="S153" s="69"/>
      <c r="T153" s="69"/>
      <c r="U153" s="45"/>
      <c r="V153" s="45"/>
      <c r="W153" s="45"/>
      <c r="X153" s="45"/>
      <c r="AA153" s="1281"/>
    </row>
    <row r="154" spans="2:27">
      <c r="B154" s="1371"/>
      <c r="E154" s="69"/>
      <c r="G154" s="11"/>
      <c r="I154" s="1273"/>
      <c r="J154" s="69"/>
      <c r="K154" s="69"/>
      <c r="N154" s="69"/>
      <c r="O154" s="69"/>
      <c r="P154" s="69"/>
      <c r="Q154" s="69"/>
      <c r="R154" s="69"/>
      <c r="S154" s="69"/>
      <c r="T154" s="69"/>
      <c r="U154" s="45"/>
      <c r="V154" s="45"/>
      <c r="W154" s="45"/>
      <c r="X154" s="45"/>
      <c r="AA154" s="1281"/>
    </row>
    <row r="155" spans="2:27">
      <c r="B155" s="1371"/>
      <c r="E155" s="69"/>
      <c r="G155" s="11"/>
      <c r="I155" s="1273"/>
      <c r="J155" s="69"/>
      <c r="K155" s="69"/>
      <c r="N155" s="69"/>
      <c r="O155" s="69"/>
      <c r="P155" s="69"/>
      <c r="Q155" s="69"/>
      <c r="R155" s="69"/>
      <c r="S155" s="69"/>
      <c r="T155" s="69"/>
      <c r="U155" s="45"/>
      <c r="V155" s="45"/>
      <c r="W155" s="45"/>
      <c r="X155" s="45"/>
      <c r="AA155" s="1281"/>
    </row>
    <row r="156" spans="2:27">
      <c r="B156" s="1371"/>
      <c r="E156" s="69"/>
      <c r="G156" s="11"/>
      <c r="I156" s="1273"/>
      <c r="J156" s="69"/>
      <c r="K156" s="69"/>
      <c r="N156" s="69"/>
      <c r="O156" s="69"/>
      <c r="P156" s="69"/>
      <c r="Q156" s="69"/>
      <c r="R156" s="69"/>
      <c r="S156" s="69"/>
      <c r="T156" s="69"/>
      <c r="U156" s="45"/>
      <c r="V156" s="45"/>
      <c r="W156" s="45"/>
      <c r="X156" s="45"/>
      <c r="AA156" s="1281"/>
    </row>
    <row r="157" spans="2:27">
      <c r="B157" s="1371"/>
      <c r="E157" s="69"/>
      <c r="G157" s="11"/>
      <c r="I157" s="1273"/>
      <c r="J157" s="69"/>
      <c r="K157" s="69"/>
      <c r="N157" s="69"/>
      <c r="O157" s="69"/>
      <c r="P157" s="69"/>
      <c r="Q157" s="69"/>
      <c r="R157" s="69"/>
      <c r="S157" s="69"/>
      <c r="T157" s="69"/>
      <c r="U157" s="45"/>
      <c r="V157" s="45"/>
      <c r="W157" s="45"/>
      <c r="X157" s="45"/>
      <c r="AA157" s="1281"/>
    </row>
    <row r="158" spans="2:27">
      <c r="B158" s="1371"/>
      <c r="E158" s="69"/>
      <c r="G158" s="11"/>
      <c r="I158" s="1273"/>
      <c r="J158" s="69"/>
      <c r="K158" s="69"/>
      <c r="N158" s="69"/>
      <c r="O158" s="69"/>
      <c r="P158" s="69"/>
      <c r="Q158" s="69"/>
      <c r="R158" s="69"/>
      <c r="S158" s="69"/>
      <c r="T158" s="69"/>
      <c r="U158" s="45"/>
      <c r="V158" s="45"/>
      <c r="W158" s="45"/>
      <c r="X158" s="45"/>
      <c r="AA158" s="1281"/>
    </row>
    <row r="159" spans="2:27">
      <c r="B159" s="1371"/>
      <c r="E159" s="69"/>
      <c r="G159" s="11"/>
      <c r="I159" s="1273"/>
      <c r="J159" s="69"/>
      <c r="K159" s="69"/>
      <c r="N159" s="69"/>
      <c r="O159" s="69"/>
      <c r="P159" s="69"/>
      <c r="Q159" s="69"/>
      <c r="R159" s="69"/>
      <c r="S159" s="69"/>
      <c r="T159" s="69"/>
      <c r="U159" s="45"/>
      <c r="V159" s="45"/>
      <c r="W159" s="45"/>
      <c r="X159" s="45"/>
      <c r="AA159" s="1281"/>
    </row>
    <row r="160" spans="2:27">
      <c r="B160" s="1371"/>
      <c r="E160" s="69"/>
      <c r="G160" s="11"/>
      <c r="I160" s="1273"/>
      <c r="J160" s="69"/>
      <c r="K160" s="69"/>
      <c r="N160" s="69"/>
      <c r="O160" s="69"/>
      <c r="P160" s="69"/>
      <c r="Q160" s="69"/>
      <c r="R160" s="69"/>
      <c r="S160" s="69"/>
      <c r="T160" s="69"/>
      <c r="U160" s="45"/>
      <c r="V160" s="45"/>
      <c r="W160" s="45"/>
      <c r="X160" s="45"/>
      <c r="AA160" s="1281"/>
    </row>
    <row r="161" spans="2:27">
      <c r="B161" s="1371"/>
      <c r="E161" s="69"/>
      <c r="G161" s="11"/>
      <c r="I161" s="1273"/>
      <c r="J161" s="69"/>
      <c r="K161" s="69"/>
      <c r="N161" s="69"/>
      <c r="O161" s="69"/>
      <c r="P161" s="69"/>
      <c r="Q161" s="69"/>
      <c r="R161" s="69"/>
      <c r="S161" s="69"/>
      <c r="T161" s="69"/>
      <c r="U161" s="45"/>
      <c r="V161" s="45"/>
      <c r="W161" s="45"/>
      <c r="X161" s="45"/>
      <c r="AA161" s="1281"/>
    </row>
    <row r="162" spans="2:27">
      <c r="B162" s="1371"/>
      <c r="E162" s="69"/>
      <c r="G162" s="11"/>
      <c r="I162" s="1273"/>
      <c r="J162" s="69"/>
      <c r="K162" s="69"/>
      <c r="N162" s="69"/>
      <c r="O162" s="69"/>
      <c r="P162" s="69"/>
      <c r="Q162" s="69"/>
      <c r="R162" s="69"/>
      <c r="S162" s="69"/>
      <c r="T162" s="69"/>
      <c r="U162" s="45"/>
      <c r="V162" s="45"/>
      <c r="W162" s="45"/>
      <c r="X162" s="45"/>
      <c r="AA162" s="1281"/>
    </row>
    <row r="163" spans="2:27">
      <c r="B163" s="1371"/>
      <c r="E163" s="69"/>
      <c r="G163" s="11"/>
      <c r="I163" s="1273"/>
      <c r="J163" s="69"/>
      <c r="K163" s="69"/>
      <c r="N163" s="69"/>
      <c r="O163" s="69"/>
      <c r="P163" s="69"/>
      <c r="Q163" s="69"/>
      <c r="R163" s="69"/>
      <c r="S163" s="69"/>
      <c r="T163" s="69"/>
      <c r="U163" s="45"/>
      <c r="V163" s="45"/>
      <c r="W163" s="45"/>
      <c r="X163" s="45"/>
      <c r="AA163" s="1281"/>
    </row>
    <row r="164" spans="2:27">
      <c r="B164" s="1371"/>
      <c r="E164" s="69"/>
      <c r="G164" s="11"/>
      <c r="I164" s="1273"/>
      <c r="J164" s="69"/>
      <c r="K164" s="69"/>
      <c r="N164" s="69"/>
      <c r="O164" s="69"/>
      <c r="P164" s="69"/>
      <c r="Q164" s="69"/>
      <c r="R164" s="69"/>
      <c r="S164" s="69"/>
      <c r="T164" s="69"/>
      <c r="U164" s="45"/>
      <c r="V164" s="45"/>
      <c r="W164" s="45"/>
      <c r="X164" s="45"/>
      <c r="AA164" s="1281"/>
    </row>
    <row r="165" spans="2:27">
      <c r="B165" s="1371"/>
      <c r="E165" s="69"/>
      <c r="G165" s="11"/>
      <c r="I165" s="1273"/>
      <c r="J165" s="69"/>
      <c r="K165" s="69"/>
      <c r="N165" s="69"/>
      <c r="O165" s="69"/>
      <c r="P165" s="69"/>
      <c r="Q165" s="69"/>
      <c r="R165" s="69"/>
      <c r="S165" s="69"/>
      <c r="T165" s="69"/>
      <c r="U165" s="45"/>
      <c r="V165" s="45"/>
      <c r="W165" s="45"/>
      <c r="X165" s="45"/>
      <c r="AA165" s="1281"/>
    </row>
    <row r="166" spans="2:27">
      <c r="B166" s="1371"/>
      <c r="E166" s="69"/>
      <c r="G166" s="11"/>
      <c r="I166" s="1273"/>
      <c r="J166" s="69"/>
      <c r="K166" s="69"/>
      <c r="N166" s="69"/>
      <c r="O166" s="69"/>
      <c r="P166" s="69"/>
      <c r="Q166" s="69"/>
      <c r="R166" s="69"/>
      <c r="S166" s="69"/>
      <c r="T166" s="69"/>
      <c r="U166" s="45"/>
      <c r="V166" s="45"/>
      <c r="W166" s="45"/>
      <c r="X166" s="45"/>
      <c r="AA166" s="1281"/>
    </row>
    <row r="167" spans="2:27">
      <c r="B167" s="1371"/>
      <c r="E167" s="69"/>
      <c r="G167" s="11"/>
      <c r="I167" s="1273"/>
      <c r="J167" s="69"/>
      <c r="K167" s="69"/>
      <c r="N167" s="69"/>
      <c r="O167" s="69"/>
      <c r="P167" s="69"/>
      <c r="Q167" s="69"/>
      <c r="R167" s="69"/>
      <c r="S167" s="69"/>
      <c r="T167" s="69"/>
      <c r="U167" s="45"/>
      <c r="V167" s="45"/>
      <c r="W167" s="45"/>
      <c r="X167" s="45"/>
      <c r="AA167" s="1281"/>
    </row>
    <row r="168" spans="2:27">
      <c r="B168" s="1371"/>
      <c r="E168" s="69"/>
      <c r="G168" s="11"/>
      <c r="I168" s="1273"/>
      <c r="J168" s="69"/>
      <c r="K168" s="69"/>
      <c r="N168" s="69"/>
      <c r="O168" s="69"/>
      <c r="P168" s="69"/>
      <c r="Q168" s="69"/>
      <c r="R168" s="69"/>
      <c r="S168" s="69"/>
      <c r="T168" s="69"/>
      <c r="U168" s="45"/>
      <c r="V168" s="45"/>
      <c r="W168" s="45"/>
      <c r="X168" s="45"/>
      <c r="AA168" s="1281"/>
    </row>
    <row r="169" spans="2:27">
      <c r="B169" s="1371"/>
      <c r="E169" s="69"/>
      <c r="G169" s="11"/>
      <c r="I169" s="1273"/>
      <c r="J169" s="69"/>
      <c r="K169" s="69"/>
      <c r="N169" s="69"/>
      <c r="O169" s="69"/>
      <c r="P169" s="69"/>
      <c r="Q169" s="69"/>
      <c r="R169" s="69"/>
      <c r="S169" s="69"/>
      <c r="T169" s="69"/>
      <c r="U169" s="45"/>
      <c r="V169" s="45"/>
      <c r="W169" s="45"/>
      <c r="X169" s="45"/>
      <c r="AA169" s="1281"/>
    </row>
    <row r="170" spans="2:27">
      <c r="B170" s="1371"/>
      <c r="E170" s="69"/>
      <c r="G170" s="11"/>
      <c r="I170" s="1273"/>
      <c r="J170" s="69"/>
      <c r="K170" s="69"/>
      <c r="N170" s="69"/>
      <c r="O170" s="69"/>
      <c r="P170" s="69"/>
      <c r="Q170" s="69"/>
      <c r="R170" s="69"/>
      <c r="S170" s="69"/>
      <c r="T170" s="69"/>
      <c r="U170" s="45"/>
      <c r="V170" s="45"/>
      <c r="W170" s="45"/>
      <c r="X170" s="45"/>
      <c r="AA170" s="1281"/>
    </row>
    <row r="171" spans="2:27">
      <c r="B171" s="1371"/>
      <c r="E171" s="69"/>
      <c r="G171" s="11"/>
      <c r="I171" s="1273"/>
      <c r="J171" s="69"/>
      <c r="K171" s="69"/>
      <c r="N171" s="69"/>
      <c r="O171" s="69"/>
      <c r="P171" s="69"/>
      <c r="Q171" s="69"/>
      <c r="R171" s="69"/>
      <c r="S171" s="69"/>
      <c r="T171" s="69"/>
      <c r="U171" s="45"/>
      <c r="V171" s="45"/>
      <c r="W171" s="45"/>
      <c r="X171" s="45"/>
      <c r="AA171" s="1281"/>
    </row>
    <row r="172" spans="2:27">
      <c r="B172" s="1371"/>
      <c r="E172" s="69"/>
      <c r="G172" s="11"/>
      <c r="I172" s="1273"/>
      <c r="J172" s="69"/>
      <c r="K172" s="69"/>
      <c r="N172" s="69"/>
      <c r="O172" s="69"/>
      <c r="P172" s="69"/>
      <c r="Q172" s="69"/>
      <c r="R172" s="69"/>
      <c r="S172" s="69"/>
      <c r="T172" s="69"/>
      <c r="U172" s="45"/>
      <c r="V172" s="45"/>
      <c r="W172" s="45"/>
      <c r="X172" s="45"/>
      <c r="AA172" s="1281"/>
    </row>
    <row r="173" spans="2:27">
      <c r="B173" s="1371"/>
      <c r="E173" s="69"/>
      <c r="G173" s="11"/>
      <c r="I173" s="1273"/>
      <c r="J173" s="69"/>
      <c r="K173" s="69"/>
      <c r="N173" s="69"/>
      <c r="O173" s="69"/>
      <c r="P173" s="69"/>
      <c r="Q173" s="69"/>
      <c r="R173" s="69"/>
      <c r="S173" s="69"/>
      <c r="T173" s="69"/>
      <c r="U173" s="45"/>
      <c r="V173" s="45"/>
      <c r="W173" s="45"/>
      <c r="X173" s="45"/>
      <c r="AA173" s="1281"/>
    </row>
    <row r="174" spans="2:27">
      <c r="B174" s="1371"/>
      <c r="E174" s="69"/>
      <c r="G174" s="11"/>
      <c r="I174" s="1273"/>
      <c r="J174" s="69"/>
      <c r="K174" s="69"/>
      <c r="N174" s="69"/>
      <c r="O174" s="69"/>
      <c r="P174" s="69"/>
      <c r="Q174" s="69"/>
      <c r="R174" s="69"/>
      <c r="S174" s="69"/>
      <c r="T174" s="69"/>
      <c r="U174" s="45"/>
      <c r="V174" s="45"/>
      <c r="W174" s="45"/>
      <c r="X174" s="45"/>
      <c r="AA174" s="1281"/>
    </row>
    <row r="175" spans="2:27">
      <c r="B175" s="1371"/>
      <c r="E175" s="69"/>
      <c r="G175" s="11"/>
      <c r="I175" s="1273"/>
      <c r="J175" s="69"/>
      <c r="K175" s="69"/>
      <c r="N175" s="69"/>
      <c r="O175" s="69"/>
      <c r="P175" s="69"/>
      <c r="Q175" s="69"/>
      <c r="R175" s="69"/>
      <c r="S175" s="69"/>
      <c r="T175" s="69"/>
      <c r="U175" s="45"/>
      <c r="V175" s="45"/>
      <c r="W175" s="45"/>
      <c r="X175" s="45"/>
      <c r="AA175" s="1281"/>
    </row>
    <row r="176" spans="2:27">
      <c r="B176" s="1371"/>
      <c r="E176" s="69"/>
      <c r="G176" s="11"/>
      <c r="I176" s="1273"/>
      <c r="J176" s="69"/>
      <c r="K176" s="69"/>
      <c r="N176" s="69"/>
      <c r="O176" s="69"/>
      <c r="P176" s="69"/>
      <c r="Q176" s="69"/>
      <c r="R176" s="69"/>
      <c r="S176" s="69"/>
      <c r="T176" s="69"/>
      <c r="U176" s="45"/>
      <c r="V176" s="45"/>
      <c r="W176" s="45"/>
      <c r="X176" s="45"/>
      <c r="AA176" s="1281"/>
    </row>
    <row r="177" spans="2:27">
      <c r="B177" s="1371"/>
      <c r="E177" s="69"/>
      <c r="G177" s="11"/>
      <c r="I177" s="1273"/>
      <c r="J177" s="69"/>
      <c r="K177" s="69"/>
      <c r="N177" s="69"/>
      <c r="O177" s="69"/>
      <c r="P177" s="69"/>
      <c r="Q177" s="69"/>
      <c r="R177" s="69"/>
      <c r="S177" s="69"/>
      <c r="T177" s="69"/>
      <c r="U177" s="45"/>
      <c r="V177" s="45"/>
      <c r="W177" s="45"/>
      <c r="X177" s="45"/>
      <c r="AA177" s="1281"/>
    </row>
    <row r="178" spans="2:27">
      <c r="B178" s="1371"/>
      <c r="E178" s="69"/>
      <c r="G178" s="11"/>
      <c r="I178" s="1273"/>
      <c r="J178" s="69"/>
      <c r="K178" s="69"/>
      <c r="N178" s="69"/>
      <c r="O178" s="69"/>
      <c r="P178" s="69"/>
      <c r="Q178" s="69"/>
      <c r="R178" s="69"/>
      <c r="S178" s="69"/>
      <c r="T178" s="69"/>
      <c r="U178" s="45"/>
      <c r="V178" s="45"/>
      <c r="W178" s="45"/>
      <c r="X178" s="45"/>
      <c r="AA178" s="1281"/>
    </row>
    <row r="179" spans="2:27">
      <c r="B179" s="1371"/>
      <c r="E179" s="69"/>
      <c r="G179" s="11"/>
      <c r="I179" s="1273"/>
      <c r="J179" s="69"/>
      <c r="K179" s="69"/>
      <c r="N179" s="69"/>
      <c r="O179" s="69"/>
      <c r="P179" s="69"/>
      <c r="Q179" s="69"/>
      <c r="R179" s="69"/>
      <c r="S179" s="69"/>
      <c r="T179" s="69"/>
      <c r="U179" s="45"/>
      <c r="V179" s="45"/>
      <c r="W179" s="45"/>
      <c r="X179" s="45"/>
      <c r="AA179" s="1281"/>
    </row>
    <row r="180" spans="2:27">
      <c r="B180" s="1371"/>
      <c r="E180" s="69"/>
      <c r="G180" s="11"/>
      <c r="I180" s="1273"/>
      <c r="J180" s="69"/>
      <c r="K180" s="69"/>
      <c r="N180" s="69"/>
      <c r="O180" s="69"/>
      <c r="P180" s="69"/>
      <c r="Q180" s="69"/>
      <c r="R180" s="69"/>
      <c r="S180" s="69"/>
      <c r="T180" s="69"/>
      <c r="U180" s="45"/>
      <c r="V180" s="45"/>
      <c r="W180" s="45"/>
      <c r="X180" s="45"/>
      <c r="AA180" s="1281"/>
    </row>
    <row r="181" spans="2:27">
      <c r="B181" s="1371"/>
      <c r="E181" s="69"/>
      <c r="G181" s="11"/>
      <c r="I181" s="1273"/>
      <c r="J181" s="69"/>
      <c r="K181" s="69"/>
      <c r="N181" s="69"/>
      <c r="O181" s="69"/>
      <c r="P181" s="69"/>
      <c r="Q181" s="69"/>
      <c r="R181" s="69"/>
      <c r="S181" s="69"/>
      <c r="T181" s="69"/>
      <c r="U181" s="45"/>
      <c r="V181" s="45"/>
      <c r="W181" s="45"/>
      <c r="X181" s="45"/>
      <c r="AA181" s="1281"/>
    </row>
    <row r="182" spans="2:27">
      <c r="B182" s="1371"/>
      <c r="E182" s="69"/>
      <c r="G182" s="11"/>
      <c r="I182" s="1273"/>
      <c r="J182" s="69"/>
      <c r="K182" s="69"/>
      <c r="N182" s="69"/>
      <c r="O182" s="69"/>
      <c r="P182" s="69"/>
      <c r="Q182" s="69"/>
      <c r="R182" s="69"/>
      <c r="S182" s="69"/>
      <c r="T182" s="69"/>
      <c r="U182" s="45"/>
      <c r="V182" s="45"/>
      <c r="W182" s="45"/>
      <c r="X182" s="45"/>
      <c r="AA182" s="1281"/>
    </row>
    <row r="183" spans="2:27">
      <c r="B183" s="1371"/>
      <c r="E183" s="69"/>
      <c r="G183" s="11"/>
      <c r="I183" s="1273"/>
      <c r="J183" s="69"/>
      <c r="K183" s="69"/>
      <c r="N183" s="69"/>
      <c r="O183" s="69"/>
      <c r="P183" s="69"/>
      <c r="Q183" s="69"/>
      <c r="R183" s="69"/>
      <c r="S183" s="69"/>
      <c r="T183" s="69"/>
      <c r="U183" s="45"/>
      <c r="V183" s="45"/>
      <c r="W183" s="45"/>
      <c r="X183" s="45"/>
      <c r="AA183" s="1281"/>
    </row>
    <row r="184" spans="2:27">
      <c r="B184" s="1371"/>
      <c r="E184" s="69"/>
      <c r="G184" s="11"/>
      <c r="I184" s="1273"/>
      <c r="J184" s="69"/>
      <c r="K184" s="69"/>
      <c r="N184" s="69"/>
      <c r="O184" s="69"/>
      <c r="P184" s="69"/>
      <c r="Q184" s="69"/>
      <c r="R184" s="69"/>
      <c r="S184" s="69"/>
      <c r="T184" s="69"/>
      <c r="U184" s="45"/>
      <c r="V184" s="45"/>
      <c r="W184" s="45"/>
      <c r="X184" s="45"/>
      <c r="AA184" s="1281"/>
    </row>
    <row r="185" spans="2:27">
      <c r="B185" s="1371"/>
      <c r="E185" s="69"/>
      <c r="G185" s="11"/>
      <c r="I185" s="1273"/>
      <c r="J185" s="69"/>
      <c r="K185" s="69"/>
      <c r="N185" s="69"/>
      <c r="O185" s="69"/>
      <c r="P185" s="69"/>
      <c r="Q185" s="69"/>
      <c r="R185" s="69"/>
      <c r="S185" s="69"/>
      <c r="T185" s="69"/>
      <c r="U185" s="45"/>
      <c r="V185" s="45"/>
      <c r="W185" s="45"/>
      <c r="X185" s="45"/>
      <c r="AA185" s="1281"/>
    </row>
    <row r="186" spans="2:27">
      <c r="B186" s="1371"/>
      <c r="E186" s="69"/>
      <c r="G186" s="11"/>
      <c r="I186" s="1273"/>
      <c r="J186" s="69"/>
      <c r="K186" s="69"/>
      <c r="N186" s="69"/>
      <c r="O186" s="69"/>
      <c r="P186" s="69"/>
      <c r="Q186" s="69"/>
      <c r="R186" s="69"/>
      <c r="S186" s="69"/>
      <c r="T186" s="69"/>
      <c r="U186" s="45"/>
      <c r="V186" s="45"/>
      <c r="W186" s="45"/>
      <c r="X186" s="45"/>
      <c r="AA186" s="1281"/>
    </row>
    <row r="187" spans="2:27">
      <c r="B187" s="1371"/>
      <c r="E187" s="69"/>
      <c r="G187" s="11"/>
      <c r="I187" s="1273"/>
      <c r="J187" s="69"/>
      <c r="K187" s="69"/>
      <c r="N187" s="69"/>
      <c r="O187" s="69"/>
      <c r="P187" s="69"/>
      <c r="Q187" s="69"/>
      <c r="R187" s="69"/>
      <c r="S187" s="69"/>
      <c r="T187" s="69"/>
      <c r="U187" s="45"/>
      <c r="V187" s="45"/>
      <c r="W187" s="45"/>
      <c r="X187" s="45"/>
      <c r="AA187" s="1281"/>
    </row>
    <row r="188" spans="2:27">
      <c r="B188" s="1371"/>
      <c r="E188" s="69"/>
      <c r="G188" s="11"/>
      <c r="I188" s="1273"/>
      <c r="J188" s="69"/>
      <c r="K188" s="69"/>
      <c r="N188" s="69"/>
      <c r="O188" s="69"/>
      <c r="P188" s="69"/>
      <c r="Q188" s="69"/>
      <c r="R188" s="69"/>
      <c r="S188" s="69"/>
      <c r="T188" s="69"/>
      <c r="U188" s="45"/>
      <c r="V188" s="45"/>
      <c r="W188" s="45"/>
      <c r="X188" s="45"/>
      <c r="AA188" s="1281"/>
    </row>
    <row r="189" spans="2:27">
      <c r="B189" s="1371"/>
      <c r="E189" s="69"/>
      <c r="G189" s="11"/>
      <c r="I189" s="1273"/>
      <c r="J189" s="69"/>
      <c r="K189" s="69"/>
      <c r="N189" s="69"/>
      <c r="O189" s="69"/>
      <c r="P189" s="69"/>
      <c r="Q189" s="69"/>
      <c r="R189" s="69"/>
      <c r="S189" s="69"/>
      <c r="T189" s="69"/>
      <c r="U189" s="45"/>
      <c r="V189" s="45"/>
      <c r="W189" s="45"/>
      <c r="X189" s="45"/>
      <c r="AA189" s="1281"/>
    </row>
    <row r="190" spans="2:27">
      <c r="B190" s="1371"/>
      <c r="E190" s="69"/>
      <c r="G190" s="11"/>
      <c r="I190" s="1273"/>
      <c r="J190" s="69"/>
      <c r="K190" s="69"/>
      <c r="N190" s="69"/>
      <c r="O190" s="69"/>
      <c r="P190" s="69"/>
      <c r="Q190" s="69"/>
      <c r="R190" s="69"/>
      <c r="S190" s="69"/>
      <c r="T190" s="69"/>
      <c r="U190" s="45"/>
      <c r="V190" s="45"/>
      <c r="W190" s="45"/>
      <c r="X190" s="45"/>
      <c r="AA190" s="1281"/>
    </row>
    <row r="191" spans="2:27">
      <c r="B191" s="1371"/>
      <c r="E191" s="69"/>
      <c r="G191" s="11"/>
      <c r="I191" s="1273"/>
      <c r="J191" s="69"/>
      <c r="K191" s="69"/>
      <c r="N191" s="69"/>
      <c r="O191" s="69"/>
      <c r="P191" s="69"/>
      <c r="Q191" s="69"/>
      <c r="R191" s="69"/>
      <c r="S191" s="69"/>
      <c r="T191" s="69"/>
      <c r="U191" s="45"/>
      <c r="V191" s="45"/>
      <c r="W191" s="45"/>
      <c r="X191" s="45"/>
      <c r="AA191" s="1281"/>
    </row>
    <row r="192" spans="2:27">
      <c r="B192" s="1371"/>
      <c r="E192" s="69"/>
      <c r="G192" s="11"/>
      <c r="I192" s="1273"/>
      <c r="J192" s="69"/>
      <c r="K192" s="69"/>
      <c r="N192" s="69"/>
      <c r="O192" s="69"/>
      <c r="P192" s="69"/>
      <c r="Q192" s="69"/>
      <c r="R192" s="69"/>
      <c r="S192" s="69"/>
      <c r="T192" s="69"/>
      <c r="U192" s="45"/>
      <c r="V192" s="45"/>
      <c r="W192" s="45"/>
      <c r="X192" s="45"/>
      <c r="AA192" s="1281"/>
    </row>
    <row r="193" spans="2:27">
      <c r="B193" s="1371"/>
      <c r="E193" s="69"/>
      <c r="G193" s="11"/>
      <c r="I193" s="1273"/>
      <c r="J193" s="69"/>
      <c r="K193" s="69"/>
      <c r="N193" s="69"/>
      <c r="O193" s="69"/>
      <c r="P193" s="69"/>
      <c r="Q193" s="69"/>
      <c r="R193" s="69"/>
      <c r="S193" s="69"/>
      <c r="T193" s="69"/>
      <c r="U193" s="45"/>
      <c r="V193" s="45"/>
      <c r="W193" s="45"/>
      <c r="X193" s="45"/>
      <c r="AA193" s="1281"/>
    </row>
    <row r="194" spans="2:27">
      <c r="B194" s="1371"/>
      <c r="E194" s="69"/>
      <c r="G194" s="11"/>
      <c r="I194" s="1273"/>
      <c r="J194" s="69"/>
      <c r="K194" s="69"/>
      <c r="N194" s="69"/>
      <c r="O194" s="69"/>
      <c r="P194" s="69"/>
      <c r="Q194" s="69"/>
      <c r="R194" s="69"/>
      <c r="S194" s="69"/>
      <c r="T194" s="69"/>
      <c r="U194" s="45"/>
      <c r="V194" s="45"/>
      <c r="W194" s="45"/>
      <c r="X194" s="45"/>
      <c r="AA194" s="1281"/>
    </row>
    <row r="195" spans="2:27">
      <c r="B195" s="1371"/>
      <c r="E195" s="69"/>
      <c r="G195" s="11"/>
      <c r="I195" s="1273"/>
      <c r="J195" s="69"/>
      <c r="K195" s="69"/>
      <c r="N195" s="69"/>
      <c r="O195" s="69"/>
      <c r="P195" s="69"/>
      <c r="Q195" s="69"/>
      <c r="R195" s="69"/>
      <c r="S195" s="69"/>
      <c r="T195" s="69"/>
      <c r="U195" s="45"/>
      <c r="V195" s="45"/>
      <c r="W195" s="45"/>
      <c r="X195" s="45"/>
      <c r="AA195" s="1281"/>
    </row>
    <row r="196" spans="2:27">
      <c r="B196" s="1371"/>
      <c r="E196" s="69"/>
      <c r="G196" s="11"/>
      <c r="I196" s="1273"/>
      <c r="J196" s="69"/>
      <c r="K196" s="69"/>
      <c r="N196" s="69"/>
      <c r="O196" s="69"/>
      <c r="P196" s="69"/>
      <c r="Q196" s="69"/>
      <c r="R196" s="69"/>
      <c r="S196" s="69"/>
      <c r="T196" s="69"/>
      <c r="U196" s="45"/>
      <c r="V196" s="45"/>
      <c r="W196" s="45"/>
      <c r="X196" s="45"/>
      <c r="AA196" s="1281"/>
    </row>
    <row r="197" spans="2:27">
      <c r="B197" s="1371"/>
      <c r="E197" s="69"/>
      <c r="G197" s="11"/>
      <c r="I197" s="1273"/>
      <c r="J197" s="69"/>
      <c r="K197" s="69"/>
      <c r="N197" s="69"/>
      <c r="O197" s="69"/>
      <c r="P197" s="69"/>
      <c r="Q197" s="69"/>
      <c r="R197" s="69"/>
      <c r="S197" s="69"/>
      <c r="T197" s="69"/>
      <c r="U197" s="45"/>
      <c r="V197" s="45"/>
      <c r="W197" s="45"/>
      <c r="X197" s="45"/>
      <c r="AA197" s="1281"/>
    </row>
    <row r="198" spans="2:27">
      <c r="B198" s="1371"/>
      <c r="E198" s="69"/>
      <c r="G198" s="11"/>
      <c r="I198" s="1273"/>
      <c r="J198" s="69"/>
      <c r="K198" s="69"/>
      <c r="N198" s="69"/>
      <c r="O198" s="69"/>
      <c r="P198" s="69"/>
      <c r="Q198" s="69"/>
      <c r="R198" s="69"/>
      <c r="S198" s="69"/>
      <c r="T198" s="69"/>
      <c r="U198" s="45"/>
      <c r="V198" s="45"/>
      <c r="W198" s="45"/>
      <c r="X198" s="45"/>
      <c r="AA198" s="1281"/>
    </row>
    <row r="199" spans="2:27">
      <c r="B199" s="1371"/>
      <c r="E199" s="69"/>
      <c r="G199" s="11"/>
      <c r="I199" s="1273"/>
      <c r="J199" s="69"/>
      <c r="K199" s="69"/>
      <c r="N199" s="69"/>
      <c r="O199" s="69"/>
      <c r="P199" s="69"/>
      <c r="Q199" s="69"/>
      <c r="R199" s="69"/>
      <c r="S199" s="69"/>
      <c r="T199" s="69"/>
      <c r="U199" s="45"/>
      <c r="V199" s="45"/>
      <c r="W199" s="45"/>
      <c r="X199" s="45"/>
      <c r="AA199" s="1281"/>
    </row>
    <row r="200" spans="2:27">
      <c r="B200" s="1371"/>
      <c r="E200" s="69"/>
      <c r="G200" s="11"/>
      <c r="I200" s="1273"/>
      <c r="J200" s="69"/>
      <c r="K200" s="69"/>
      <c r="N200" s="69"/>
      <c r="O200" s="69"/>
      <c r="P200" s="69"/>
      <c r="Q200" s="69"/>
      <c r="R200" s="69"/>
      <c r="S200" s="69"/>
      <c r="T200" s="69"/>
      <c r="U200" s="45"/>
      <c r="V200" s="45"/>
      <c r="W200" s="45"/>
      <c r="X200" s="45"/>
      <c r="AA200" s="1281"/>
    </row>
    <row r="201" spans="2:27">
      <c r="B201" s="1371"/>
      <c r="E201" s="69"/>
      <c r="G201" s="11"/>
      <c r="I201" s="1273"/>
      <c r="J201" s="69"/>
      <c r="K201" s="69"/>
      <c r="N201" s="69"/>
      <c r="O201" s="69"/>
      <c r="P201" s="69"/>
      <c r="Q201" s="69"/>
      <c r="R201" s="69"/>
      <c r="S201" s="69"/>
      <c r="T201" s="69"/>
      <c r="U201" s="45"/>
      <c r="V201" s="45"/>
      <c r="W201" s="45"/>
      <c r="X201" s="45"/>
      <c r="AA201" s="1281"/>
    </row>
    <row r="202" spans="2:27">
      <c r="B202" s="1371"/>
      <c r="E202" s="69"/>
      <c r="G202" s="11"/>
      <c r="I202" s="1273"/>
      <c r="J202" s="69"/>
      <c r="K202" s="69"/>
      <c r="N202" s="69"/>
      <c r="O202" s="69"/>
      <c r="P202" s="69"/>
      <c r="Q202" s="69"/>
      <c r="R202" s="69"/>
      <c r="S202" s="69"/>
      <c r="T202" s="69"/>
      <c r="U202" s="45"/>
      <c r="V202" s="45"/>
      <c r="W202" s="45"/>
      <c r="X202" s="45"/>
      <c r="AA202" s="1281"/>
    </row>
    <row r="203" spans="2:27">
      <c r="B203" s="1371"/>
      <c r="E203" s="69"/>
      <c r="G203" s="11"/>
      <c r="I203" s="1273"/>
      <c r="J203" s="69"/>
      <c r="K203" s="69"/>
      <c r="N203" s="69"/>
      <c r="O203" s="69"/>
      <c r="P203" s="69"/>
      <c r="Q203" s="69"/>
      <c r="R203" s="69"/>
      <c r="S203" s="69"/>
      <c r="T203" s="69"/>
      <c r="U203" s="45"/>
      <c r="V203" s="45"/>
      <c r="W203" s="45"/>
      <c r="X203" s="45"/>
      <c r="AA203" s="1281"/>
    </row>
    <row r="204" spans="2:27">
      <c r="B204" s="1371"/>
      <c r="E204" s="69"/>
      <c r="G204" s="11"/>
      <c r="I204" s="1273"/>
      <c r="J204" s="69"/>
      <c r="K204" s="69"/>
      <c r="N204" s="69"/>
      <c r="O204" s="69"/>
      <c r="P204" s="69"/>
      <c r="Q204" s="69"/>
      <c r="R204" s="69"/>
      <c r="S204" s="69"/>
      <c r="T204" s="69"/>
      <c r="U204" s="45"/>
      <c r="V204" s="45"/>
      <c r="W204" s="45"/>
      <c r="X204" s="45"/>
      <c r="AA204" s="1281"/>
    </row>
    <row r="205" spans="2:27">
      <c r="B205" s="1371"/>
      <c r="E205" s="69"/>
      <c r="G205" s="11"/>
      <c r="I205" s="1273"/>
      <c r="J205" s="69"/>
      <c r="K205" s="69"/>
      <c r="N205" s="69"/>
      <c r="O205" s="69"/>
      <c r="P205" s="69"/>
      <c r="Q205" s="69"/>
      <c r="R205" s="69"/>
      <c r="S205" s="69"/>
      <c r="T205" s="69"/>
      <c r="U205" s="45"/>
      <c r="V205" s="45"/>
      <c r="W205" s="45"/>
      <c r="X205" s="45"/>
      <c r="AA205" s="1281"/>
    </row>
    <row r="206" spans="2:27">
      <c r="B206" s="1371"/>
      <c r="E206" s="69"/>
      <c r="G206" s="11"/>
      <c r="I206" s="1273"/>
      <c r="J206" s="69"/>
      <c r="K206" s="69"/>
      <c r="N206" s="69"/>
      <c r="O206" s="69"/>
      <c r="P206" s="69"/>
      <c r="Q206" s="69"/>
      <c r="R206" s="69"/>
      <c r="S206" s="69"/>
      <c r="T206" s="69"/>
      <c r="U206" s="45"/>
      <c r="V206" s="45"/>
      <c r="W206" s="45"/>
      <c r="X206" s="45"/>
      <c r="AA206" s="1281"/>
    </row>
    <row r="207" spans="2:27">
      <c r="B207" s="1371"/>
      <c r="E207" s="69"/>
      <c r="G207" s="11"/>
      <c r="I207" s="1273"/>
      <c r="J207" s="69"/>
      <c r="K207" s="69"/>
      <c r="N207" s="69"/>
      <c r="O207" s="69"/>
      <c r="P207" s="69"/>
      <c r="Q207" s="69"/>
      <c r="R207" s="69"/>
      <c r="S207" s="69"/>
      <c r="T207" s="69"/>
      <c r="U207" s="45"/>
      <c r="V207" s="45"/>
      <c r="W207" s="45"/>
      <c r="X207" s="45"/>
      <c r="AA207" s="1281"/>
    </row>
    <row r="208" spans="2:27">
      <c r="B208" s="1371"/>
      <c r="E208" s="69"/>
      <c r="G208" s="11"/>
      <c r="I208" s="1273"/>
      <c r="J208" s="69"/>
      <c r="K208" s="69"/>
      <c r="N208" s="69"/>
      <c r="O208" s="69"/>
      <c r="P208" s="69"/>
      <c r="Q208" s="69"/>
      <c r="R208" s="69"/>
      <c r="S208" s="69"/>
      <c r="T208" s="69"/>
      <c r="U208" s="45"/>
      <c r="V208" s="45"/>
      <c r="W208" s="45"/>
      <c r="X208" s="45"/>
      <c r="AA208" s="1281"/>
    </row>
    <row r="209" spans="2:27">
      <c r="B209" s="1371"/>
      <c r="E209" s="69"/>
      <c r="G209" s="11"/>
      <c r="I209" s="1273"/>
      <c r="J209" s="69"/>
      <c r="K209" s="69"/>
      <c r="N209" s="69"/>
      <c r="O209" s="69"/>
      <c r="P209" s="69"/>
      <c r="Q209" s="69"/>
      <c r="R209" s="69"/>
      <c r="S209" s="69"/>
      <c r="T209" s="69"/>
      <c r="U209" s="45"/>
      <c r="V209" s="45"/>
      <c r="W209" s="45"/>
      <c r="X209" s="45"/>
      <c r="AA209" s="1281"/>
    </row>
    <row r="210" spans="2:27">
      <c r="B210" s="1371"/>
      <c r="E210" s="69"/>
      <c r="G210" s="11"/>
      <c r="I210" s="1273"/>
      <c r="J210" s="69"/>
      <c r="K210" s="69"/>
      <c r="N210" s="69"/>
      <c r="O210" s="69"/>
      <c r="P210" s="69"/>
      <c r="Q210" s="69"/>
      <c r="R210" s="69"/>
      <c r="S210" s="69"/>
      <c r="T210" s="69"/>
      <c r="U210" s="45"/>
      <c r="V210" s="45"/>
      <c r="W210" s="45"/>
      <c r="X210" s="45"/>
      <c r="AA210" s="1281"/>
    </row>
    <row r="211" spans="2:27">
      <c r="B211" s="1371"/>
      <c r="E211" s="69"/>
      <c r="G211" s="11"/>
      <c r="I211" s="1273"/>
      <c r="J211" s="69"/>
      <c r="K211" s="69"/>
      <c r="N211" s="69"/>
      <c r="O211" s="69"/>
      <c r="P211" s="69"/>
      <c r="Q211" s="69"/>
      <c r="R211" s="69"/>
      <c r="S211" s="69"/>
      <c r="T211" s="69"/>
      <c r="U211" s="45"/>
      <c r="V211" s="45"/>
      <c r="W211" s="45"/>
      <c r="X211" s="45"/>
      <c r="AA211" s="1281"/>
    </row>
    <row r="212" spans="2:27">
      <c r="B212" s="1371"/>
      <c r="E212" s="69"/>
      <c r="G212" s="11"/>
      <c r="I212" s="1273"/>
      <c r="J212" s="69"/>
      <c r="K212" s="69"/>
      <c r="N212" s="69"/>
      <c r="O212" s="69"/>
      <c r="P212" s="69"/>
      <c r="Q212" s="69"/>
      <c r="R212" s="69"/>
      <c r="S212" s="69"/>
      <c r="T212" s="69"/>
      <c r="U212" s="45"/>
      <c r="V212" s="45"/>
      <c r="W212" s="45"/>
      <c r="X212" s="45"/>
      <c r="AA212" s="1281"/>
    </row>
    <row r="213" spans="2:27">
      <c r="B213" s="1371"/>
      <c r="E213" s="69"/>
      <c r="G213" s="11"/>
      <c r="I213" s="1273"/>
      <c r="J213" s="69"/>
      <c r="K213" s="69"/>
      <c r="N213" s="69"/>
      <c r="O213" s="69"/>
      <c r="P213" s="69"/>
      <c r="Q213" s="69"/>
      <c r="R213" s="69"/>
      <c r="S213" s="69"/>
      <c r="T213" s="69"/>
      <c r="U213" s="45"/>
      <c r="V213" s="45"/>
      <c r="W213" s="45"/>
      <c r="X213" s="45"/>
      <c r="AA213" s="1281"/>
    </row>
    <row r="214" spans="2:27">
      <c r="B214" s="1371"/>
      <c r="E214" s="69"/>
      <c r="G214" s="11"/>
      <c r="I214" s="1273"/>
      <c r="J214" s="69"/>
      <c r="K214" s="69"/>
      <c r="N214" s="69"/>
      <c r="O214" s="69"/>
      <c r="P214" s="69"/>
      <c r="Q214" s="69"/>
      <c r="R214" s="69"/>
      <c r="S214" s="69"/>
      <c r="T214" s="69"/>
      <c r="U214" s="45"/>
      <c r="V214" s="45"/>
      <c r="W214" s="45"/>
      <c r="X214" s="45"/>
      <c r="AA214" s="1281"/>
    </row>
    <row r="215" spans="2:27">
      <c r="B215" s="1371"/>
      <c r="E215" s="69"/>
      <c r="G215" s="11"/>
      <c r="I215" s="1273"/>
      <c r="J215" s="69"/>
      <c r="K215" s="69"/>
      <c r="N215" s="69"/>
      <c r="O215" s="69"/>
      <c r="P215" s="69"/>
      <c r="Q215" s="69"/>
      <c r="R215" s="69"/>
      <c r="S215" s="69"/>
      <c r="T215" s="69"/>
      <c r="U215" s="45"/>
      <c r="V215" s="45"/>
      <c r="W215" s="45"/>
      <c r="X215" s="45"/>
      <c r="AA215" s="1281"/>
    </row>
    <row r="216" spans="2:27">
      <c r="B216" s="1371"/>
      <c r="E216" s="69"/>
      <c r="G216" s="11"/>
      <c r="I216" s="1273"/>
      <c r="J216" s="69"/>
      <c r="K216" s="69"/>
      <c r="N216" s="69"/>
      <c r="O216" s="69"/>
      <c r="P216" s="69"/>
      <c r="Q216" s="69"/>
      <c r="R216" s="69"/>
      <c r="S216" s="69"/>
      <c r="T216" s="69"/>
      <c r="U216" s="45"/>
      <c r="V216" s="45"/>
      <c r="W216" s="45"/>
      <c r="X216" s="45"/>
      <c r="AA216" s="1281"/>
    </row>
    <row r="217" spans="2:27">
      <c r="B217" s="1371"/>
      <c r="E217" s="69"/>
      <c r="G217" s="11"/>
      <c r="I217" s="1273"/>
      <c r="J217" s="69"/>
      <c r="K217" s="69"/>
      <c r="N217" s="69"/>
      <c r="O217" s="69"/>
      <c r="P217" s="69"/>
      <c r="Q217" s="69"/>
      <c r="R217" s="69"/>
      <c r="S217" s="69"/>
      <c r="T217" s="69"/>
      <c r="U217" s="45"/>
      <c r="V217" s="45"/>
      <c r="W217" s="45"/>
      <c r="X217" s="45"/>
      <c r="AA217" s="1281"/>
    </row>
    <row r="218" spans="2:27">
      <c r="B218" s="1371"/>
      <c r="E218" s="69"/>
      <c r="G218" s="11"/>
      <c r="I218" s="1273"/>
      <c r="J218" s="69"/>
      <c r="K218" s="69"/>
      <c r="N218" s="69"/>
      <c r="O218" s="69"/>
      <c r="P218" s="69"/>
      <c r="Q218" s="69"/>
      <c r="R218" s="69"/>
      <c r="S218" s="69"/>
      <c r="T218" s="69"/>
      <c r="U218" s="45"/>
      <c r="V218" s="45"/>
      <c r="W218" s="45"/>
      <c r="X218" s="45"/>
      <c r="AA218" s="1281"/>
    </row>
    <row r="219" spans="2:27">
      <c r="B219" s="1371"/>
      <c r="E219" s="69"/>
      <c r="G219" s="11"/>
      <c r="I219" s="1273"/>
      <c r="J219" s="69"/>
      <c r="K219" s="69"/>
      <c r="N219" s="69"/>
      <c r="O219" s="69"/>
      <c r="P219" s="69"/>
      <c r="Q219" s="69"/>
      <c r="R219" s="69"/>
      <c r="S219" s="69"/>
      <c r="T219" s="69"/>
      <c r="U219" s="45"/>
      <c r="V219" s="45"/>
      <c r="W219" s="45"/>
      <c r="X219" s="45"/>
      <c r="AA219" s="1281"/>
    </row>
    <row r="220" spans="2:27">
      <c r="B220" s="1371"/>
      <c r="E220" s="69"/>
      <c r="G220" s="11"/>
      <c r="I220" s="1273"/>
      <c r="J220" s="69"/>
      <c r="K220" s="69"/>
      <c r="N220" s="69"/>
      <c r="O220" s="69"/>
      <c r="P220" s="69"/>
      <c r="Q220" s="69"/>
      <c r="R220" s="69"/>
      <c r="S220" s="69"/>
      <c r="T220" s="69"/>
      <c r="U220" s="45"/>
      <c r="V220" s="45"/>
      <c r="W220" s="45"/>
      <c r="X220" s="45"/>
      <c r="AA220" s="1281"/>
    </row>
    <row r="221" spans="2:27">
      <c r="B221" s="1371"/>
      <c r="E221" s="69"/>
      <c r="G221" s="11"/>
      <c r="I221" s="1273"/>
      <c r="J221" s="69"/>
      <c r="K221" s="69"/>
      <c r="N221" s="69"/>
      <c r="O221" s="69"/>
      <c r="P221" s="69"/>
      <c r="Q221" s="69"/>
      <c r="R221" s="69"/>
      <c r="S221" s="69"/>
      <c r="T221" s="69"/>
      <c r="U221" s="45"/>
      <c r="V221" s="45"/>
      <c r="W221" s="45"/>
      <c r="X221" s="45"/>
      <c r="AA221" s="1281"/>
    </row>
    <row r="222" spans="2:27">
      <c r="B222" s="1371"/>
      <c r="E222" s="69"/>
      <c r="G222" s="11"/>
      <c r="I222" s="1273"/>
      <c r="J222" s="69"/>
      <c r="K222" s="69"/>
      <c r="N222" s="69"/>
      <c r="O222" s="69"/>
      <c r="P222" s="69"/>
      <c r="Q222" s="69"/>
      <c r="R222" s="69"/>
      <c r="S222" s="69"/>
      <c r="T222" s="69"/>
      <c r="U222" s="45"/>
      <c r="V222" s="45"/>
      <c r="W222" s="45"/>
      <c r="X222" s="45"/>
      <c r="AA222" s="1281"/>
    </row>
    <row r="223" spans="2:27">
      <c r="B223" s="1371"/>
      <c r="E223" s="69"/>
      <c r="G223" s="11"/>
      <c r="I223" s="1273"/>
      <c r="J223" s="69"/>
      <c r="K223" s="69"/>
      <c r="N223" s="69"/>
      <c r="O223" s="69"/>
      <c r="P223" s="69"/>
      <c r="Q223" s="69"/>
      <c r="R223" s="69"/>
      <c r="S223" s="69"/>
      <c r="T223" s="69"/>
      <c r="U223" s="45"/>
      <c r="V223" s="45"/>
      <c r="W223" s="45"/>
      <c r="X223" s="45"/>
      <c r="AA223" s="1281"/>
    </row>
    <row r="224" spans="2:27">
      <c r="B224" s="1371"/>
      <c r="E224" s="69"/>
      <c r="G224" s="11"/>
      <c r="I224" s="1273"/>
      <c r="J224" s="69"/>
      <c r="K224" s="69"/>
      <c r="N224" s="69"/>
      <c r="O224" s="69"/>
      <c r="P224" s="69"/>
      <c r="Q224" s="69"/>
      <c r="R224" s="69"/>
      <c r="S224" s="69"/>
      <c r="T224" s="69"/>
      <c r="U224" s="45"/>
      <c r="V224" s="45"/>
      <c r="W224" s="45"/>
      <c r="X224" s="45"/>
      <c r="AA224" s="1281"/>
    </row>
    <row r="225" spans="2:27">
      <c r="B225" s="1371"/>
      <c r="E225" s="69"/>
      <c r="G225" s="11"/>
      <c r="I225" s="1273"/>
      <c r="J225" s="69"/>
      <c r="K225" s="69"/>
      <c r="N225" s="69"/>
      <c r="O225" s="69"/>
      <c r="P225" s="69"/>
      <c r="Q225" s="69"/>
      <c r="R225" s="69"/>
      <c r="S225" s="69"/>
      <c r="T225" s="69"/>
      <c r="U225" s="45"/>
      <c r="V225" s="45"/>
      <c r="W225" s="45"/>
      <c r="X225" s="45"/>
      <c r="AA225" s="1281"/>
    </row>
    <row r="226" spans="2:27">
      <c r="B226" s="1371"/>
      <c r="E226" s="69"/>
      <c r="G226" s="11"/>
      <c r="I226" s="1273"/>
      <c r="J226" s="69"/>
      <c r="K226" s="69"/>
      <c r="N226" s="69"/>
      <c r="O226" s="69"/>
      <c r="P226" s="69"/>
      <c r="Q226" s="69"/>
      <c r="R226" s="69"/>
      <c r="S226" s="69"/>
      <c r="T226" s="69"/>
      <c r="U226" s="45"/>
      <c r="V226" s="45"/>
      <c r="W226" s="45"/>
      <c r="X226" s="45"/>
      <c r="AA226" s="1281"/>
    </row>
    <row r="227" spans="2:27">
      <c r="B227" s="1371"/>
      <c r="E227" s="69"/>
      <c r="G227" s="11"/>
      <c r="I227" s="1273"/>
      <c r="J227" s="69"/>
      <c r="K227" s="69"/>
      <c r="N227" s="69"/>
      <c r="O227" s="69"/>
      <c r="P227" s="69"/>
      <c r="Q227" s="69"/>
      <c r="R227" s="69"/>
      <c r="S227" s="69"/>
      <c r="T227" s="69"/>
      <c r="U227" s="45"/>
      <c r="V227" s="45"/>
      <c r="W227" s="45"/>
      <c r="X227" s="45"/>
      <c r="AA227" s="1281"/>
    </row>
    <row r="228" spans="2:27">
      <c r="B228" s="1371"/>
      <c r="E228" s="69"/>
      <c r="G228" s="11"/>
      <c r="I228" s="1273"/>
      <c r="J228" s="69"/>
      <c r="K228" s="69"/>
      <c r="N228" s="69"/>
      <c r="O228" s="69"/>
      <c r="P228" s="69"/>
      <c r="Q228" s="69"/>
      <c r="R228" s="69"/>
      <c r="S228" s="69"/>
      <c r="T228" s="69"/>
      <c r="U228" s="45"/>
      <c r="V228" s="45"/>
      <c r="W228" s="45"/>
      <c r="X228" s="45"/>
      <c r="AA228" s="1281"/>
    </row>
    <row r="229" spans="2:27">
      <c r="B229" s="1371"/>
      <c r="E229" s="69"/>
      <c r="G229" s="11"/>
      <c r="I229" s="1273"/>
      <c r="J229" s="69"/>
      <c r="K229" s="69"/>
      <c r="N229" s="69"/>
      <c r="O229" s="69"/>
      <c r="P229" s="69"/>
      <c r="Q229" s="69"/>
      <c r="R229" s="69"/>
      <c r="S229" s="69"/>
      <c r="T229" s="69"/>
      <c r="U229" s="45"/>
      <c r="V229" s="45"/>
      <c r="W229" s="45"/>
      <c r="X229" s="45"/>
      <c r="AA229" s="1281"/>
    </row>
    <row r="230" spans="2:27">
      <c r="B230" s="1371"/>
      <c r="E230" s="69"/>
      <c r="G230" s="11"/>
      <c r="I230" s="1273"/>
      <c r="J230" s="69"/>
      <c r="K230" s="69"/>
      <c r="N230" s="69"/>
      <c r="O230" s="69"/>
      <c r="P230" s="69"/>
      <c r="Q230" s="69"/>
      <c r="R230" s="69"/>
      <c r="S230" s="69"/>
      <c r="T230" s="69"/>
      <c r="U230" s="45"/>
      <c r="V230" s="45"/>
      <c r="W230" s="45"/>
      <c r="X230" s="45"/>
      <c r="AA230" s="1281"/>
    </row>
    <row r="231" spans="2:27">
      <c r="B231" s="1371"/>
      <c r="E231" s="69"/>
      <c r="G231" s="11"/>
      <c r="I231" s="1273"/>
      <c r="J231" s="69"/>
      <c r="K231" s="69"/>
      <c r="N231" s="69"/>
      <c r="O231" s="69"/>
      <c r="P231" s="69"/>
      <c r="Q231" s="69"/>
      <c r="R231" s="69"/>
      <c r="S231" s="69"/>
      <c r="T231" s="69"/>
      <c r="U231" s="45"/>
      <c r="V231" s="45"/>
      <c r="W231" s="45"/>
      <c r="X231" s="45"/>
      <c r="AA231" s="1281"/>
    </row>
    <row r="232" spans="2:27">
      <c r="B232" s="1371"/>
      <c r="E232" s="69"/>
      <c r="G232" s="11"/>
      <c r="I232" s="1273"/>
      <c r="J232" s="69"/>
      <c r="K232" s="69"/>
      <c r="N232" s="69"/>
      <c r="O232" s="69"/>
      <c r="P232" s="69"/>
      <c r="Q232" s="69"/>
      <c r="R232" s="69"/>
      <c r="S232" s="69"/>
      <c r="T232" s="69"/>
      <c r="U232" s="45"/>
      <c r="V232" s="45"/>
      <c r="W232" s="45"/>
      <c r="X232" s="45"/>
      <c r="AA232" s="1281"/>
    </row>
    <row r="233" spans="2:27">
      <c r="B233" s="1371"/>
      <c r="E233" s="69"/>
      <c r="G233" s="11"/>
      <c r="I233" s="1273"/>
      <c r="J233" s="69"/>
      <c r="K233" s="69"/>
      <c r="N233" s="69"/>
      <c r="O233" s="69"/>
      <c r="P233" s="69"/>
      <c r="Q233" s="69"/>
      <c r="R233" s="69"/>
      <c r="S233" s="69"/>
      <c r="T233" s="69"/>
      <c r="U233" s="45"/>
      <c r="V233" s="45"/>
      <c r="W233" s="45"/>
      <c r="X233" s="45"/>
      <c r="AA233" s="1281"/>
    </row>
    <row r="234" spans="2:27">
      <c r="B234" s="1371"/>
      <c r="E234" s="69"/>
      <c r="G234" s="11"/>
      <c r="I234" s="1273"/>
      <c r="J234" s="69"/>
      <c r="K234" s="69"/>
      <c r="N234" s="69"/>
      <c r="O234" s="69"/>
      <c r="P234" s="69"/>
      <c r="Q234" s="69"/>
      <c r="R234" s="69"/>
      <c r="S234" s="69"/>
      <c r="T234" s="69"/>
      <c r="U234" s="45"/>
      <c r="V234" s="45"/>
      <c r="W234" s="45"/>
      <c r="X234" s="45"/>
      <c r="AA234" s="1281"/>
    </row>
    <row r="235" spans="2:27">
      <c r="B235" s="1371"/>
      <c r="E235" s="69"/>
      <c r="G235" s="11"/>
      <c r="I235" s="1273"/>
      <c r="J235" s="69"/>
      <c r="K235" s="69"/>
      <c r="N235" s="69"/>
      <c r="O235" s="69"/>
      <c r="P235" s="69"/>
      <c r="Q235" s="69"/>
      <c r="R235" s="69"/>
      <c r="S235" s="69"/>
      <c r="T235" s="69"/>
      <c r="U235" s="45"/>
      <c r="V235" s="45"/>
      <c r="W235" s="45"/>
      <c r="X235" s="45"/>
      <c r="AA235" s="1281"/>
    </row>
    <row r="236" spans="2:27">
      <c r="B236" s="1371"/>
      <c r="E236" s="69"/>
      <c r="G236" s="11"/>
      <c r="I236" s="1273"/>
      <c r="J236" s="69"/>
      <c r="K236" s="69"/>
      <c r="N236" s="69"/>
      <c r="O236" s="69"/>
      <c r="P236" s="69"/>
      <c r="Q236" s="69"/>
      <c r="R236" s="69"/>
      <c r="S236" s="69"/>
      <c r="T236" s="69"/>
      <c r="U236" s="45"/>
      <c r="V236" s="45"/>
      <c r="W236" s="45"/>
      <c r="X236" s="45"/>
      <c r="AA236" s="1281"/>
    </row>
    <row r="237" spans="2:27">
      <c r="B237" s="1371"/>
      <c r="E237" s="69"/>
      <c r="G237" s="11"/>
      <c r="I237" s="1273"/>
      <c r="J237" s="69"/>
      <c r="K237" s="69"/>
      <c r="N237" s="69"/>
      <c r="O237" s="69"/>
      <c r="P237" s="69"/>
      <c r="Q237" s="69"/>
      <c r="R237" s="69"/>
      <c r="S237" s="69"/>
      <c r="T237" s="69"/>
      <c r="U237" s="45"/>
      <c r="V237" s="45"/>
      <c r="W237" s="45"/>
      <c r="X237" s="45"/>
      <c r="AA237" s="1281"/>
    </row>
    <row r="238" spans="2:27">
      <c r="B238" s="1371"/>
      <c r="E238" s="69"/>
      <c r="G238" s="11"/>
      <c r="I238" s="1273"/>
      <c r="J238" s="69"/>
      <c r="K238" s="69"/>
      <c r="N238" s="69"/>
      <c r="O238" s="69"/>
      <c r="P238" s="69"/>
      <c r="Q238" s="69"/>
      <c r="R238" s="69"/>
      <c r="S238" s="69"/>
      <c r="T238" s="69"/>
      <c r="U238" s="45"/>
      <c r="V238" s="45"/>
      <c r="W238" s="45"/>
      <c r="X238" s="45"/>
      <c r="AA238" s="1281"/>
    </row>
    <row r="239" spans="2:27">
      <c r="B239" s="1371"/>
      <c r="E239" s="69"/>
      <c r="G239" s="11"/>
      <c r="I239" s="1273"/>
      <c r="J239" s="69"/>
      <c r="K239" s="69"/>
      <c r="N239" s="69"/>
      <c r="O239" s="69"/>
      <c r="P239" s="69"/>
      <c r="Q239" s="69"/>
      <c r="R239" s="69"/>
      <c r="S239" s="69"/>
      <c r="T239" s="69"/>
      <c r="U239" s="45"/>
      <c r="V239" s="45"/>
      <c r="W239" s="45"/>
      <c r="X239" s="45"/>
      <c r="AA239" s="1281"/>
    </row>
    <row r="240" spans="2:27">
      <c r="B240" s="1371"/>
      <c r="E240" s="69"/>
      <c r="G240" s="11"/>
      <c r="I240" s="1273"/>
      <c r="J240" s="69"/>
      <c r="K240" s="69"/>
      <c r="N240" s="69"/>
      <c r="O240" s="69"/>
      <c r="P240" s="69"/>
      <c r="Q240" s="69"/>
      <c r="R240" s="69"/>
      <c r="S240" s="69"/>
      <c r="T240" s="69"/>
      <c r="U240" s="45"/>
      <c r="V240" s="45"/>
      <c r="W240" s="45"/>
      <c r="X240" s="45"/>
      <c r="AA240" s="1281"/>
    </row>
    <row r="241" spans="2:27">
      <c r="B241" s="1371"/>
      <c r="E241" s="69"/>
      <c r="G241" s="11"/>
      <c r="I241" s="1273"/>
      <c r="J241" s="69"/>
      <c r="K241" s="69"/>
      <c r="N241" s="69"/>
      <c r="O241" s="69"/>
      <c r="P241" s="69"/>
      <c r="Q241" s="69"/>
      <c r="R241" s="69"/>
      <c r="S241" s="69"/>
      <c r="T241" s="69"/>
      <c r="U241" s="45"/>
      <c r="V241" s="45"/>
      <c r="W241" s="45"/>
      <c r="X241" s="45"/>
      <c r="AA241" s="1281"/>
    </row>
    <row r="242" spans="2:27">
      <c r="B242" s="1371"/>
      <c r="E242" s="69"/>
      <c r="G242" s="11"/>
      <c r="I242" s="1273"/>
      <c r="J242" s="69"/>
      <c r="K242" s="69"/>
      <c r="N242" s="69"/>
      <c r="O242" s="69"/>
      <c r="P242" s="69"/>
      <c r="Q242" s="69"/>
      <c r="R242" s="69"/>
      <c r="S242" s="69"/>
      <c r="T242" s="69"/>
      <c r="U242" s="45"/>
      <c r="V242" s="45"/>
      <c r="W242" s="45"/>
      <c r="X242" s="45"/>
      <c r="AA242" s="1281"/>
    </row>
    <row r="243" spans="2:27">
      <c r="B243" s="1371"/>
      <c r="E243" s="69"/>
      <c r="G243" s="11"/>
      <c r="I243" s="1273"/>
      <c r="J243" s="69"/>
      <c r="K243" s="69"/>
      <c r="N243" s="69"/>
      <c r="O243" s="69"/>
      <c r="P243" s="69"/>
      <c r="Q243" s="69"/>
      <c r="R243" s="69"/>
      <c r="S243" s="69"/>
      <c r="T243" s="69"/>
      <c r="U243" s="45"/>
      <c r="V243" s="45"/>
      <c r="W243" s="45"/>
      <c r="X243" s="45"/>
      <c r="AA243" s="1281"/>
    </row>
    <row r="244" spans="2:27">
      <c r="B244" s="1371"/>
      <c r="E244" s="69"/>
      <c r="G244" s="11"/>
      <c r="I244" s="1273"/>
      <c r="J244" s="69"/>
      <c r="K244" s="69"/>
      <c r="N244" s="69"/>
      <c r="O244" s="69"/>
      <c r="P244" s="69"/>
      <c r="Q244" s="69"/>
      <c r="R244" s="69"/>
      <c r="S244" s="69"/>
      <c r="T244" s="69"/>
      <c r="U244" s="45"/>
      <c r="V244" s="45"/>
      <c r="W244" s="45"/>
      <c r="X244" s="45"/>
      <c r="AA244" s="1281"/>
    </row>
    <row r="245" spans="2:27">
      <c r="B245" s="1371"/>
      <c r="E245" s="69"/>
      <c r="G245" s="11"/>
      <c r="I245" s="1273"/>
      <c r="J245" s="69"/>
      <c r="K245" s="69"/>
      <c r="N245" s="69"/>
      <c r="O245" s="69"/>
      <c r="P245" s="69"/>
      <c r="Q245" s="69"/>
      <c r="R245" s="69"/>
      <c r="S245" s="69"/>
      <c r="T245" s="69"/>
      <c r="U245" s="45"/>
      <c r="V245" s="45"/>
      <c r="W245" s="45"/>
      <c r="X245" s="45"/>
      <c r="AA245" s="1281"/>
    </row>
    <row r="246" spans="2:27">
      <c r="B246" s="1371"/>
      <c r="E246" s="69"/>
      <c r="G246" s="11"/>
      <c r="I246" s="1273"/>
      <c r="J246" s="69"/>
      <c r="K246" s="69"/>
      <c r="N246" s="69"/>
      <c r="O246" s="69"/>
      <c r="P246" s="69"/>
      <c r="Q246" s="69"/>
      <c r="R246" s="69"/>
      <c r="S246" s="69"/>
      <c r="T246" s="69"/>
      <c r="U246" s="45"/>
      <c r="V246" s="45"/>
      <c r="W246" s="45"/>
      <c r="X246" s="45"/>
      <c r="AA246" s="1281"/>
    </row>
    <row r="247" spans="2:27">
      <c r="B247" s="1371"/>
      <c r="E247" s="69"/>
      <c r="G247" s="11"/>
      <c r="I247" s="1273"/>
      <c r="J247" s="69"/>
      <c r="K247" s="69"/>
      <c r="N247" s="69"/>
      <c r="O247" s="69"/>
      <c r="P247" s="69"/>
      <c r="Q247" s="69"/>
      <c r="R247" s="69"/>
      <c r="S247" s="69"/>
      <c r="T247" s="69"/>
      <c r="U247" s="45"/>
      <c r="V247" s="45"/>
      <c r="W247" s="45"/>
      <c r="X247" s="45"/>
      <c r="AA247" s="1281"/>
    </row>
    <row r="248" spans="2:27">
      <c r="B248" s="1371"/>
      <c r="E248" s="69"/>
      <c r="G248" s="11"/>
      <c r="I248" s="1273"/>
      <c r="J248" s="69"/>
      <c r="K248" s="69"/>
      <c r="N248" s="69"/>
      <c r="O248" s="69"/>
      <c r="P248" s="69"/>
      <c r="Q248" s="69"/>
      <c r="R248" s="69"/>
      <c r="S248" s="69"/>
      <c r="T248" s="69"/>
      <c r="U248" s="45"/>
      <c r="V248" s="45"/>
      <c r="W248" s="45"/>
      <c r="X248" s="45"/>
      <c r="AA248" s="1281"/>
    </row>
    <row r="249" spans="2:27">
      <c r="B249" s="1371"/>
      <c r="E249" s="69"/>
      <c r="G249" s="11"/>
      <c r="I249" s="1273"/>
      <c r="J249" s="69"/>
      <c r="K249" s="69"/>
      <c r="N249" s="69"/>
      <c r="O249" s="69"/>
      <c r="P249" s="69"/>
      <c r="Q249" s="69"/>
      <c r="R249" s="69"/>
      <c r="S249" s="69"/>
      <c r="T249" s="69"/>
      <c r="U249" s="45"/>
      <c r="V249" s="45"/>
      <c r="W249" s="45"/>
      <c r="X249" s="45"/>
      <c r="AA249" s="1281"/>
    </row>
    <row r="250" spans="2:27">
      <c r="B250" s="1371"/>
      <c r="E250" s="69"/>
      <c r="G250" s="11"/>
      <c r="I250" s="1273"/>
      <c r="J250" s="69"/>
      <c r="K250" s="69"/>
      <c r="N250" s="69"/>
      <c r="O250" s="69"/>
      <c r="P250" s="69"/>
      <c r="Q250" s="69"/>
      <c r="R250" s="69"/>
      <c r="S250" s="69"/>
      <c r="T250" s="69"/>
      <c r="U250" s="45"/>
      <c r="V250" s="45"/>
      <c r="W250" s="45"/>
      <c r="X250" s="45"/>
      <c r="AA250" s="1281"/>
    </row>
    <row r="251" spans="2:27">
      <c r="B251" s="1371"/>
      <c r="E251" s="69"/>
      <c r="G251" s="11"/>
      <c r="I251" s="1273"/>
      <c r="J251" s="69"/>
      <c r="K251" s="69"/>
      <c r="N251" s="69"/>
      <c r="O251" s="69"/>
      <c r="P251" s="69"/>
      <c r="Q251" s="69"/>
      <c r="R251" s="69"/>
      <c r="S251" s="69"/>
      <c r="T251" s="69"/>
      <c r="U251" s="45"/>
      <c r="V251" s="45"/>
      <c r="W251" s="45"/>
      <c r="X251" s="45"/>
      <c r="AA251" s="1281"/>
    </row>
    <row r="252" spans="2:27">
      <c r="B252" s="1371"/>
      <c r="E252" s="69"/>
      <c r="G252" s="11"/>
      <c r="I252" s="1273"/>
      <c r="J252" s="69"/>
      <c r="K252" s="69"/>
      <c r="N252" s="69"/>
      <c r="O252" s="69"/>
      <c r="P252" s="69"/>
      <c r="Q252" s="69"/>
      <c r="R252" s="69"/>
      <c r="S252" s="69"/>
      <c r="T252" s="69"/>
      <c r="U252" s="45"/>
      <c r="V252" s="45"/>
      <c r="W252" s="45"/>
      <c r="X252" s="45"/>
      <c r="AA252" s="1281"/>
    </row>
    <row r="253" spans="2:27">
      <c r="B253" s="1371"/>
      <c r="E253" s="69"/>
      <c r="G253" s="11"/>
      <c r="I253" s="1273"/>
      <c r="J253" s="69"/>
      <c r="K253" s="69"/>
      <c r="N253" s="69"/>
      <c r="O253" s="69"/>
      <c r="P253" s="69"/>
      <c r="Q253" s="69"/>
      <c r="R253" s="69"/>
      <c r="S253" s="69"/>
      <c r="T253" s="69"/>
      <c r="U253" s="45"/>
      <c r="V253" s="45"/>
      <c r="W253" s="45"/>
      <c r="X253" s="45"/>
      <c r="AA253" s="1281"/>
    </row>
    <row r="254" spans="2:27">
      <c r="B254" s="1371"/>
      <c r="E254" s="69"/>
      <c r="G254" s="11"/>
      <c r="I254" s="1273"/>
      <c r="J254" s="69"/>
      <c r="K254" s="69"/>
      <c r="N254" s="69"/>
      <c r="O254" s="69"/>
      <c r="P254" s="69"/>
      <c r="Q254" s="69"/>
      <c r="R254" s="69"/>
      <c r="S254" s="69"/>
      <c r="T254" s="69"/>
      <c r="U254" s="45"/>
      <c r="V254" s="45"/>
      <c r="W254" s="45"/>
      <c r="X254" s="45"/>
      <c r="AA254" s="1281"/>
    </row>
    <row r="255" spans="2:27">
      <c r="B255" s="1371"/>
      <c r="E255" s="69"/>
      <c r="G255" s="11"/>
      <c r="I255" s="1273"/>
      <c r="J255" s="69"/>
      <c r="K255" s="69"/>
      <c r="N255" s="69"/>
      <c r="O255" s="69"/>
      <c r="P255" s="69"/>
      <c r="Q255" s="69"/>
      <c r="R255" s="69"/>
      <c r="S255" s="69"/>
      <c r="T255" s="69"/>
      <c r="U255" s="45"/>
      <c r="V255" s="45"/>
      <c r="W255" s="45"/>
      <c r="X255" s="45"/>
      <c r="AA255" s="1281"/>
    </row>
    <row r="256" spans="2:27">
      <c r="B256" s="1371"/>
      <c r="E256" s="69"/>
      <c r="G256" s="11"/>
      <c r="I256" s="1273"/>
      <c r="J256" s="69"/>
      <c r="K256" s="69"/>
      <c r="N256" s="69"/>
      <c r="O256" s="69"/>
      <c r="P256" s="69"/>
      <c r="Q256" s="69"/>
      <c r="R256" s="69"/>
      <c r="S256" s="69"/>
      <c r="T256" s="69"/>
      <c r="U256" s="45"/>
      <c r="V256" s="45"/>
      <c r="W256" s="45"/>
      <c r="X256" s="45"/>
      <c r="AA256" s="1281"/>
    </row>
    <row r="257" spans="2:27">
      <c r="B257" s="1371"/>
      <c r="E257" s="69"/>
      <c r="G257" s="11"/>
      <c r="I257" s="1273"/>
      <c r="J257" s="69"/>
      <c r="K257" s="69"/>
      <c r="N257" s="69"/>
      <c r="O257" s="69"/>
      <c r="P257" s="69"/>
      <c r="Q257" s="69"/>
      <c r="R257" s="69"/>
      <c r="S257" s="69"/>
      <c r="T257" s="69"/>
      <c r="U257" s="45"/>
      <c r="V257" s="45"/>
      <c r="W257" s="45"/>
      <c r="X257" s="45"/>
      <c r="AA257" s="1281"/>
    </row>
    <row r="258" spans="2:27">
      <c r="B258" s="1371"/>
      <c r="E258" s="69"/>
      <c r="G258" s="11"/>
      <c r="I258" s="1273"/>
      <c r="J258" s="69"/>
      <c r="K258" s="69"/>
      <c r="N258" s="69"/>
      <c r="O258" s="69"/>
      <c r="P258" s="69"/>
      <c r="Q258" s="69"/>
      <c r="R258" s="69"/>
      <c r="S258" s="69"/>
      <c r="T258" s="69"/>
      <c r="U258" s="45"/>
      <c r="V258" s="45"/>
      <c r="W258" s="45"/>
      <c r="X258" s="45"/>
      <c r="AA258" s="1281"/>
    </row>
    <row r="259" spans="2:27">
      <c r="B259" s="1371"/>
      <c r="E259" s="69"/>
      <c r="G259" s="11"/>
      <c r="I259" s="1273"/>
      <c r="J259" s="69"/>
      <c r="K259" s="69"/>
      <c r="N259" s="69"/>
      <c r="O259" s="69"/>
      <c r="P259" s="69"/>
      <c r="Q259" s="69"/>
      <c r="R259" s="69"/>
      <c r="S259" s="69"/>
      <c r="T259" s="69"/>
      <c r="U259" s="45"/>
      <c r="V259" s="45"/>
      <c r="W259" s="45"/>
      <c r="X259" s="45"/>
      <c r="AA259" s="1281"/>
    </row>
    <row r="260" spans="2:27">
      <c r="B260" s="1371"/>
      <c r="E260" s="69"/>
      <c r="G260" s="11"/>
      <c r="I260" s="1273"/>
      <c r="J260" s="69"/>
      <c r="K260" s="69"/>
      <c r="N260" s="69"/>
      <c r="O260" s="69"/>
      <c r="P260" s="69"/>
      <c r="Q260" s="69"/>
      <c r="R260" s="69"/>
      <c r="S260" s="69"/>
      <c r="T260" s="69"/>
      <c r="U260" s="45"/>
      <c r="V260" s="45"/>
      <c r="W260" s="45"/>
      <c r="X260" s="45"/>
      <c r="AA260" s="1281"/>
    </row>
    <row r="261" spans="2:27">
      <c r="B261" s="1371"/>
      <c r="E261" s="69"/>
      <c r="G261" s="11"/>
      <c r="I261" s="1273"/>
      <c r="J261" s="69"/>
      <c r="K261" s="69"/>
      <c r="N261" s="69"/>
      <c r="O261" s="69"/>
      <c r="P261" s="69"/>
      <c r="Q261" s="69"/>
      <c r="R261" s="69"/>
      <c r="S261" s="69"/>
      <c r="T261" s="69"/>
      <c r="U261" s="45"/>
      <c r="V261" s="45"/>
      <c r="W261" s="45"/>
      <c r="X261" s="45"/>
      <c r="AA261" s="1281"/>
    </row>
    <row r="262" spans="2:27">
      <c r="B262" s="1371"/>
      <c r="E262" s="69"/>
      <c r="G262" s="11"/>
      <c r="I262" s="1273"/>
      <c r="J262" s="69"/>
      <c r="K262" s="69"/>
      <c r="N262" s="69"/>
      <c r="O262" s="69"/>
      <c r="P262" s="69"/>
      <c r="Q262" s="69"/>
      <c r="R262" s="69"/>
      <c r="S262" s="69"/>
      <c r="T262" s="69"/>
      <c r="U262" s="45"/>
      <c r="V262" s="45"/>
      <c r="W262" s="45"/>
      <c r="X262" s="45"/>
      <c r="AA262" s="1281"/>
    </row>
    <row r="263" spans="2:27">
      <c r="B263" s="1371"/>
      <c r="E263" s="69"/>
      <c r="G263" s="11"/>
      <c r="I263" s="1273"/>
      <c r="J263" s="69"/>
      <c r="K263" s="69"/>
      <c r="N263" s="69"/>
      <c r="O263" s="69"/>
      <c r="P263" s="69"/>
      <c r="Q263" s="69"/>
      <c r="R263" s="69"/>
      <c r="S263" s="69"/>
      <c r="T263" s="69"/>
      <c r="U263" s="45"/>
      <c r="V263" s="45"/>
      <c r="W263" s="45"/>
      <c r="X263" s="45"/>
      <c r="AA263" s="1281"/>
    </row>
    <row r="264" spans="2:27">
      <c r="B264" s="1371"/>
      <c r="E264" s="69"/>
      <c r="G264" s="11"/>
      <c r="I264" s="1273"/>
      <c r="J264" s="69"/>
      <c r="K264" s="69"/>
      <c r="N264" s="69"/>
      <c r="O264" s="69"/>
      <c r="P264" s="69"/>
      <c r="Q264" s="69"/>
      <c r="R264" s="69"/>
      <c r="S264" s="69"/>
      <c r="T264" s="69"/>
      <c r="U264" s="45"/>
      <c r="V264" s="45"/>
      <c r="W264" s="45"/>
      <c r="X264" s="45"/>
      <c r="AA264" s="1281"/>
    </row>
    <row r="265" spans="2:27">
      <c r="B265" s="1371"/>
      <c r="E265" s="69"/>
      <c r="G265" s="11"/>
      <c r="I265" s="1273"/>
      <c r="J265" s="69"/>
      <c r="K265" s="69"/>
      <c r="N265" s="69"/>
      <c r="O265" s="69"/>
      <c r="P265" s="69"/>
      <c r="Q265" s="69"/>
      <c r="R265" s="69"/>
      <c r="S265" s="69"/>
      <c r="T265" s="69"/>
      <c r="U265" s="45"/>
      <c r="V265" s="45"/>
      <c r="W265" s="45"/>
      <c r="X265" s="45"/>
      <c r="AA265" s="1281"/>
    </row>
    <row r="266" spans="2:27">
      <c r="B266" s="1371"/>
      <c r="E266" s="69"/>
      <c r="G266" s="11"/>
      <c r="I266" s="1273"/>
      <c r="J266" s="69"/>
      <c r="K266" s="69"/>
      <c r="N266" s="69"/>
      <c r="O266" s="69"/>
      <c r="P266" s="69"/>
      <c r="Q266" s="69"/>
      <c r="R266" s="69"/>
      <c r="S266" s="69"/>
      <c r="T266" s="69"/>
      <c r="U266" s="45"/>
      <c r="V266" s="45"/>
      <c r="W266" s="45"/>
      <c r="X266" s="45"/>
      <c r="AA266" s="1281"/>
    </row>
    <row r="267" spans="2:27">
      <c r="B267" s="1371"/>
      <c r="E267" s="69"/>
      <c r="G267" s="11"/>
      <c r="I267" s="1273"/>
      <c r="J267" s="69"/>
      <c r="K267" s="69"/>
      <c r="N267" s="69"/>
      <c r="O267" s="69"/>
      <c r="P267" s="69"/>
      <c r="Q267" s="69"/>
      <c r="R267" s="69"/>
      <c r="S267" s="69"/>
      <c r="T267" s="69"/>
      <c r="U267" s="45"/>
      <c r="V267" s="45"/>
      <c r="W267" s="45"/>
      <c r="X267" s="45"/>
      <c r="AA267" s="1281"/>
    </row>
    <row r="268" spans="2:27">
      <c r="B268" s="1371"/>
      <c r="E268" s="69"/>
      <c r="G268" s="11"/>
      <c r="I268" s="1273"/>
      <c r="J268" s="69"/>
      <c r="K268" s="69"/>
      <c r="N268" s="69"/>
      <c r="O268" s="69"/>
      <c r="P268" s="69"/>
      <c r="Q268" s="69"/>
      <c r="R268" s="69"/>
      <c r="S268" s="69"/>
      <c r="T268" s="69"/>
      <c r="U268" s="45"/>
      <c r="V268" s="45"/>
      <c r="W268" s="45"/>
      <c r="X268" s="45"/>
      <c r="AA268" s="1281"/>
    </row>
    <row r="269" spans="2:27">
      <c r="B269" s="1371"/>
      <c r="E269" s="69"/>
      <c r="G269" s="11"/>
      <c r="I269" s="1273"/>
      <c r="J269" s="69"/>
      <c r="K269" s="69"/>
      <c r="N269" s="69"/>
      <c r="O269" s="69"/>
      <c r="P269" s="69"/>
      <c r="Q269" s="69"/>
      <c r="R269" s="69"/>
      <c r="S269" s="69"/>
      <c r="T269" s="69"/>
      <c r="U269" s="45"/>
      <c r="V269" s="45"/>
      <c r="W269" s="45"/>
      <c r="X269" s="45"/>
      <c r="AA269" s="1281"/>
    </row>
    <row r="270" spans="2:27">
      <c r="B270" s="1371"/>
      <c r="E270" s="69"/>
      <c r="G270" s="11"/>
      <c r="I270" s="1273"/>
      <c r="J270" s="69"/>
      <c r="K270" s="69"/>
      <c r="N270" s="69"/>
      <c r="O270" s="69"/>
      <c r="P270" s="69"/>
      <c r="Q270" s="69"/>
      <c r="R270" s="69"/>
      <c r="S270" s="69"/>
      <c r="T270" s="69"/>
      <c r="U270" s="45"/>
      <c r="V270" s="45"/>
      <c r="W270" s="45"/>
      <c r="X270" s="45"/>
      <c r="AA270" s="1281"/>
    </row>
    <row r="271" spans="2:27">
      <c r="B271" s="1371"/>
      <c r="E271" s="69"/>
      <c r="G271" s="11"/>
      <c r="I271" s="1273"/>
      <c r="J271" s="69"/>
      <c r="K271" s="69"/>
      <c r="N271" s="69"/>
      <c r="O271" s="69"/>
      <c r="P271" s="69"/>
      <c r="Q271" s="69"/>
      <c r="R271" s="69"/>
      <c r="S271" s="69"/>
      <c r="T271" s="69"/>
      <c r="U271" s="45"/>
      <c r="V271" s="45"/>
      <c r="W271" s="45"/>
      <c r="X271" s="45"/>
      <c r="AA271" s="1281"/>
    </row>
    <row r="272" spans="2:27">
      <c r="B272" s="1371"/>
      <c r="E272" s="69"/>
      <c r="G272" s="11"/>
      <c r="I272" s="1273"/>
      <c r="J272" s="69"/>
      <c r="K272" s="69"/>
      <c r="N272" s="69"/>
      <c r="O272" s="69"/>
      <c r="P272" s="69"/>
      <c r="Q272" s="69"/>
      <c r="R272" s="69"/>
      <c r="S272" s="69"/>
      <c r="T272" s="69"/>
      <c r="U272" s="45"/>
      <c r="V272" s="45"/>
      <c r="W272" s="45"/>
      <c r="X272" s="45"/>
      <c r="AA272" s="1281"/>
    </row>
    <row r="273" spans="2:27">
      <c r="B273" s="1371"/>
      <c r="E273" s="69"/>
      <c r="G273" s="11"/>
      <c r="I273" s="1273"/>
      <c r="J273" s="69"/>
      <c r="K273" s="69"/>
      <c r="N273" s="69"/>
      <c r="O273" s="69"/>
      <c r="P273" s="69"/>
      <c r="Q273" s="69"/>
      <c r="R273" s="69"/>
      <c r="S273" s="69"/>
      <c r="T273" s="69"/>
      <c r="U273" s="45"/>
      <c r="V273" s="45"/>
      <c r="W273" s="45"/>
      <c r="X273" s="45"/>
      <c r="AA273" s="1281"/>
    </row>
    <row r="274" spans="2:27">
      <c r="B274" s="1371"/>
      <c r="E274" s="69"/>
      <c r="G274" s="11"/>
      <c r="I274" s="1273"/>
      <c r="J274" s="69"/>
      <c r="K274" s="69"/>
      <c r="N274" s="69"/>
      <c r="O274" s="69"/>
      <c r="P274" s="69"/>
      <c r="Q274" s="69"/>
      <c r="R274" s="69"/>
      <c r="S274" s="69"/>
      <c r="T274" s="69"/>
      <c r="U274" s="45"/>
      <c r="V274" s="45"/>
      <c r="W274" s="45"/>
      <c r="X274" s="45"/>
      <c r="AA274" s="1281"/>
    </row>
    <row r="275" spans="2:27">
      <c r="B275" s="1371"/>
      <c r="E275" s="69"/>
      <c r="G275" s="11"/>
      <c r="I275" s="1273"/>
      <c r="J275" s="69"/>
      <c r="K275" s="69"/>
      <c r="N275" s="69"/>
      <c r="O275" s="69"/>
      <c r="P275" s="69"/>
      <c r="Q275" s="69"/>
      <c r="R275" s="69"/>
      <c r="S275" s="69"/>
      <c r="T275" s="69"/>
      <c r="U275" s="45"/>
      <c r="V275" s="45"/>
      <c r="W275" s="45"/>
      <c r="X275" s="45"/>
      <c r="AA275" s="1281"/>
    </row>
    <row r="276" spans="2:27">
      <c r="B276" s="1371"/>
      <c r="E276" s="69"/>
      <c r="G276" s="11"/>
      <c r="I276" s="1273"/>
      <c r="J276" s="69"/>
      <c r="K276" s="69"/>
      <c r="N276" s="69"/>
      <c r="O276" s="69"/>
      <c r="P276" s="69"/>
      <c r="Q276" s="69"/>
      <c r="R276" s="69"/>
      <c r="S276" s="69"/>
      <c r="T276" s="69"/>
      <c r="U276" s="45"/>
      <c r="V276" s="45"/>
      <c r="W276" s="45"/>
      <c r="X276" s="45"/>
      <c r="AA276" s="1281"/>
    </row>
    <row r="277" spans="2:27">
      <c r="B277" s="1371"/>
      <c r="E277" s="69"/>
      <c r="G277" s="11"/>
      <c r="I277" s="1273"/>
      <c r="J277" s="69"/>
      <c r="K277" s="69"/>
      <c r="N277" s="69"/>
      <c r="O277" s="69"/>
      <c r="P277" s="69"/>
      <c r="Q277" s="69"/>
      <c r="R277" s="69"/>
      <c r="S277" s="69"/>
      <c r="T277" s="69"/>
      <c r="U277" s="45"/>
      <c r="V277" s="45"/>
      <c r="W277" s="45"/>
      <c r="X277" s="45"/>
      <c r="AA277" s="1281"/>
    </row>
    <row r="278" spans="2:27">
      <c r="B278" s="1371"/>
      <c r="E278" s="69"/>
      <c r="G278" s="11"/>
      <c r="I278" s="1273"/>
      <c r="J278" s="69"/>
      <c r="K278" s="69"/>
      <c r="N278" s="69"/>
      <c r="O278" s="69"/>
      <c r="P278" s="69"/>
      <c r="Q278" s="69"/>
      <c r="R278" s="69"/>
      <c r="S278" s="69"/>
      <c r="T278" s="69"/>
      <c r="U278" s="45"/>
      <c r="V278" s="45"/>
      <c r="W278" s="45"/>
      <c r="X278" s="45"/>
      <c r="AA278" s="1281"/>
    </row>
    <row r="279" spans="2:27">
      <c r="B279" s="1371"/>
      <c r="E279" s="69"/>
      <c r="G279" s="11"/>
      <c r="I279" s="1273"/>
      <c r="J279" s="69"/>
      <c r="K279" s="69"/>
      <c r="N279" s="69"/>
      <c r="O279" s="69"/>
      <c r="P279" s="69"/>
      <c r="Q279" s="69"/>
      <c r="R279" s="69"/>
      <c r="S279" s="69"/>
      <c r="T279" s="69"/>
      <c r="U279" s="45"/>
      <c r="V279" s="45"/>
      <c r="W279" s="45"/>
      <c r="X279" s="45"/>
      <c r="AA279" s="1281"/>
    </row>
    <row r="280" spans="2:27">
      <c r="B280" s="1371"/>
      <c r="E280" s="69"/>
      <c r="G280" s="11"/>
      <c r="I280" s="1273"/>
      <c r="J280" s="69"/>
      <c r="K280" s="69"/>
      <c r="N280" s="69"/>
      <c r="O280" s="69"/>
      <c r="P280" s="69"/>
      <c r="Q280" s="69"/>
      <c r="R280" s="69"/>
      <c r="S280" s="69"/>
      <c r="T280" s="69"/>
      <c r="U280" s="45"/>
      <c r="V280" s="45"/>
      <c r="W280" s="45"/>
      <c r="X280" s="45"/>
      <c r="AA280" s="1281"/>
    </row>
    <row r="281" spans="2:27">
      <c r="B281" s="1371"/>
      <c r="E281" s="69"/>
      <c r="G281" s="11"/>
      <c r="I281" s="1273"/>
      <c r="J281" s="69"/>
      <c r="K281" s="69"/>
      <c r="N281" s="69"/>
      <c r="O281" s="69"/>
      <c r="P281" s="69"/>
      <c r="Q281" s="69"/>
      <c r="R281" s="69"/>
      <c r="S281" s="69"/>
      <c r="T281" s="69"/>
      <c r="U281" s="45"/>
      <c r="V281" s="45"/>
      <c r="W281" s="45"/>
      <c r="X281" s="45"/>
      <c r="AA281" s="1281"/>
    </row>
    <row r="282" spans="2:27">
      <c r="B282" s="1371"/>
      <c r="E282" s="69"/>
      <c r="G282" s="11"/>
      <c r="I282" s="1273"/>
      <c r="J282" s="69"/>
      <c r="K282" s="69"/>
      <c r="N282" s="69"/>
      <c r="O282" s="69"/>
      <c r="P282" s="69"/>
      <c r="Q282" s="69"/>
      <c r="R282" s="69"/>
      <c r="S282" s="69"/>
      <c r="T282" s="69"/>
      <c r="U282" s="45"/>
      <c r="V282" s="45"/>
      <c r="W282" s="45"/>
      <c r="X282" s="45"/>
      <c r="AA282" s="1281"/>
    </row>
    <row r="283" spans="2:27">
      <c r="B283" s="1371"/>
      <c r="E283" s="69"/>
      <c r="G283" s="11"/>
      <c r="I283" s="1273"/>
      <c r="J283" s="69"/>
      <c r="K283" s="69"/>
      <c r="N283" s="69"/>
      <c r="O283" s="69"/>
      <c r="P283" s="69"/>
      <c r="Q283" s="69"/>
      <c r="R283" s="69"/>
      <c r="S283" s="69"/>
      <c r="T283" s="69"/>
      <c r="U283" s="45"/>
      <c r="V283" s="45"/>
      <c r="W283" s="45"/>
      <c r="X283" s="45"/>
      <c r="AA283" s="1281"/>
    </row>
    <row r="284" spans="2:27">
      <c r="B284" s="1371"/>
      <c r="E284" s="69"/>
      <c r="G284" s="11"/>
      <c r="I284" s="1273"/>
      <c r="J284" s="69"/>
      <c r="K284" s="69"/>
      <c r="N284" s="69"/>
      <c r="O284" s="69"/>
      <c r="P284" s="69"/>
      <c r="Q284" s="69"/>
      <c r="R284" s="69"/>
      <c r="S284" s="69"/>
      <c r="T284" s="69"/>
      <c r="U284" s="45"/>
      <c r="V284" s="45"/>
      <c r="W284" s="45"/>
      <c r="X284" s="45"/>
      <c r="AA284" s="1281"/>
    </row>
    <row r="285" spans="2:27">
      <c r="B285" s="1371"/>
      <c r="E285" s="69"/>
      <c r="G285" s="11"/>
      <c r="I285" s="1273"/>
      <c r="J285" s="69"/>
      <c r="K285" s="69"/>
      <c r="N285" s="69"/>
      <c r="O285" s="69"/>
      <c r="P285" s="69"/>
      <c r="Q285" s="69"/>
      <c r="R285" s="69"/>
      <c r="S285" s="69"/>
      <c r="T285" s="69"/>
      <c r="U285" s="45"/>
      <c r="V285" s="45"/>
      <c r="W285" s="45"/>
      <c r="X285" s="45"/>
      <c r="AA285" s="1281"/>
    </row>
    <row r="286" spans="2:27">
      <c r="B286" s="1371"/>
      <c r="E286" s="69"/>
      <c r="G286" s="11"/>
      <c r="I286" s="1273"/>
      <c r="J286" s="69"/>
      <c r="K286" s="69"/>
      <c r="N286" s="69"/>
      <c r="O286" s="69"/>
      <c r="P286" s="69"/>
      <c r="Q286" s="69"/>
      <c r="R286" s="69"/>
      <c r="S286" s="69"/>
      <c r="T286" s="69"/>
      <c r="U286" s="45"/>
      <c r="V286" s="45"/>
      <c r="W286" s="45"/>
      <c r="X286" s="45"/>
      <c r="AA286" s="1281"/>
    </row>
    <row r="287" spans="2:27">
      <c r="B287" s="1371"/>
      <c r="E287" s="69"/>
      <c r="G287" s="11"/>
      <c r="I287" s="1273"/>
      <c r="J287" s="69"/>
      <c r="K287" s="69"/>
      <c r="N287" s="69"/>
      <c r="O287" s="69"/>
      <c r="P287" s="69"/>
      <c r="Q287" s="69"/>
      <c r="R287" s="69"/>
      <c r="S287" s="69"/>
      <c r="T287" s="69"/>
      <c r="U287" s="45"/>
      <c r="V287" s="45"/>
      <c r="W287" s="45"/>
      <c r="X287" s="45"/>
      <c r="AA287" s="1281"/>
    </row>
    <row r="288" spans="2:27">
      <c r="B288" s="1371"/>
      <c r="E288" s="69"/>
      <c r="G288" s="11"/>
      <c r="I288" s="1273"/>
      <c r="J288" s="69"/>
      <c r="K288" s="69"/>
      <c r="N288" s="69"/>
      <c r="O288" s="69"/>
      <c r="P288" s="69"/>
      <c r="Q288" s="69"/>
      <c r="R288" s="69"/>
      <c r="S288" s="69"/>
      <c r="T288" s="69"/>
      <c r="U288" s="45"/>
      <c r="V288" s="45"/>
      <c r="W288" s="45"/>
      <c r="X288" s="45"/>
      <c r="AA288" s="1281"/>
    </row>
    <row r="289" spans="2:27">
      <c r="B289" s="1371"/>
      <c r="E289" s="69"/>
      <c r="G289" s="11"/>
      <c r="I289" s="1273"/>
      <c r="J289" s="69"/>
      <c r="K289" s="69"/>
      <c r="N289" s="69"/>
      <c r="O289" s="69"/>
      <c r="P289" s="69"/>
      <c r="Q289" s="69"/>
      <c r="R289" s="69"/>
      <c r="S289" s="69"/>
      <c r="T289" s="69"/>
      <c r="U289" s="45"/>
      <c r="V289" s="45"/>
      <c r="W289" s="45"/>
      <c r="X289" s="45"/>
      <c r="AA289" s="1281"/>
    </row>
    <row r="290" spans="2:27">
      <c r="B290" s="1371"/>
      <c r="E290" s="69"/>
      <c r="G290" s="11"/>
      <c r="I290" s="1273"/>
      <c r="J290" s="69"/>
      <c r="K290" s="69"/>
      <c r="N290" s="69"/>
      <c r="O290" s="69"/>
      <c r="P290" s="69"/>
      <c r="Q290" s="69"/>
      <c r="R290" s="69"/>
      <c r="S290" s="69"/>
      <c r="T290" s="69"/>
      <c r="U290" s="45"/>
      <c r="V290" s="45"/>
      <c r="W290" s="45"/>
      <c r="X290" s="45"/>
      <c r="AA290" s="1281"/>
    </row>
    <row r="291" spans="2:27">
      <c r="B291" s="1371"/>
      <c r="E291" s="69"/>
      <c r="G291" s="11"/>
      <c r="I291" s="1273"/>
      <c r="J291" s="69"/>
      <c r="K291" s="69"/>
      <c r="N291" s="69"/>
      <c r="O291" s="69"/>
      <c r="P291" s="69"/>
      <c r="Q291" s="69"/>
      <c r="R291" s="69"/>
      <c r="S291" s="69"/>
      <c r="T291" s="69"/>
      <c r="U291" s="45"/>
      <c r="V291" s="45"/>
      <c r="W291" s="45"/>
      <c r="X291" s="45"/>
      <c r="AA291" s="1281"/>
    </row>
    <row r="292" spans="2:27">
      <c r="B292" s="1371"/>
      <c r="E292" s="69"/>
      <c r="G292" s="11"/>
      <c r="I292" s="1273"/>
      <c r="J292" s="69"/>
      <c r="K292" s="69"/>
      <c r="N292" s="69"/>
      <c r="O292" s="69"/>
      <c r="P292" s="69"/>
      <c r="Q292" s="69"/>
      <c r="R292" s="69"/>
      <c r="S292" s="69"/>
      <c r="T292" s="69"/>
      <c r="U292" s="45"/>
      <c r="V292" s="45"/>
      <c r="W292" s="45"/>
      <c r="X292" s="45"/>
      <c r="AA292" s="1281"/>
    </row>
    <row r="293" spans="2:27">
      <c r="B293" s="1371"/>
      <c r="E293" s="69"/>
      <c r="G293" s="11"/>
      <c r="I293" s="1273"/>
      <c r="J293" s="69"/>
      <c r="K293" s="69"/>
      <c r="N293" s="69"/>
      <c r="O293" s="69"/>
      <c r="P293" s="69"/>
      <c r="Q293" s="69"/>
      <c r="R293" s="69"/>
      <c r="S293" s="69"/>
      <c r="T293" s="69"/>
      <c r="U293" s="45"/>
      <c r="V293" s="45"/>
      <c r="W293" s="45"/>
      <c r="X293" s="45"/>
      <c r="AA293" s="1281"/>
    </row>
    <row r="294" spans="2:27">
      <c r="B294" s="1371"/>
      <c r="E294" s="69"/>
      <c r="G294" s="11"/>
      <c r="I294" s="1273"/>
      <c r="J294" s="69"/>
      <c r="K294" s="69"/>
      <c r="N294" s="69"/>
      <c r="O294" s="69"/>
      <c r="P294" s="69"/>
      <c r="Q294" s="69"/>
      <c r="R294" s="69"/>
      <c r="S294" s="69"/>
      <c r="T294" s="69"/>
      <c r="U294" s="45"/>
      <c r="V294" s="45"/>
      <c r="W294" s="45"/>
      <c r="X294" s="45"/>
      <c r="AA294" s="1281"/>
    </row>
    <row r="295" spans="2:27">
      <c r="B295" s="1371"/>
      <c r="E295" s="69"/>
      <c r="G295" s="11"/>
      <c r="I295" s="1273"/>
      <c r="J295" s="69"/>
      <c r="K295" s="69"/>
      <c r="N295" s="69"/>
      <c r="O295" s="69"/>
      <c r="P295" s="69"/>
      <c r="Q295" s="69"/>
      <c r="R295" s="69"/>
      <c r="S295" s="69"/>
      <c r="T295" s="69"/>
      <c r="U295" s="45"/>
      <c r="V295" s="45"/>
      <c r="W295" s="45"/>
      <c r="X295" s="45"/>
      <c r="AA295" s="1281"/>
    </row>
    <row r="296" spans="2:27">
      <c r="B296" s="1371"/>
      <c r="E296" s="69"/>
      <c r="G296" s="11"/>
      <c r="I296" s="1273"/>
      <c r="J296" s="69"/>
      <c r="K296" s="69"/>
      <c r="N296" s="69"/>
      <c r="O296" s="69"/>
      <c r="P296" s="69"/>
      <c r="Q296" s="69"/>
      <c r="R296" s="69"/>
      <c r="S296" s="69"/>
      <c r="T296" s="69"/>
      <c r="U296" s="45"/>
      <c r="V296" s="45"/>
      <c r="W296" s="45"/>
      <c r="X296" s="45"/>
      <c r="AA296" s="1281"/>
    </row>
    <row r="297" spans="2:27">
      <c r="B297" s="1371"/>
      <c r="E297" s="69"/>
      <c r="G297" s="11"/>
      <c r="I297" s="1273"/>
      <c r="J297" s="69"/>
      <c r="K297" s="69"/>
      <c r="N297" s="69"/>
      <c r="O297" s="69"/>
      <c r="P297" s="69"/>
      <c r="Q297" s="69"/>
      <c r="R297" s="69"/>
      <c r="S297" s="69"/>
      <c r="T297" s="69"/>
      <c r="U297" s="45"/>
      <c r="V297" s="45"/>
      <c r="W297" s="45"/>
      <c r="X297" s="45"/>
      <c r="AA297" s="1281"/>
    </row>
    <row r="298" spans="2:27">
      <c r="B298" s="1371"/>
      <c r="E298" s="69"/>
      <c r="G298" s="11"/>
      <c r="I298" s="1273"/>
      <c r="J298" s="69"/>
      <c r="K298" s="69"/>
      <c r="N298" s="69"/>
      <c r="O298" s="69"/>
      <c r="P298" s="69"/>
      <c r="Q298" s="69"/>
      <c r="R298" s="69"/>
      <c r="S298" s="69"/>
      <c r="T298" s="69"/>
      <c r="U298" s="45"/>
      <c r="V298" s="45"/>
      <c r="W298" s="45"/>
      <c r="X298" s="45"/>
      <c r="AA298" s="1281"/>
    </row>
    <row r="299" spans="2:27">
      <c r="B299" s="1371"/>
      <c r="E299" s="69"/>
      <c r="G299" s="11"/>
      <c r="I299" s="1273"/>
      <c r="J299" s="69"/>
      <c r="K299" s="69"/>
      <c r="N299" s="69"/>
      <c r="O299" s="69"/>
      <c r="P299" s="69"/>
      <c r="Q299" s="69"/>
      <c r="R299" s="69"/>
      <c r="S299" s="69"/>
      <c r="T299" s="69"/>
      <c r="U299" s="45"/>
      <c r="V299" s="45"/>
      <c r="W299" s="45"/>
      <c r="X299" s="45"/>
      <c r="AA299" s="1281"/>
    </row>
    <row r="300" spans="2:27">
      <c r="B300" s="1371"/>
      <c r="E300" s="69"/>
      <c r="G300" s="11"/>
      <c r="I300" s="1273"/>
      <c r="J300" s="69"/>
      <c r="K300" s="69"/>
      <c r="N300" s="69"/>
      <c r="O300" s="69"/>
      <c r="P300" s="69"/>
      <c r="Q300" s="69"/>
      <c r="R300" s="69"/>
      <c r="S300" s="69"/>
      <c r="T300" s="69"/>
      <c r="U300" s="45"/>
      <c r="V300" s="45"/>
      <c r="W300" s="45"/>
      <c r="X300" s="45"/>
      <c r="AA300" s="1281"/>
    </row>
    <row r="301" spans="2:27">
      <c r="B301" s="1371"/>
      <c r="E301" s="69"/>
      <c r="G301" s="11"/>
      <c r="I301" s="1273"/>
      <c r="J301" s="69"/>
      <c r="K301" s="69"/>
      <c r="N301" s="69"/>
      <c r="O301" s="69"/>
      <c r="P301" s="69"/>
      <c r="Q301" s="69"/>
      <c r="R301" s="69"/>
      <c r="S301" s="69"/>
      <c r="T301" s="69"/>
      <c r="U301" s="45"/>
      <c r="V301" s="45"/>
      <c r="W301" s="45"/>
      <c r="X301" s="45"/>
      <c r="AA301" s="1281"/>
    </row>
    <row r="302" spans="2:27">
      <c r="B302" s="1371"/>
      <c r="E302" s="69"/>
      <c r="G302" s="11"/>
      <c r="I302" s="1273"/>
      <c r="J302" s="69"/>
      <c r="K302" s="69"/>
      <c r="N302" s="69"/>
      <c r="O302" s="69"/>
      <c r="P302" s="69"/>
      <c r="Q302" s="69"/>
      <c r="R302" s="69"/>
      <c r="S302" s="69"/>
      <c r="T302" s="69"/>
      <c r="U302" s="45"/>
      <c r="V302" s="45"/>
      <c r="W302" s="45"/>
      <c r="X302" s="45"/>
      <c r="AA302" s="1281"/>
    </row>
    <row r="303" spans="2:27">
      <c r="B303" s="1371"/>
      <c r="E303" s="69"/>
      <c r="G303" s="11"/>
      <c r="I303" s="1273"/>
      <c r="J303" s="69"/>
      <c r="K303" s="69"/>
      <c r="N303" s="69"/>
      <c r="O303" s="69"/>
      <c r="P303" s="69"/>
      <c r="Q303" s="69"/>
      <c r="R303" s="69"/>
      <c r="S303" s="69"/>
      <c r="T303" s="69"/>
      <c r="U303" s="45"/>
      <c r="V303" s="45"/>
      <c r="W303" s="45"/>
      <c r="X303" s="45"/>
      <c r="AA303" s="1281"/>
    </row>
    <row r="304" spans="2:27">
      <c r="B304" s="1371"/>
      <c r="E304" s="69"/>
      <c r="G304" s="11"/>
      <c r="I304" s="1273"/>
      <c r="J304" s="69"/>
      <c r="K304" s="69"/>
      <c r="N304" s="69"/>
      <c r="O304" s="69"/>
      <c r="P304" s="69"/>
      <c r="Q304" s="69"/>
      <c r="R304" s="69"/>
      <c r="S304" s="69"/>
      <c r="T304" s="69"/>
      <c r="U304" s="45"/>
      <c r="V304" s="45"/>
      <c r="W304" s="45"/>
      <c r="X304" s="45"/>
      <c r="AA304" s="1281"/>
    </row>
    <row r="305" spans="2:27">
      <c r="B305" s="1371"/>
      <c r="E305" s="69"/>
      <c r="G305" s="11"/>
      <c r="I305" s="1273"/>
      <c r="J305" s="69"/>
      <c r="K305" s="69"/>
      <c r="N305" s="69"/>
      <c r="O305" s="69"/>
      <c r="P305" s="69"/>
      <c r="Q305" s="69"/>
      <c r="R305" s="69"/>
      <c r="S305" s="69"/>
      <c r="T305" s="69"/>
      <c r="U305" s="45"/>
      <c r="V305" s="45"/>
      <c r="W305" s="45"/>
      <c r="X305" s="45"/>
      <c r="AA305" s="1281"/>
    </row>
    <row r="306" spans="2:27">
      <c r="B306" s="1371"/>
      <c r="E306" s="69"/>
      <c r="G306" s="11"/>
      <c r="I306" s="1273"/>
      <c r="J306" s="69"/>
      <c r="K306" s="69"/>
      <c r="N306" s="69"/>
      <c r="O306" s="69"/>
      <c r="P306" s="69"/>
      <c r="Q306" s="69"/>
      <c r="R306" s="69"/>
      <c r="S306" s="69"/>
      <c r="T306" s="69"/>
      <c r="U306" s="45"/>
      <c r="V306" s="45"/>
      <c r="W306" s="45"/>
      <c r="X306" s="45"/>
      <c r="AA306" s="1281"/>
    </row>
    <row r="307" spans="2:27">
      <c r="B307" s="1371"/>
      <c r="E307" s="69"/>
      <c r="G307" s="11"/>
      <c r="I307" s="1273"/>
      <c r="J307" s="69"/>
      <c r="K307" s="69"/>
      <c r="N307" s="69"/>
      <c r="O307" s="69"/>
      <c r="P307" s="69"/>
      <c r="Q307" s="69"/>
      <c r="R307" s="69"/>
      <c r="S307" s="69"/>
      <c r="T307" s="69"/>
      <c r="U307" s="45"/>
      <c r="V307" s="45"/>
      <c r="W307" s="45"/>
      <c r="X307" s="45"/>
      <c r="AA307" s="1281"/>
    </row>
    <row r="308" spans="2:27">
      <c r="B308" s="1371"/>
      <c r="E308" s="69"/>
      <c r="G308" s="11"/>
      <c r="I308" s="1273"/>
      <c r="J308" s="69"/>
      <c r="K308" s="69"/>
      <c r="N308" s="69"/>
      <c r="O308" s="69"/>
      <c r="P308" s="69"/>
      <c r="Q308" s="69"/>
      <c r="R308" s="69"/>
      <c r="S308" s="69"/>
      <c r="T308" s="69"/>
      <c r="U308" s="45"/>
      <c r="V308" s="45"/>
      <c r="W308" s="45"/>
      <c r="X308" s="45"/>
      <c r="AA308" s="1281"/>
    </row>
    <row r="309" spans="2:27">
      <c r="B309" s="1371"/>
      <c r="E309" s="69"/>
      <c r="G309" s="11"/>
      <c r="I309" s="1273"/>
      <c r="J309" s="69"/>
      <c r="K309" s="69"/>
      <c r="N309" s="69"/>
      <c r="O309" s="69"/>
      <c r="P309" s="69"/>
      <c r="Q309" s="69"/>
      <c r="R309" s="69"/>
      <c r="S309" s="69"/>
      <c r="T309" s="69"/>
      <c r="U309" s="45"/>
      <c r="V309" s="45"/>
      <c r="W309" s="45"/>
      <c r="X309" s="45"/>
      <c r="AA309" s="1281"/>
    </row>
    <row r="310" spans="2:27">
      <c r="B310" s="1371"/>
      <c r="E310" s="69"/>
      <c r="G310" s="11"/>
      <c r="I310" s="1273"/>
      <c r="J310" s="69"/>
      <c r="K310" s="69"/>
      <c r="N310" s="69"/>
      <c r="O310" s="69"/>
      <c r="P310" s="69"/>
      <c r="Q310" s="69"/>
      <c r="R310" s="69"/>
      <c r="S310" s="69"/>
      <c r="T310" s="69"/>
      <c r="U310" s="45"/>
      <c r="V310" s="45"/>
      <c r="W310" s="45"/>
      <c r="X310" s="45"/>
      <c r="AA310" s="1281"/>
    </row>
    <row r="311" spans="2:27">
      <c r="B311" s="1371"/>
      <c r="E311" s="69"/>
      <c r="G311" s="11"/>
      <c r="I311" s="1273"/>
      <c r="J311" s="69"/>
      <c r="K311" s="69"/>
      <c r="N311" s="69"/>
      <c r="O311" s="69"/>
      <c r="P311" s="69"/>
      <c r="Q311" s="69"/>
      <c r="R311" s="69"/>
      <c r="S311" s="69"/>
      <c r="T311" s="69"/>
      <c r="U311" s="45"/>
      <c r="V311" s="45"/>
      <c r="W311" s="45"/>
      <c r="X311" s="45"/>
      <c r="AA311" s="1281"/>
    </row>
    <row r="312" spans="2:27">
      <c r="B312" s="1371"/>
      <c r="E312" s="69"/>
      <c r="G312" s="11"/>
      <c r="I312" s="1273"/>
      <c r="J312" s="69"/>
      <c r="K312" s="69"/>
      <c r="N312" s="69"/>
      <c r="O312" s="69"/>
      <c r="P312" s="69"/>
      <c r="Q312" s="69"/>
      <c r="R312" s="69"/>
      <c r="S312" s="69"/>
      <c r="T312" s="69"/>
      <c r="U312" s="45"/>
      <c r="V312" s="45"/>
      <c r="W312" s="45"/>
      <c r="X312" s="45"/>
      <c r="AA312" s="1281"/>
    </row>
    <row r="313" spans="2:27">
      <c r="B313" s="1371"/>
      <c r="E313" s="69"/>
      <c r="G313" s="11"/>
      <c r="I313" s="1273"/>
      <c r="J313" s="69"/>
      <c r="K313" s="69"/>
      <c r="N313" s="69"/>
      <c r="O313" s="69"/>
      <c r="P313" s="69"/>
      <c r="Q313" s="69"/>
      <c r="R313" s="69"/>
      <c r="S313" s="69"/>
      <c r="T313" s="69"/>
      <c r="U313" s="45"/>
      <c r="V313" s="45"/>
      <c r="W313" s="45"/>
      <c r="X313" s="45"/>
      <c r="AA313" s="1281"/>
    </row>
    <row r="314" spans="2:27">
      <c r="B314" s="1371"/>
      <c r="E314" s="69"/>
      <c r="G314" s="11"/>
      <c r="I314" s="1273"/>
      <c r="J314" s="69"/>
      <c r="K314" s="69"/>
      <c r="N314" s="69"/>
      <c r="O314" s="69"/>
      <c r="P314" s="69"/>
      <c r="Q314" s="69"/>
      <c r="R314" s="69"/>
      <c r="S314" s="69"/>
      <c r="T314" s="69"/>
      <c r="U314" s="45"/>
      <c r="V314" s="45"/>
      <c r="W314" s="45"/>
      <c r="X314" s="45"/>
      <c r="AA314" s="1281"/>
    </row>
    <row r="315" spans="2:27">
      <c r="B315" s="1371"/>
      <c r="E315" s="69"/>
      <c r="G315" s="11"/>
      <c r="I315" s="1273"/>
      <c r="J315" s="69"/>
      <c r="K315" s="69"/>
      <c r="N315" s="69"/>
      <c r="O315" s="69"/>
      <c r="P315" s="69"/>
      <c r="Q315" s="69"/>
      <c r="R315" s="69"/>
      <c r="S315" s="69"/>
      <c r="T315" s="69"/>
      <c r="U315" s="45"/>
      <c r="V315" s="45"/>
      <c r="W315" s="45"/>
      <c r="X315" s="45"/>
      <c r="AA315" s="1281"/>
    </row>
    <row r="316" spans="2:27">
      <c r="B316" s="1371"/>
      <c r="E316" s="69"/>
      <c r="G316" s="11"/>
      <c r="I316" s="1273"/>
      <c r="J316" s="69"/>
      <c r="K316" s="69"/>
      <c r="N316" s="69"/>
      <c r="O316" s="69"/>
      <c r="P316" s="69"/>
      <c r="Q316" s="69"/>
      <c r="R316" s="69"/>
      <c r="S316" s="69"/>
      <c r="T316" s="69"/>
      <c r="U316" s="45"/>
      <c r="V316" s="45"/>
      <c r="W316" s="45"/>
      <c r="X316" s="45"/>
      <c r="AA316" s="1281"/>
    </row>
    <row r="317" spans="2:27">
      <c r="B317" s="1371"/>
      <c r="E317" s="69"/>
      <c r="G317" s="11"/>
      <c r="I317" s="1273"/>
      <c r="J317" s="69"/>
      <c r="K317" s="69"/>
      <c r="N317" s="69"/>
      <c r="O317" s="69"/>
      <c r="P317" s="69"/>
      <c r="Q317" s="69"/>
      <c r="R317" s="69"/>
      <c r="S317" s="69"/>
      <c r="T317" s="69"/>
      <c r="U317" s="45"/>
      <c r="V317" s="45"/>
      <c r="W317" s="45"/>
      <c r="X317" s="45"/>
      <c r="AA317" s="1281"/>
    </row>
    <row r="318" spans="2:27">
      <c r="B318" s="1371"/>
      <c r="E318" s="69"/>
      <c r="G318" s="11"/>
      <c r="I318" s="1273"/>
      <c r="J318" s="69"/>
      <c r="K318" s="69"/>
      <c r="N318" s="69"/>
      <c r="O318" s="69"/>
      <c r="P318" s="69"/>
      <c r="Q318" s="69"/>
      <c r="R318" s="69"/>
      <c r="S318" s="69"/>
      <c r="T318" s="69"/>
      <c r="U318" s="45"/>
      <c r="V318" s="45"/>
      <c r="W318" s="45"/>
      <c r="X318" s="45"/>
      <c r="AA318" s="1281"/>
    </row>
    <row r="319" spans="2:27">
      <c r="B319" s="1371"/>
      <c r="E319" s="69"/>
      <c r="G319" s="11"/>
      <c r="I319" s="1273"/>
      <c r="J319" s="69"/>
      <c r="K319" s="69"/>
      <c r="N319" s="69"/>
      <c r="O319" s="69"/>
      <c r="P319" s="69"/>
      <c r="Q319" s="69"/>
      <c r="R319" s="69"/>
      <c r="S319" s="69"/>
      <c r="T319" s="69"/>
      <c r="U319" s="45"/>
      <c r="V319" s="45"/>
      <c r="W319" s="45"/>
      <c r="X319" s="45"/>
      <c r="AA319" s="1281"/>
    </row>
    <row r="320" spans="2:27">
      <c r="B320" s="1371"/>
      <c r="E320" s="69"/>
      <c r="G320" s="11"/>
      <c r="I320" s="1273"/>
      <c r="J320" s="69"/>
      <c r="K320" s="69"/>
      <c r="N320" s="69"/>
      <c r="O320" s="69"/>
      <c r="P320" s="69"/>
      <c r="Q320" s="69"/>
      <c r="R320" s="69"/>
      <c r="S320" s="69"/>
      <c r="T320" s="69"/>
      <c r="U320" s="45"/>
      <c r="V320" s="45"/>
      <c r="W320" s="45"/>
      <c r="X320" s="45"/>
      <c r="AA320" s="1281"/>
    </row>
    <row r="321" spans="1:27">
      <c r="B321" s="1371"/>
      <c r="E321" s="69"/>
      <c r="G321" s="11"/>
      <c r="I321" s="1273"/>
      <c r="J321" s="69"/>
      <c r="K321" s="69"/>
      <c r="N321" s="69"/>
      <c r="O321" s="69"/>
      <c r="P321" s="69"/>
      <c r="Q321" s="69"/>
      <c r="R321" s="69"/>
      <c r="S321" s="69"/>
      <c r="T321" s="69"/>
      <c r="U321" s="45"/>
      <c r="V321" s="45"/>
      <c r="W321" s="45"/>
      <c r="X321" s="45"/>
      <c r="AA321" s="1281"/>
    </row>
    <row r="325" spans="1:27" ht="14">
      <c r="A325" s="1285" t="s">
        <v>3213</v>
      </c>
    </row>
    <row r="327" spans="1:27" ht="33.5" customHeight="1">
      <c r="A327" s="1266" t="s">
        <v>200</v>
      </c>
      <c r="B327" s="1266" t="s">
        <v>1868</v>
      </c>
      <c r="C327" s="1266" t="s">
        <v>3110</v>
      </c>
      <c r="D327" s="1266" t="s">
        <v>3223</v>
      </c>
      <c r="E327" s="1266" t="s">
        <v>3111</v>
      </c>
      <c r="F327" s="594" t="s">
        <v>3229</v>
      </c>
      <c r="G327" s="1219" t="s">
        <v>26</v>
      </c>
      <c r="H327" s="1218" t="s">
        <v>144</v>
      </c>
      <c r="I327" s="1218" t="s">
        <v>3070</v>
      </c>
      <c r="J327" s="1218" t="s">
        <v>3124</v>
      </c>
      <c r="K327" s="1218" t="s">
        <v>3071</v>
      </c>
      <c r="L327" s="1218" t="s">
        <v>3104</v>
      </c>
      <c r="M327" s="1218" t="s">
        <v>152</v>
      </c>
      <c r="N327" s="1218" t="s">
        <v>3072</v>
      </c>
    </row>
    <row r="328" spans="1:27">
      <c r="B328" s="1371"/>
      <c r="E328" s="69"/>
      <c r="H328" s="1279"/>
    </row>
    <row r="329" spans="1:27">
      <c r="B329" s="1371"/>
      <c r="E329" s="69"/>
      <c r="H329" s="1279"/>
    </row>
    <row r="330" spans="1:27">
      <c r="B330" s="1371"/>
      <c r="E330" s="69"/>
      <c r="H330" s="1279"/>
    </row>
    <row r="331" spans="1:27">
      <c r="B331" s="1371"/>
      <c r="E331" s="69"/>
      <c r="H331" s="1279"/>
    </row>
    <row r="332" spans="1:27">
      <c r="B332" s="1371"/>
      <c r="E332" s="69"/>
      <c r="H332" s="1279"/>
    </row>
    <row r="333" spans="1:27">
      <c r="B333" s="1371"/>
      <c r="E333" s="69"/>
      <c r="H333" s="1279"/>
    </row>
    <row r="334" spans="1:27">
      <c r="B334" s="1371"/>
      <c r="E334" s="69"/>
      <c r="H334" s="1279"/>
    </row>
    <row r="335" spans="1:27">
      <c r="B335" s="1371"/>
      <c r="E335" s="69"/>
      <c r="H335" s="1279"/>
    </row>
    <row r="336" spans="1:27">
      <c r="B336" s="1371"/>
      <c r="E336" s="69"/>
      <c r="H336" s="1279"/>
    </row>
    <row r="337" spans="2:8">
      <c r="B337" s="1371"/>
      <c r="E337" s="69"/>
      <c r="H337" s="1279"/>
    </row>
    <row r="338" spans="2:8">
      <c r="B338" s="1371"/>
      <c r="E338" s="69"/>
      <c r="H338" s="1279"/>
    </row>
    <row r="339" spans="2:8">
      <c r="B339" s="1371"/>
      <c r="E339" s="69"/>
      <c r="H339" s="1279"/>
    </row>
    <row r="340" spans="2:8">
      <c r="B340" s="1371"/>
      <c r="E340" s="69"/>
      <c r="H340" s="1279"/>
    </row>
    <row r="341" spans="2:8">
      <c r="B341" s="1371"/>
      <c r="E341" s="69"/>
      <c r="H341" s="1279"/>
    </row>
    <row r="342" spans="2:8">
      <c r="B342" s="1371"/>
      <c r="E342" s="69"/>
      <c r="H342" s="1279"/>
    </row>
    <row r="343" spans="2:8">
      <c r="B343" s="1371"/>
      <c r="E343" s="69"/>
      <c r="H343" s="1279"/>
    </row>
    <row r="344" spans="2:8">
      <c r="B344" s="1371"/>
      <c r="E344" s="69"/>
      <c r="H344" s="1279"/>
    </row>
    <row r="345" spans="2:8">
      <c r="B345" s="1371"/>
      <c r="E345" s="69"/>
      <c r="H345" s="1279"/>
    </row>
    <row r="346" spans="2:8">
      <c r="B346" s="1371"/>
      <c r="E346" s="69"/>
      <c r="H346" s="1279"/>
    </row>
    <row r="347" spans="2:8">
      <c r="B347" s="1371"/>
      <c r="E347" s="69"/>
      <c r="H347" s="1279"/>
    </row>
    <row r="348" spans="2:8">
      <c r="B348" s="1371"/>
      <c r="E348" s="69"/>
      <c r="H348" s="1279"/>
    </row>
    <row r="349" spans="2:8">
      <c r="B349" s="1371"/>
      <c r="E349" s="69"/>
      <c r="H349" s="1279"/>
    </row>
    <row r="350" spans="2:8">
      <c r="B350" s="1371"/>
      <c r="E350" s="69"/>
      <c r="H350" s="1279"/>
    </row>
    <row r="351" spans="2:8">
      <c r="B351" s="1371"/>
      <c r="E351" s="69"/>
      <c r="H351" s="1279"/>
    </row>
    <row r="352" spans="2:8">
      <c r="B352" s="1371"/>
      <c r="E352" s="69"/>
      <c r="H352" s="1279"/>
    </row>
    <row r="353" spans="2:8">
      <c r="B353" s="1371"/>
      <c r="E353" s="69"/>
      <c r="H353" s="1279"/>
    </row>
    <row r="354" spans="2:8">
      <c r="B354" s="1371"/>
      <c r="E354" s="69"/>
      <c r="H354" s="1279"/>
    </row>
    <row r="355" spans="2:8">
      <c r="B355" s="1371"/>
      <c r="E355" s="69"/>
      <c r="H355" s="1279"/>
    </row>
    <row r="356" spans="2:8">
      <c r="B356" s="1371"/>
      <c r="E356" s="69"/>
      <c r="H356" s="1279"/>
    </row>
    <row r="357" spans="2:8">
      <c r="B357" s="1371"/>
      <c r="E357" s="69"/>
      <c r="H357" s="1279"/>
    </row>
    <row r="358" spans="2:8">
      <c r="B358" s="1371"/>
      <c r="E358" s="69"/>
      <c r="H358" s="1279"/>
    </row>
    <row r="359" spans="2:8">
      <c r="B359" s="1371"/>
      <c r="E359" s="69"/>
      <c r="H359" s="1279"/>
    </row>
    <row r="360" spans="2:8">
      <c r="B360" s="1371"/>
      <c r="E360" s="69"/>
      <c r="H360" s="1279"/>
    </row>
    <row r="361" spans="2:8">
      <c r="B361" s="1371"/>
      <c r="E361" s="69"/>
      <c r="H361" s="1279"/>
    </row>
    <row r="362" spans="2:8">
      <c r="B362" s="1371"/>
      <c r="E362" s="69"/>
      <c r="H362" s="1279"/>
    </row>
    <row r="363" spans="2:8">
      <c r="B363" s="1371"/>
      <c r="E363" s="69"/>
      <c r="H363" s="1279"/>
    </row>
    <row r="364" spans="2:8">
      <c r="B364" s="1371"/>
      <c r="E364" s="69"/>
      <c r="H364" s="1279"/>
    </row>
    <row r="365" spans="2:8">
      <c r="B365" s="1371"/>
      <c r="E365" s="69"/>
      <c r="H365" s="1279"/>
    </row>
    <row r="366" spans="2:8">
      <c r="B366" s="1371"/>
      <c r="E366" s="69"/>
      <c r="H366" s="1279"/>
    </row>
    <row r="367" spans="2:8">
      <c r="B367" s="1371"/>
      <c r="E367" s="69"/>
      <c r="H367" s="1279"/>
    </row>
    <row r="368" spans="2:8">
      <c r="B368" s="1371"/>
      <c r="E368" s="69"/>
      <c r="H368" s="1279"/>
    </row>
    <row r="369" spans="2:8">
      <c r="B369" s="1371"/>
      <c r="E369" s="69"/>
      <c r="H369" s="1279"/>
    </row>
    <row r="370" spans="2:8">
      <c r="B370" s="1371"/>
      <c r="E370" s="69"/>
      <c r="H370" s="1279"/>
    </row>
    <row r="371" spans="2:8">
      <c r="B371" s="1371"/>
      <c r="E371" s="69"/>
      <c r="H371" s="1279"/>
    </row>
    <row r="372" spans="2:8">
      <c r="B372" s="1371"/>
      <c r="E372" s="69"/>
      <c r="H372" s="1279"/>
    </row>
    <row r="373" spans="2:8">
      <c r="B373" s="1371"/>
      <c r="E373" s="69"/>
      <c r="H373" s="1279"/>
    </row>
    <row r="374" spans="2:8">
      <c r="B374" s="1371"/>
      <c r="E374" s="69"/>
      <c r="H374" s="1279"/>
    </row>
    <row r="375" spans="2:8">
      <c r="B375" s="1371"/>
      <c r="E375" s="69"/>
      <c r="H375" s="1279"/>
    </row>
    <row r="376" spans="2:8">
      <c r="B376" s="1371"/>
      <c r="E376" s="69"/>
      <c r="H376" s="1279"/>
    </row>
    <row r="377" spans="2:8">
      <c r="B377" s="1371"/>
      <c r="E377" s="69"/>
      <c r="H377" s="1279"/>
    </row>
    <row r="378" spans="2:8">
      <c r="B378" s="1371"/>
      <c r="E378" s="69"/>
      <c r="H378" s="1279"/>
    </row>
    <row r="379" spans="2:8">
      <c r="B379" s="1371"/>
      <c r="E379" s="69"/>
      <c r="H379" s="1279"/>
    </row>
    <row r="380" spans="2:8">
      <c r="B380" s="1371"/>
      <c r="E380" s="69"/>
      <c r="H380" s="1279"/>
    </row>
    <row r="381" spans="2:8">
      <c r="B381" s="1371"/>
      <c r="E381" s="69"/>
      <c r="H381" s="1279"/>
    </row>
    <row r="382" spans="2:8">
      <c r="B382" s="1371"/>
      <c r="E382" s="69"/>
      <c r="H382" s="1279"/>
    </row>
    <row r="383" spans="2:8">
      <c r="B383" s="1371"/>
      <c r="E383" s="69"/>
      <c r="H383" s="1279"/>
    </row>
    <row r="384" spans="2:8">
      <c r="B384" s="1371"/>
      <c r="E384" s="69"/>
      <c r="H384" s="1279"/>
    </row>
    <row r="385" spans="2:8">
      <c r="B385" s="1371"/>
      <c r="E385" s="69"/>
      <c r="H385" s="1279"/>
    </row>
    <row r="386" spans="2:8">
      <c r="B386" s="1371"/>
      <c r="E386" s="69"/>
      <c r="H386" s="1279"/>
    </row>
    <row r="387" spans="2:8">
      <c r="B387" s="1371"/>
      <c r="E387" s="69"/>
      <c r="H387" s="1279"/>
    </row>
    <row r="388" spans="2:8">
      <c r="B388" s="1371"/>
      <c r="E388" s="69"/>
      <c r="H388" s="1279"/>
    </row>
    <row r="389" spans="2:8">
      <c r="B389" s="1371"/>
      <c r="E389" s="69"/>
      <c r="H389" s="1279"/>
    </row>
    <row r="390" spans="2:8">
      <c r="B390" s="1371"/>
      <c r="E390" s="69"/>
      <c r="H390" s="1279"/>
    </row>
    <row r="391" spans="2:8">
      <c r="B391" s="1371"/>
      <c r="E391" s="69"/>
      <c r="H391" s="1279"/>
    </row>
    <row r="392" spans="2:8">
      <c r="B392" s="1371"/>
      <c r="E392" s="69"/>
      <c r="H392" s="1279"/>
    </row>
    <row r="393" spans="2:8">
      <c r="B393" s="1371"/>
      <c r="E393" s="69"/>
      <c r="H393" s="1279"/>
    </row>
    <row r="394" spans="2:8">
      <c r="B394" s="1371"/>
      <c r="E394" s="69"/>
      <c r="H394" s="1279"/>
    </row>
    <row r="395" spans="2:8">
      <c r="B395" s="1371"/>
      <c r="E395" s="69"/>
      <c r="H395" s="1279"/>
    </row>
    <row r="396" spans="2:8">
      <c r="B396" s="1371"/>
      <c r="E396" s="69"/>
      <c r="H396" s="1279"/>
    </row>
    <row r="397" spans="2:8">
      <c r="B397" s="1371"/>
      <c r="E397" s="69"/>
      <c r="H397" s="1279"/>
    </row>
    <row r="398" spans="2:8">
      <c r="B398" s="1371"/>
      <c r="E398" s="69"/>
      <c r="H398" s="1279"/>
    </row>
    <row r="399" spans="2:8">
      <c r="B399" s="1371"/>
      <c r="E399" s="69"/>
      <c r="H399" s="1279"/>
    </row>
    <row r="400" spans="2:8">
      <c r="B400" s="1371"/>
      <c r="E400" s="69"/>
      <c r="H400" s="1279"/>
    </row>
    <row r="401" spans="2:8">
      <c r="B401" s="1371"/>
      <c r="E401" s="69"/>
      <c r="H401" s="1279"/>
    </row>
    <row r="402" spans="2:8">
      <c r="B402" s="1371"/>
      <c r="E402" s="69"/>
      <c r="H402" s="1279"/>
    </row>
    <row r="403" spans="2:8">
      <c r="B403" s="1371"/>
      <c r="E403" s="69"/>
      <c r="H403" s="1279"/>
    </row>
    <row r="404" spans="2:8">
      <c r="B404" s="1371"/>
      <c r="E404" s="69"/>
      <c r="H404" s="1279"/>
    </row>
    <row r="405" spans="2:8">
      <c r="B405" s="1371"/>
      <c r="E405" s="69"/>
      <c r="H405" s="1279"/>
    </row>
    <row r="406" spans="2:8">
      <c r="B406" s="1371"/>
      <c r="E406" s="69"/>
      <c r="H406" s="1279"/>
    </row>
    <row r="407" spans="2:8">
      <c r="B407" s="1371"/>
      <c r="E407" s="69"/>
      <c r="H407" s="1279"/>
    </row>
    <row r="408" spans="2:8">
      <c r="B408" s="1371"/>
      <c r="E408" s="69"/>
      <c r="H408" s="1279"/>
    </row>
    <row r="409" spans="2:8">
      <c r="B409" s="1371"/>
      <c r="E409" s="69"/>
      <c r="H409" s="1279"/>
    </row>
    <row r="410" spans="2:8">
      <c r="B410" s="1371"/>
      <c r="E410" s="69"/>
      <c r="H410" s="1279"/>
    </row>
    <row r="411" spans="2:8">
      <c r="B411" s="1371"/>
      <c r="E411" s="69"/>
      <c r="H411" s="1279"/>
    </row>
    <row r="412" spans="2:8">
      <c r="B412" s="1371"/>
      <c r="E412" s="69"/>
      <c r="H412" s="1279"/>
    </row>
    <row r="413" spans="2:8">
      <c r="B413" s="1371"/>
      <c r="E413" s="69"/>
      <c r="H413" s="1279"/>
    </row>
    <row r="414" spans="2:8">
      <c r="B414" s="1371"/>
      <c r="E414" s="69"/>
      <c r="H414" s="1279"/>
    </row>
    <row r="415" spans="2:8">
      <c r="B415" s="1371"/>
      <c r="E415" s="69"/>
      <c r="H415" s="1279"/>
    </row>
    <row r="416" spans="2:8">
      <c r="B416" s="1371"/>
      <c r="E416" s="69"/>
      <c r="H416" s="1279"/>
    </row>
    <row r="417" spans="2:8">
      <c r="B417" s="1371"/>
      <c r="E417" s="69"/>
      <c r="H417" s="1279"/>
    </row>
    <row r="418" spans="2:8">
      <c r="B418" s="1371"/>
      <c r="E418" s="69"/>
      <c r="H418" s="1279"/>
    </row>
    <row r="419" spans="2:8">
      <c r="B419" s="1371"/>
      <c r="E419" s="69"/>
      <c r="H419" s="1279"/>
    </row>
    <row r="420" spans="2:8">
      <c r="B420" s="1371"/>
      <c r="E420" s="69"/>
      <c r="H420" s="1279"/>
    </row>
    <row r="421" spans="2:8">
      <c r="B421" s="1371"/>
      <c r="E421" s="69"/>
      <c r="H421" s="1279"/>
    </row>
    <row r="422" spans="2:8">
      <c r="B422" s="1371"/>
      <c r="E422" s="69"/>
      <c r="H422" s="1279"/>
    </row>
    <row r="423" spans="2:8">
      <c r="B423" s="1371"/>
      <c r="E423" s="69"/>
      <c r="H423" s="1279"/>
    </row>
    <row r="424" spans="2:8">
      <c r="B424" s="1371"/>
      <c r="E424" s="69"/>
      <c r="H424" s="1279"/>
    </row>
    <row r="425" spans="2:8">
      <c r="B425" s="1371"/>
      <c r="E425" s="69"/>
      <c r="H425" s="1279"/>
    </row>
    <row r="426" spans="2:8">
      <c r="B426" s="1371"/>
      <c r="E426" s="69"/>
      <c r="H426" s="1279"/>
    </row>
    <row r="427" spans="2:8">
      <c r="B427" s="1371"/>
      <c r="E427" s="69"/>
      <c r="H427" s="1279"/>
    </row>
    <row r="428" spans="2:8">
      <c r="B428" s="1371"/>
      <c r="E428" s="69"/>
      <c r="H428" s="1279"/>
    </row>
    <row r="429" spans="2:8">
      <c r="B429" s="1371"/>
      <c r="E429" s="69"/>
      <c r="H429" s="1279"/>
    </row>
    <row r="430" spans="2:8">
      <c r="B430" s="1371"/>
      <c r="E430" s="69"/>
      <c r="H430" s="1279"/>
    </row>
    <row r="431" spans="2:8">
      <c r="B431" s="1371"/>
      <c r="E431" s="69"/>
      <c r="H431" s="1279"/>
    </row>
    <row r="432" spans="2:8">
      <c r="B432" s="1371"/>
      <c r="E432" s="69"/>
      <c r="H432" s="1279"/>
    </row>
    <row r="433" spans="2:8">
      <c r="B433" s="1371"/>
      <c r="E433" s="69"/>
      <c r="H433" s="1279"/>
    </row>
    <row r="434" spans="2:8">
      <c r="B434" s="1371"/>
      <c r="E434" s="69"/>
      <c r="H434" s="1279"/>
    </row>
    <row r="435" spans="2:8">
      <c r="B435" s="1371"/>
      <c r="E435" s="69"/>
      <c r="H435" s="1279"/>
    </row>
    <row r="436" spans="2:8">
      <c r="B436" s="1371"/>
      <c r="E436" s="69"/>
      <c r="H436" s="1279"/>
    </row>
    <row r="437" spans="2:8">
      <c r="B437" s="1371"/>
      <c r="E437" s="69"/>
      <c r="H437" s="1279"/>
    </row>
    <row r="438" spans="2:8">
      <c r="B438" s="1371"/>
      <c r="E438" s="69"/>
      <c r="H438" s="1279"/>
    </row>
    <row r="439" spans="2:8">
      <c r="B439" s="1371"/>
      <c r="E439" s="69"/>
      <c r="H439" s="1279"/>
    </row>
    <row r="440" spans="2:8">
      <c r="B440" s="1371"/>
      <c r="E440" s="69"/>
      <c r="H440" s="1279"/>
    </row>
    <row r="441" spans="2:8">
      <c r="B441" s="1371"/>
      <c r="E441" s="69"/>
      <c r="H441" s="1279"/>
    </row>
    <row r="442" spans="2:8">
      <c r="B442" s="1371"/>
      <c r="E442" s="69"/>
      <c r="H442" s="1279"/>
    </row>
    <row r="443" spans="2:8">
      <c r="B443" s="1371"/>
      <c r="E443" s="69"/>
      <c r="H443" s="1279"/>
    </row>
    <row r="444" spans="2:8">
      <c r="B444" s="1371"/>
      <c r="E444" s="69"/>
      <c r="H444" s="1279"/>
    </row>
    <row r="445" spans="2:8">
      <c r="B445" s="1371"/>
      <c r="E445" s="69"/>
      <c r="H445" s="1279"/>
    </row>
    <row r="446" spans="2:8">
      <c r="B446" s="1371"/>
      <c r="E446" s="69"/>
      <c r="H446" s="1279"/>
    </row>
    <row r="447" spans="2:8">
      <c r="B447" s="1371"/>
      <c r="E447" s="69"/>
      <c r="H447" s="1279"/>
    </row>
    <row r="448" spans="2:8">
      <c r="B448" s="1371"/>
      <c r="E448" s="69"/>
      <c r="H448" s="1279"/>
    </row>
    <row r="449" spans="2:8">
      <c r="B449" s="1371"/>
      <c r="E449" s="69"/>
      <c r="H449" s="1279"/>
    </row>
    <row r="450" spans="2:8">
      <c r="B450" s="1371"/>
      <c r="E450" s="69"/>
      <c r="H450" s="1279"/>
    </row>
    <row r="451" spans="2:8">
      <c r="B451" s="1371"/>
      <c r="E451" s="69"/>
      <c r="H451" s="1279"/>
    </row>
    <row r="452" spans="2:8">
      <c r="B452" s="1371"/>
      <c r="E452" s="69"/>
      <c r="H452" s="1279"/>
    </row>
    <row r="453" spans="2:8">
      <c r="B453" s="1371"/>
      <c r="E453" s="69"/>
      <c r="H453" s="1279"/>
    </row>
    <row r="454" spans="2:8">
      <c r="B454" s="1371"/>
      <c r="E454" s="69"/>
      <c r="H454" s="1279"/>
    </row>
    <row r="455" spans="2:8">
      <c r="B455" s="1371"/>
      <c r="E455" s="69"/>
      <c r="H455" s="1279"/>
    </row>
    <row r="456" spans="2:8">
      <c r="B456" s="1371"/>
      <c r="E456" s="69"/>
      <c r="H456" s="1279"/>
    </row>
    <row r="457" spans="2:8">
      <c r="B457" s="1371"/>
      <c r="E457" s="69"/>
      <c r="H457" s="1279"/>
    </row>
    <row r="458" spans="2:8">
      <c r="B458" s="1371"/>
      <c r="E458" s="69"/>
      <c r="H458" s="1279"/>
    </row>
    <row r="459" spans="2:8">
      <c r="B459" s="1371"/>
      <c r="E459" s="69"/>
      <c r="H459" s="1279"/>
    </row>
    <row r="460" spans="2:8">
      <c r="B460" s="1371"/>
      <c r="E460" s="69"/>
      <c r="H460" s="1279"/>
    </row>
    <row r="461" spans="2:8">
      <c r="B461" s="1371"/>
      <c r="E461" s="69"/>
      <c r="H461" s="1279"/>
    </row>
    <row r="462" spans="2:8">
      <c r="B462" s="1371"/>
      <c r="E462" s="69"/>
      <c r="H462" s="1279"/>
    </row>
    <row r="463" spans="2:8">
      <c r="B463" s="1371"/>
      <c r="E463" s="69"/>
      <c r="H463" s="1279"/>
    </row>
    <row r="464" spans="2:8">
      <c r="B464" s="1371"/>
      <c r="E464" s="69"/>
      <c r="H464" s="1279"/>
    </row>
    <row r="465" spans="2:8">
      <c r="B465" s="1371"/>
      <c r="E465" s="69"/>
      <c r="H465" s="1279"/>
    </row>
    <row r="466" spans="2:8">
      <c r="B466" s="1371"/>
      <c r="E466" s="69"/>
      <c r="H466" s="1279"/>
    </row>
    <row r="467" spans="2:8">
      <c r="B467" s="1371"/>
      <c r="E467" s="69"/>
      <c r="H467" s="1279"/>
    </row>
    <row r="468" spans="2:8">
      <c r="B468" s="1371"/>
      <c r="E468" s="69"/>
      <c r="H468" s="1279"/>
    </row>
    <row r="469" spans="2:8">
      <c r="B469" s="1371"/>
      <c r="E469" s="69"/>
      <c r="H469" s="1279"/>
    </row>
    <row r="470" spans="2:8">
      <c r="B470" s="1371"/>
      <c r="E470" s="69"/>
      <c r="H470" s="1279"/>
    </row>
    <row r="471" spans="2:8">
      <c r="B471" s="1371"/>
      <c r="E471" s="69"/>
      <c r="H471" s="1279"/>
    </row>
    <row r="472" spans="2:8">
      <c r="B472" s="1371"/>
      <c r="E472" s="69"/>
      <c r="H472" s="1279"/>
    </row>
    <row r="473" spans="2:8">
      <c r="B473" s="1371"/>
      <c r="E473" s="69"/>
      <c r="H473" s="1279"/>
    </row>
    <row r="474" spans="2:8">
      <c r="B474" s="1371"/>
      <c r="E474" s="69"/>
      <c r="H474" s="1279"/>
    </row>
    <row r="475" spans="2:8">
      <c r="B475" s="1371"/>
      <c r="E475" s="69"/>
      <c r="H475" s="1279"/>
    </row>
    <row r="476" spans="2:8">
      <c r="B476" s="1371"/>
      <c r="E476" s="69"/>
      <c r="H476" s="1279"/>
    </row>
    <row r="477" spans="2:8">
      <c r="B477" s="1371"/>
      <c r="E477" s="69"/>
      <c r="H477" s="1279"/>
    </row>
    <row r="478" spans="2:8">
      <c r="B478" s="1371"/>
      <c r="E478" s="69"/>
      <c r="H478" s="1279"/>
    </row>
    <row r="479" spans="2:8">
      <c r="B479" s="1371"/>
      <c r="E479" s="69"/>
      <c r="H479" s="1279"/>
    </row>
    <row r="480" spans="2:8">
      <c r="B480" s="1371"/>
      <c r="E480" s="69"/>
      <c r="H480" s="1279"/>
    </row>
    <row r="481" spans="2:8">
      <c r="B481" s="1371"/>
      <c r="E481" s="69"/>
      <c r="H481" s="1279"/>
    </row>
    <row r="482" spans="2:8">
      <c r="B482" s="1371"/>
      <c r="E482" s="69"/>
      <c r="H482" s="1279"/>
    </row>
    <row r="483" spans="2:8">
      <c r="B483" s="1371"/>
      <c r="E483" s="69"/>
      <c r="H483" s="1279"/>
    </row>
    <row r="484" spans="2:8">
      <c r="B484" s="1371"/>
      <c r="E484" s="69"/>
      <c r="H484" s="1279"/>
    </row>
    <row r="485" spans="2:8">
      <c r="B485" s="1371"/>
      <c r="E485" s="69"/>
      <c r="H485" s="1279"/>
    </row>
    <row r="486" spans="2:8">
      <c r="B486" s="1371"/>
      <c r="E486" s="69"/>
      <c r="H486" s="1279"/>
    </row>
    <row r="487" spans="2:8">
      <c r="B487" s="1371"/>
      <c r="E487" s="69"/>
      <c r="H487" s="1279"/>
    </row>
    <row r="488" spans="2:8">
      <c r="B488" s="1371"/>
      <c r="E488" s="69"/>
      <c r="H488" s="1279"/>
    </row>
    <row r="489" spans="2:8">
      <c r="B489" s="1371"/>
      <c r="E489" s="69"/>
      <c r="H489" s="1279"/>
    </row>
    <row r="490" spans="2:8">
      <c r="B490" s="1371"/>
      <c r="E490" s="69"/>
      <c r="H490" s="1279"/>
    </row>
    <row r="491" spans="2:8">
      <c r="B491" s="1371"/>
      <c r="E491" s="69"/>
      <c r="H491" s="1279"/>
    </row>
    <row r="492" spans="2:8">
      <c r="B492" s="1371"/>
      <c r="E492" s="69"/>
      <c r="H492" s="1279"/>
    </row>
    <row r="493" spans="2:8">
      <c r="B493" s="1371"/>
      <c r="E493" s="69"/>
      <c r="H493" s="1279"/>
    </row>
    <row r="494" spans="2:8">
      <c r="B494" s="1371"/>
      <c r="E494" s="69"/>
      <c r="H494" s="1279"/>
    </row>
    <row r="495" spans="2:8">
      <c r="B495" s="1371"/>
      <c r="E495" s="69"/>
      <c r="H495" s="1279"/>
    </row>
    <row r="496" spans="2:8">
      <c r="B496" s="1371"/>
      <c r="E496" s="69"/>
      <c r="H496" s="1279"/>
    </row>
    <row r="497" spans="2:8">
      <c r="B497" s="1371"/>
      <c r="E497" s="69"/>
      <c r="H497" s="1279"/>
    </row>
    <row r="498" spans="2:8">
      <c r="B498" s="1371"/>
      <c r="E498" s="69"/>
      <c r="H498" s="1279"/>
    </row>
    <row r="499" spans="2:8">
      <c r="B499" s="1371"/>
      <c r="E499" s="69"/>
      <c r="H499" s="1279"/>
    </row>
    <row r="500" spans="2:8">
      <c r="B500" s="1371"/>
      <c r="E500" s="69"/>
      <c r="H500" s="1279"/>
    </row>
    <row r="501" spans="2:8">
      <c r="B501" s="1371"/>
      <c r="E501" s="69"/>
      <c r="H501" s="1279"/>
    </row>
    <row r="502" spans="2:8">
      <c r="B502" s="1371"/>
      <c r="E502" s="69"/>
      <c r="H502" s="1279"/>
    </row>
    <row r="503" spans="2:8">
      <c r="B503" s="1371"/>
      <c r="E503" s="69"/>
      <c r="H503" s="1279"/>
    </row>
    <row r="504" spans="2:8">
      <c r="B504" s="1371"/>
      <c r="E504" s="69"/>
      <c r="H504" s="1279"/>
    </row>
    <row r="505" spans="2:8">
      <c r="B505" s="1371"/>
      <c r="E505" s="69"/>
      <c r="H505" s="1279"/>
    </row>
    <row r="506" spans="2:8">
      <c r="B506" s="1371"/>
      <c r="E506" s="69"/>
      <c r="H506" s="1279"/>
    </row>
    <row r="507" spans="2:8">
      <c r="B507" s="1371"/>
      <c r="E507" s="69"/>
      <c r="H507" s="1279"/>
    </row>
    <row r="508" spans="2:8">
      <c r="B508" s="1371"/>
      <c r="E508" s="69"/>
      <c r="H508" s="1279"/>
    </row>
    <row r="509" spans="2:8">
      <c r="B509" s="1371"/>
      <c r="E509" s="69"/>
      <c r="H509" s="1279"/>
    </row>
    <row r="510" spans="2:8">
      <c r="B510" s="1371"/>
      <c r="E510" s="69"/>
      <c r="H510" s="1279"/>
    </row>
    <row r="511" spans="2:8">
      <c r="B511" s="1371"/>
      <c r="E511" s="69"/>
      <c r="H511" s="1279"/>
    </row>
    <row r="512" spans="2:8">
      <c r="B512" s="1371"/>
      <c r="E512" s="69"/>
      <c r="H512" s="1279"/>
    </row>
    <row r="513" spans="2:8">
      <c r="B513" s="1371"/>
      <c r="E513" s="69"/>
      <c r="H513" s="1279"/>
    </row>
    <row r="514" spans="2:8">
      <c r="B514" s="1371"/>
      <c r="E514" s="69"/>
      <c r="H514" s="1279"/>
    </row>
    <row r="515" spans="2:8">
      <c r="B515" s="1371"/>
      <c r="E515" s="69"/>
      <c r="H515" s="1279"/>
    </row>
    <row r="516" spans="2:8">
      <c r="B516" s="1371"/>
      <c r="E516" s="69"/>
      <c r="H516" s="1279"/>
    </row>
    <row r="517" spans="2:8">
      <c r="B517" s="1371"/>
      <c r="E517" s="69"/>
      <c r="H517" s="1279"/>
    </row>
    <row r="518" spans="2:8">
      <c r="B518" s="1371"/>
      <c r="E518" s="69"/>
      <c r="H518" s="1279"/>
    </row>
    <row r="519" spans="2:8">
      <c r="B519" s="1371"/>
      <c r="E519" s="69"/>
      <c r="H519" s="1279"/>
    </row>
    <row r="520" spans="2:8">
      <c r="B520" s="1371"/>
      <c r="E520" s="69"/>
      <c r="H520" s="1279"/>
    </row>
    <row r="521" spans="2:8">
      <c r="B521" s="1371"/>
      <c r="E521" s="69"/>
      <c r="H521" s="1279"/>
    </row>
    <row r="522" spans="2:8">
      <c r="B522" s="1371"/>
      <c r="E522" s="69"/>
      <c r="H522" s="1279"/>
    </row>
    <row r="523" spans="2:8">
      <c r="B523" s="1371"/>
      <c r="E523" s="69"/>
      <c r="H523" s="1279"/>
    </row>
    <row r="524" spans="2:8">
      <c r="B524" s="1371"/>
      <c r="E524" s="69"/>
      <c r="H524" s="1279"/>
    </row>
    <row r="525" spans="2:8">
      <c r="B525" s="1371"/>
      <c r="E525" s="69"/>
      <c r="H525" s="1279"/>
    </row>
    <row r="526" spans="2:8">
      <c r="B526" s="1371"/>
      <c r="E526" s="69"/>
      <c r="H526" s="1279"/>
    </row>
    <row r="527" spans="2:8">
      <c r="B527" s="1371"/>
      <c r="E527" s="69"/>
      <c r="H527" s="1279"/>
    </row>
    <row r="528" spans="2:8">
      <c r="B528" s="1371"/>
      <c r="E528" s="69"/>
      <c r="H528" s="1279"/>
    </row>
    <row r="529" spans="2:8">
      <c r="B529" s="1371"/>
      <c r="E529" s="69"/>
      <c r="H529" s="1279"/>
    </row>
    <row r="530" spans="2:8">
      <c r="B530" s="1371"/>
      <c r="E530" s="69"/>
      <c r="H530" s="1279"/>
    </row>
    <row r="531" spans="2:8">
      <c r="B531" s="1371"/>
      <c r="E531" s="69"/>
      <c r="H531" s="1279"/>
    </row>
    <row r="532" spans="2:8">
      <c r="B532" s="1371"/>
      <c r="E532" s="69"/>
      <c r="H532" s="1279"/>
    </row>
    <row r="533" spans="2:8">
      <c r="B533" s="1371"/>
      <c r="E533" s="69"/>
      <c r="H533" s="1279"/>
    </row>
    <row r="534" spans="2:8">
      <c r="B534" s="1371"/>
      <c r="E534" s="69"/>
      <c r="H534" s="1279"/>
    </row>
    <row r="535" spans="2:8">
      <c r="B535" s="1371"/>
      <c r="E535" s="69"/>
      <c r="H535" s="1279"/>
    </row>
    <row r="536" spans="2:8">
      <c r="B536" s="1371"/>
      <c r="E536" s="69"/>
      <c r="H536" s="1279"/>
    </row>
    <row r="537" spans="2:8">
      <c r="B537" s="1371"/>
      <c r="E537" s="69"/>
      <c r="H537" s="1279"/>
    </row>
    <row r="538" spans="2:8">
      <c r="B538" s="1371"/>
      <c r="E538" s="69"/>
      <c r="H538" s="1279"/>
    </row>
    <row r="539" spans="2:8">
      <c r="B539" s="1371"/>
      <c r="E539" s="69"/>
      <c r="H539" s="1279"/>
    </row>
    <row r="540" spans="2:8">
      <c r="B540" s="1371"/>
      <c r="E540" s="69"/>
      <c r="H540" s="1279"/>
    </row>
    <row r="541" spans="2:8">
      <c r="B541" s="1371"/>
      <c r="E541" s="69"/>
      <c r="H541" s="1279"/>
    </row>
    <row r="542" spans="2:8">
      <c r="B542" s="1371"/>
      <c r="E542" s="69"/>
      <c r="H542" s="1279"/>
    </row>
    <row r="543" spans="2:8">
      <c r="B543" s="1371"/>
      <c r="E543" s="69"/>
      <c r="H543" s="1279"/>
    </row>
    <row r="544" spans="2:8">
      <c r="B544" s="1371"/>
      <c r="E544" s="69"/>
      <c r="H544" s="1279"/>
    </row>
    <row r="545" spans="2:8">
      <c r="B545" s="1371"/>
      <c r="E545" s="69"/>
      <c r="H545" s="1279"/>
    </row>
    <row r="546" spans="2:8">
      <c r="B546" s="1371"/>
      <c r="E546" s="69"/>
      <c r="H546" s="1279"/>
    </row>
    <row r="547" spans="2:8">
      <c r="B547" s="1371"/>
      <c r="E547" s="69"/>
      <c r="H547" s="1279"/>
    </row>
    <row r="548" spans="2:8">
      <c r="B548" s="1371"/>
      <c r="E548" s="69"/>
      <c r="H548" s="1279"/>
    </row>
    <row r="549" spans="2:8">
      <c r="B549" s="1371"/>
      <c r="E549" s="69"/>
      <c r="H549" s="1279"/>
    </row>
    <row r="550" spans="2:8">
      <c r="B550" s="1371"/>
      <c r="E550" s="69"/>
      <c r="H550" s="1279"/>
    </row>
    <row r="551" spans="2:8">
      <c r="B551" s="1371"/>
      <c r="E551" s="69"/>
      <c r="H551" s="1279"/>
    </row>
    <row r="552" spans="2:8">
      <c r="B552" s="1371"/>
      <c r="E552" s="69"/>
      <c r="H552" s="1279"/>
    </row>
    <row r="553" spans="2:8">
      <c r="B553" s="1371"/>
      <c r="E553" s="69"/>
      <c r="H553" s="1279"/>
    </row>
    <row r="554" spans="2:8">
      <c r="B554" s="1371"/>
      <c r="E554" s="69"/>
      <c r="H554" s="1279"/>
    </row>
    <row r="555" spans="2:8">
      <c r="B555" s="1371"/>
      <c r="E555" s="69"/>
      <c r="H555" s="1279"/>
    </row>
    <row r="556" spans="2:8">
      <c r="B556" s="1371"/>
      <c r="E556" s="69"/>
      <c r="H556" s="1279"/>
    </row>
    <row r="557" spans="2:8">
      <c r="B557" s="1371"/>
      <c r="E557" s="69"/>
      <c r="H557" s="1279"/>
    </row>
    <row r="558" spans="2:8">
      <c r="B558" s="1371"/>
      <c r="E558" s="69"/>
      <c r="H558" s="1279"/>
    </row>
    <row r="559" spans="2:8">
      <c r="B559" s="1371"/>
      <c r="E559" s="69"/>
      <c r="H559" s="1279"/>
    </row>
    <row r="560" spans="2:8">
      <c r="B560" s="1371"/>
      <c r="E560" s="69"/>
      <c r="H560" s="1279"/>
    </row>
    <row r="561" spans="1:28">
      <c r="B561" s="1371"/>
      <c r="E561" s="69"/>
      <c r="H561" s="1279"/>
    </row>
    <row r="562" spans="1:28">
      <c r="B562" s="1371"/>
      <c r="E562" s="69"/>
      <c r="H562" s="1279"/>
    </row>
    <row r="563" spans="1:28">
      <c r="B563" s="1371"/>
      <c r="E563" s="69"/>
      <c r="H563" s="1279"/>
    </row>
    <row r="568" spans="1:28" ht="15.5">
      <c r="A568" s="1286" t="s">
        <v>3214</v>
      </c>
    </row>
    <row r="570" spans="1:28" ht="46">
      <c r="A570" s="1266" t="s">
        <v>200</v>
      </c>
      <c r="B570" s="1266" t="s">
        <v>1868</v>
      </c>
      <c r="C570" s="1266" t="s">
        <v>3110</v>
      </c>
      <c r="D570" s="1266" t="s">
        <v>3223</v>
      </c>
      <c r="E570" s="1266" t="s">
        <v>3111</v>
      </c>
      <c r="F570" s="594" t="s">
        <v>3229</v>
      </c>
      <c r="G570" s="1214" t="s">
        <v>3135</v>
      </c>
      <c r="H570" s="1214" t="s">
        <v>3136</v>
      </c>
      <c r="I570" s="1214" t="s">
        <v>3142</v>
      </c>
      <c r="J570" s="1214" t="s">
        <v>19</v>
      </c>
      <c r="K570" s="1214" t="s">
        <v>144</v>
      </c>
      <c r="L570" s="1214" t="s">
        <v>101</v>
      </c>
      <c r="M570" s="1214" t="s">
        <v>3137</v>
      </c>
      <c r="N570" s="1214" t="s">
        <v>3132</v>
      </c>
      <c r="O570" s="1214" t="s">
        <v>3124</v>
      </c>
      <c r="P570" s="1214" t="s">
        <v>3138</v>
      </c>
      <c r="Q570" s="1214" t="s">
        <v>3139</v>
      </c>
      <c r="R570" s="1214" t="s">
        <v>2904</v>
      </c>
      <c r="S570" s="1214" t="s">
        <v>3125</v>
      </c>
      <c r="T570" s="1214" t="s">
        <v>3126</v>
      </c>
      <c r="U570" s="1214" t="s">
        <v>3127</v>
      </c>
      <c r="V570" s="1214" t="s">
        <v>3141</v>
      </c>
      <c r="W570" s="1214" t="s">
        <v>27</v>
      </c>
      <c r="X570" s="1214" t="s">
        <v>13</v>
      </c>
      <c r="Y570" s="1214" t="s">
        <v>14</v>
      </c>
      <c r="Z570" s="1214" t="s">
        <v>25</v>
      </c>
      <c r="AA570" s="1214" t="s">
        <v>118</v>
      </c>
      <c r="AB570" s="1214" t="s">
        <v>3140</v>
      </c>
    </row>
    <row r="571" spans="1:28">
      <c r="A571" s="9">
        <f>'Identification '!$F$11</f>
        <v>0</v>
      </c>
      <c r="B571" s="1371" t="str">
        <f>IF(AND('Identification '!$F$11="",'Identification '!$F$15&lt;&gt;""),'Identification '!$F$15,IF('Identification '!$F$11="","",IF('Identification '!$F$13="Inscrire le nom de votre organisme dans la cellule F15",'Identification '!$F$15,'Identification '!$F$13)))</f>
        <v/>
      </c>
      <c r="C571" s="9" t="str">
        <f>REF!$BM$8</f>
        <v>2026-2027</v>
      </c>
      <c r="D571" s="9" t="s">
        <v>3224</v>
      </c>
      <c r="E571" s="69" t="str">
        <f>'Identification '!$F$17</f>
        <v/>
      </c>
      <c r="F571" s="9" t="str">
        <f>'Identification '!$G$18</f>
        <v/>
      </c>
      <c r="G571" s="232" t="str">
        <f>IF('Section 10a Plan_Diffusion'!$D$6="","",'Section 10a Plan_Diffusion'!$D$6)</f>
        <v/>
      </c>
      <c r="H571" s="9" t="str">
        <f>IF('Section 10a Plan_Diffusion'!$D$8="","",'Section 10a Plan_Diffusion'!$D$8)</f>
        <v/>
      </c>
      <c r="I571" s="9" t="str">
        <f>IF('Section 10a Plan_Diffusion'!$K$8="","",'Section 10a Plan_Diffusion'!$K$8)</f>
        <v/>
      </c>
      <c r="J571" s="69" t="str">
        <f>IF('Section 10a Plan_Diffusion'!C26="","",'Section 10a Plan_Diffusion'!C26)</f>
        <v/>
      </c>
      <c r="K571" s="1273" t="str">
        <f>IF('Section 10a Plan_Diffusion'!D26="","",'Section 10a Plan_Diffusion'!D26)</f>
        <v/>
      </c>
      <c r="L571" s="69" t="str">
        <f>IF('Section 10a Plan_Diffusion'!E26="","",IF('Section 10a Plan_Diffusion'!E26="«Choisir»","",'Section 10a Plan_Diffusion'!E26))</f>
        <v/>
      </c>
      <c r="M571" s="69" t="str">
        <f>IF('Section 10a Plan_Diffusion'!F26="","",IF('Section 10a Plan_Diffusion'!F26="«Choisir»","",'Section 10a Plan_Diffusion'!F26))</f>
        <v/>
      </c>
      <c r="N571" s="69" t="str">
        <f>IF('Section 10a Plan_Diffusion'!G26="","",'Section 10a Plan_Diffusion'!G26)</f>
        <v/>
      </c>
      <c r="O571" s="69" t="str">
        <f>IF('Section 10a Plan_Diffusion'!H26="","",'Section 10a Plan_Diffusion'!H26)</f>
        <v/>
      </c>
      <c r="P571" s="69" t="str">
        <f>IF('Section 10a Plan_Diffusion'!I26="","",IF('Section 10a Plan_Diffusion'!I26="«Choisir»","",'Section 10a Plan_Diffusion'!I26))</f>
        <v/>
      </c>
      <c r="Q571" s="69" t="str">
        <f>IF('Section 10a Plan_Diffusion'!J26="","",IF('Section 10a Plan_Diffusion'!J26="«Choisir»","",'Section 10a Plan_Diffusion'!J26))</f>
        <v/>
      </c>
      <c r="R571" s="9" t="str">
        <f>IF('Section 10a Plan_Diffusion'!K26="","",'Section 10a Plan_Diffusion'!K26)</f>
        <v/>
      </c>
      <c r="S571" s="9" t="str">
        <f>IF('Section 10a Plan_Diffusion'!L26="","",'Section 10a Plan_Diffusion'!L26)</f>
        <v/>
      </c>
      <c r="T571" s="9" t="str">
        <f>IF('Section 10a Plan_Diffusion'!M26="","",'Section 10a Plan_Diffusion'!M26)</f>
        <v/>
      </c>
      <c r="U571" s="9" t="str">
        <f>IF('Section 10a Plan_Diffusion'!N26="","",'Section 10a Plan_Diffusion'!N26)</f>
        <v/>
      </c>
      <c r="V571" s="9">
        <f>'Section 10a Plan_Diffusion'!O26</f>
        <v>0</v>
      </c>
      <c r="W571" s="45">
        <f>'Section 10a Plan_Diffusion'!P26</f>
        <v>0</v>
      </c>
      <c r="X571" s="45">
        <f>'Section 10a Plan_Diffusion'!Q26</f>
        <v>0</v>
      </c>
      <c r="Y571" s="45">
        <f>'Section 10a Plan_Diffusion'!R26</f>
        <v>0</v>
      </c>
      <c r="Z571" s="45">
        <f>'Section 10a Plan_Diffusion'!S26</f>
        <v>0</v>
      </c>
      <c r="AA571" s="9">
        <f>'Section 10a Plan_Diffusion'!T26</f>
        <v>0</v>
      </c>
      <c r="AB571" s="9">
        <f>'Section 10a Plan_Diffusion'!U26</f>
        <v>0</v>
      </c>
    </row>
    <row r="572" spans="1:28">
      <c r="A572" s="9">
        <f>'Identification '!$F$11</f>
        <v>0</v>
      </c>
      <c r="B572" s="1371" t="str">
        <f>IF(AND('Identification '!$F$11="",'Identification '!$F$15&lt;&gt;""),'Identification '!$F$15,IF('Identification '!$F$11="","",IF('Identification '!$F$13="Inscrire le nom de votre organisme dans la cellule F15",'Identification '!$F$15,'Identification '!$F$13)))</f>
        <v/>
      </c>
      <c r="C572" s="9" t="str">
        <f>REF!$BM$8</f>
        <v>2026-2027</v>
      </c>
      <c r="D572" s="9" t="s">
        <v>3224</v>
      </c>
      <c r="E572" s="69" t="str">
        <f>'Identification '!$F$17</f>
        <v/>
      </c>
      <c r="F572" s="9" t="str">
        <f>'Identification '!$G$18</f>
        <v/>
      </c>
      <c r="G572" s="232" t="str">
        <f>IF('Section 10a Plan_Diffusion'!$D$6="","",'Section 10a Plan_Diffusion'!$D$6)</f>
        <v/>
      </c>
      <c r="H572" s="9" t="str">
        <f>IF('Section 10a Plan_Diffusion'!$D$8="","",'Section 10a Plan_Diffusion'!$D$8)</f>
        <v/>
      </c>
      <c r="I572" s="9" t="str">
        <f>IF('Section 10a Plan_Diffusion'!$K$8="","",'Section 10a Plan_Diffusion'!$K$8)</f>
        <v/>
      </c>
      <c r="J572" s="69" t="str">
        <f>IF('Section 10a Plan_Diffusion'!C27="","",'Section 10a Plan_Diffusion'!C27)</f>
        <v/>
      </c>
      <c r="K572" s="1273" t="str">
        <f>IF('Section 10a Plan_Diffusion'!D27="","",'Section 10a Plan_Diffusion'!D27)</f>
        <v/>
      </c>
      <c r="L572" s="69" t="str">
        <f>IF('Section 10a Plan_Diffusion'!E27="","",IF('Section 10a Plan_Diffusion'!E27="«Choisir»","",'Section 10a Plan_Diffusion'!E27))</f>
        <v/>
      </c>
      <c r="M572" s="69" t="str">
        <f>IF('Section 10a Plan_Diffusion'!F27="","",IF('Section 10a Plan_Diffusion'!F27="«Choisir»","",'Section 10a Plan_Diffusion'!F27))</f>
        <v/>
      </c>
      <c r="N572" s="69" t="str">
        <f>IF('Section 10a Plan_Diffusion'!G27="","",'Section 10a Plan_Diffusion'!G27)</f>
        <v/>
      </c>
      <c r="O572" s="69" t="str">
        <f>IF('Section 10a Plan_Diffusion'!H27="","",'Section 10a Plan_Diffusion'!H27)</f>
        <v/>
      </c>
      <c r="P572" s="69" t="str">
        <f>IF('Section 10a Plan_Diffusion'!I27="","",IF('Section 10a Plan_Diffusion'!I27="«Choisir»","",'Section 10a Plan_Diffusion'!I27))</f>
        <v/>
      </c>
      <c r="Q572" s="69" t="str">
        <f>IF('Section 10a Plan_Diffusion'!J27="","",IF('Section 10a Plan_Diffusion'!J27="«Choisir»","",'Section 10a Plan_Diffusion'!J27))</f>
        <v/>
      </c>
      <c r="R572" s="9" t="str">
        <f>IF('Section 10a Plan_Diffusion'!K27="","",'Section 10a Plan_Diffusion'!K27)</f>
        <v/>
      </c>
      <c r="S572" s="9" t="str">
        <f>IF('Section 10a Plan_Diffusion'!L27="","",'Section 10a Plan_Diffusion'!L27)</f>
        <v/>
      </c>
      <c r="T572" s="9" t="str">
        <f>IF('Section 10a Plan_Diffusion'!M27="","",'Section 10a Plan_Diffusion'!M27)</f>
        <v/>
      </c>
      <c r="U572" s="9" t="str">
        <f>IF('Section 10a Plan_Diffusion'!N27="","",'Section 10a Plan_Diffusion'!N27)</f>
        <v/>
      </c>
      <c r="V572" s="9">
        <f>'Section 10a Plan_Diffusion'!O27</f>
        <v>0</v>
      </c>
      <c r="W572" s="45">
        <f>'Section 10a Plan_Diffusion'!P27</f>
        <v>0</v>
      </c>
      <c r="X572" s="45">
        <f>'Section 10a Plan_Diffusion'!Q27</f>
        <v>0</v>
      </c>
      <c r="Y572" s="45">
        <f>'Section 10a Plan_Diffusion'!R27</f>
        <v>0</v>
      </c>
      <c r="Z572" s="45">
        <f>'Section 10a Plan_Diffusion'!S27</f>
        <v>0</v>
      </c>
      <c r="AA572" s="9">
        <f>'Section 10a Plan_Diffusion'!T27</f>
        <v>0</v>
      </c>
      <c r="AB572" s="9">
        <f>'Section 10a Plan_Diffusion'!U27</f>
        <v>0</v>
      </c>
    </row>
    <row r="573" spans="1:28">
      <c r="A573" s="9">
        <f>'Identification '!$F$11</f>
        <v>0</v>
      </c>
      <c r="B573" s="1371" t="str">
        <f>IF(AND('Identification '!$F$11="",'Identification '!$F$15&lt;&gt;""),'Identification '!$F$15,IF('Identification '!$F$11="","",IF('Identification '!$F$13="Inscrire le nom de votre organisme dans la cellule F15",'Identification '!$F$15,'Identification '!$F$13)))</f>
        <v/>
      </c>
      <c r="C573" s="9" t="str">
        <f>REF!$BM$8</f>
        <v>2026-2027</v>
      </c>
      <c r="D573" s="9" t="s">
        <v>3224</v>
      </c>
      <c r="E573" s="69" t="str">
        <f>'Identification '!$F$17</f>
        <v/>
      </c>
      <c r="F573" s="9" t="str">
        <f>'Identification '!$G$18</f>
        <v/>
      </c>
      <c r="G573" s="232" t="str">
        <f>IF('Section 10a Plan_Diffusion'!$D$6="","",'Section 10a Plan_Diffusion'!$D$6)</f>
        <v/>
      </c>
      <c r="H573" s="9" t="str">
        <f>IF('Section 10a Plan_Diffusion'!$D$8="","",'Section 10a Plan_Diffusion'!$D$8)</f>
        <v/>
      </c>
      <c r="I573" s="9" t="str">
        <f>IF('Section 10a Plan_Diffusion'!$K$8="","",'Section 10a Plan_Diffusion'!$K$8)</f>
        <v/>
      </c>
      <c r="J573" s="69" t="str">
        <f>IF('Section 10a Plan_Diffusion'!C28="","",'Section 10a Plan_Diffusion'!C28)</f>
        <v/>
      </c>
      <c r="K573" s="1273" t="str">
        <f>IF('Section 10a Plan_Diffusion'!D28="","",'Section 10a Plan_Diffusion'!D28)</f>
        <v/>
      </c>
      <c r="L573" s="69" t="str">
        <f>IF('Section 10a Plan_Diffusion'!E28="","",IF('Section 10a Plan_Diffusion'!E28="«Choisir»","",'Section 10a Plan_Diffusion'!E28))</f>
        <v/>
      </c>
      <c r="M573" s="69" t="str">
        <f>IF('Section 10a Plan_Diffusion'!F28="","",IF('Section 10a Plan_Diffusion'!F28="«Choisir»","",'Section 10a Plan_Diffusion'!F28))</f>
        <v/>
      </c>
      <c r="N573" s="69" t="str">
        <f>IF('Section 10a Plan_Diffusion'!G28="","",'Section 10a Plan_Diffusion'!G28)</f>
        <v/>
      </c>
      <c r="O573" s="69" t="str">
        <f>IF('Section 10a Plan_Diffusion'!H28="","",'Section 10a Plan_Diffusion'!H28)</f>
        <v/>
      </c>
      <c r="P573" s="69" t="str">
        <f>IF('Section 10a Plan_Diffusion'!I28="","",IF('Section 10a Plan_Diffusion'!I28="«Choisir»","",'Section 10a Plan_Diffusion'!I28))</f>
        <v/>
      </c>
      <c r="Q573" s="69" t="str">
        <f>IF('Section 10a Plan_Diffusion'!J28="","",IF('Section 10a Plan_Diffusion'!J28="«Choisir»","",'Section 10a Plan_Diffusion'!J28))</f>
        <v/>
      </c>
      <c r="R573" s="9" t="str">
        <f>IF('Section 10a Plan_Diffusion'!K28="","",'Section 10a Plan_Diffusion'!K28)</f>
        <v/>
      </c>
      <c r="S573" s="9" t="str">
        <f>IF('Section 10a Plan_Diffusion'!L28="","",'Section 10a Plan_Diffusion'!L28)</f>
        <v/>
      </c>
      <c r="T573" s="9" t="str">
        <f>IF('Section 10a Plan_Diffusion'!M28="","",'Section 10a Plan_Diffusion'!M28)</f>
        <v/>
      </c>
      <c r="U573" s="9" t="str">
        <f>IF('Section 10a Plan_Diffusion'!N28="","",'Section 10a Plan_Diffusion'!N28)</f>
        <v/>
      </c>
      <c r="V573" s="9">
        <f>'Section 10a Plan_Diffusion'!O28</f>
        <v>0</v>
      </c>
      <c r="W573" s="45">
        <f>'Section 10a Plan_Diffusion'!P28</f>
        <v>0</v>
      </c>
      <c r="X573" s="45">
        <f>'Section 10a Plan_Diffusion'!Q28</f>
        <v>0</v>
      </c>
      <c r="Y573" s="45">
        <f>'Section 10a Plan_Diffusion'!R28</f>
        <v>0</v>
      </c>
      <c r="Z573" s="45">
        <f>'Section 10a Plan_Diffusion'!S28</f>
        <v>0</v>
      </c>
      <c r="AA573" s="9">
        <f>'Section 10a Plan_Diffusion'!T28</f>
        <v>0</v>
      </c>
      <c r="AB573" s="9">
        <f>'Section 10a Plan_Diffusion'!U28</f>
        <v>0</v>
      </c>
    </row>
    <row r="574" spans="1:28">
      <c r="A574" s="9">
        <f>'Identification '!$F$11</f>
        <v>0</v>
      </c>
      <c r="B574" s="1371" t="str">
        <f>IF(AND('Identification '!$F$11="",'Identification '!$F$15&lt;&gt;""),'Identification '!$F$15,IF('Identification '!$F$11="","",IF('Identification '!$F$13="Inscrire le nom de votre organisme dans la cellule F15",'Identification '!$F$15,'Identification '!$F$13)))</f>
        <v/>
      </c>
      <c r="C574" s="9" t="str">
        <f>REF!$BM$8</f>
        <v>2026-2027</v>
      </c>
      <c r="D574" s="9" t="s">
        <v>3224</v>
      </c>
      <c r="E574" s="69" t="str">
        <f>'Identification '!$F$17</f>
        <v/>
      </c>
      <c r="F574" s="9" t="str">
        <f>'Identification '!$G$18</f>
        <v/>
      </c>
      <c r="G574" s="232" t="str">
        <f>IF('Section 10a Plan_Diffusion'!$D$6="","",'Section 10a Plan_Diffusion'!$D$6)</f>
        <v/>
      </c>
      <c r="H574" s="9" t="str">
        <f>IF('Section 10a Plan_Diffusion'!$D$8="","",'Section 10a Plan_Diffusion'!$D$8)</f>
        <v/>
      </c>
      <c r="I574" s="9" t="str">
        <f>IF('Section 10a Plan_Diffusion'!$K$8="","",'Section 10a Plan_Diffusion'!$K$8)</f>
        <v/>
      </c>
      <c r="J574" s="69" t="str">
        <f>IF('Section 10a Plan_Diffusion'!C29="","",'Section 10a Plan_Diffusion'!C29)</f>
        <v/>
      </c>
      <c r="K574" s="1273" t="str">
        <f>IF('Section 10a Plan_Diffusion'!D29="","",'Section 10a Plan_Diffusion'!D29)</f>
        <v/>
      </c>
      <c r="L574" s="69" t="str">
        <f>IF('Section 10a Plan_Diffusion'!E29="","",IF('Section 10a Plan_Diffusion'!E29="«Choisir»","",'Section 10a Plan_Diffusion'!E29))</f>
        <v/>
      </c>
      <c r="M574" s="69" t="str">
        <f>IF('Section 10a Plan_Diffusion'!F29="","",IF('Section 10a Plan_Diffusion'!F29="«Choisir»","",'Section 10a Plan_Diffusion'!F29))</f>
        <v/>
      </c>
      <c r="N574" s="69" t="str">
        <f>IF('Section 10a Plan_Diffusion'!G29="","",'Section 10a Plan_Diffusion'!G29)</f>
        <v/>
      </c>
      <c r="O574" s="69" t="str">
        <f>IF('Section 10a Plan_Diffusion'!H29="","",'Section 10a Plan_Diffusion'!H29)</f>
        <v/>
      </c>
      <c r="P574" s="69" t="str">
        <f>IF('Section 10a Plan_Diffusion'!I29="","",IF('Section 10a Plan_Diffusion'!I29="«Choisir»","",'Section 10a Plan_Diffusion'!I29))</f>
        <v/>
      </c>
      <c r="Q574" s="69" t="str">
        <f>IF('Section 10a Plan_Diffusion'!J29="","",IF('Section 10a Plan_Diffusion'!J29="«Choisir»","",'Section 10a Plan_Diffusion'!J29))</f>
        <v/>
      </c>
      <c r="R574" s="9" t="str">
        <f>IF('Section 10a Plan_Diffusion'!K29="","",'Section 10a Plan_Diffusion'!K29)</f>
        <v/>
      </c>
      <c r="S574" s="9" t="str">
        <f>IF('Section 10a Plan_Diffusion'!L29="","",'Section 10a Plan_Diffusion'!L29)</f>
        <v/>
      </c>
      <c r="T574" s="9" t="str">
        <f>IF('Section 10a Plan_Diffusion'!M29="","",'Section 10a Plan_Diffusion'!M29)</f>
        <v/>
      </c>
      <c r="U574" s="9" t="str">
        <f>IF('Section 10a Plan_Diffusion'!N29="","",'Section 10a Plan_Diffusion'!N29)</f>
        <v/>
      </c>
      <c r="V574" s="9">
        <f>'Section 10a Plan_Diffusion'!O29</f>
        <v>0</v>
      </c>
      <c r="W574" s="45">
        <f>'Section 10a Plan_Diffusion'!P29</f>
        <v>0</v>
      </c>
      <c r="X574" s="45">
        <f>'Section 10a Plan_Diffusion'!Q29</f>
        <v>0</v>
      </c>
      <c r="Y574" s="45">
        <f>'Section 10a Plan_Diffusion'!R29</f>
        <v>0</v>
      </c>
      <c r="Z574" s="45">
        <f>'Section 10a Plan_Diffusion'!S29</f>
        <v>0</v>
      </c>
      <c r="AA574" s="9">
        <f>'Section 10a Plan_Diffusion'!T29</f>
        <v>0</v>
      </c>
      <c r="AB574" s="9">
        <f>'Section 10a Plan_Diffusion'!U29</f>
        <v>0</v>
      </c>
    </row>
    <row r="575" spans="1:28">
      <c r="A575" s="9">
        <f>'Identification '!$F$11</f>
        <v>0</v>
      </c>
      <c r="B575" s="1371" t="str">
        <f>IF(AND('Identification '!$F$11="",'Identification '!$F$15&lt;&gt;""),'Identification '!$F$15,IF('Identification '!$F$11="","",IF('Identification '!$F$13="Inscrire le nom de votre organisme dans la cellule F15",'Identification '!$F$15,'Identification '!$F$13)))</f>
        <v/>
      </c>
      <c r="C575" s="9" t="str">
        <f>REF!$BM$8</f>
        <v>2026-2027</v>
      </c>
      <c r="D575" s="9" t="s">
        <v>3224</v>
      </c>
      <c r="E575" s="69" t="str">
        <f>'Identification '!$F$17</f>
        <v/>
      </c>
      <c r="F575" s="9" t="str">
        <f>'Identification '!$G$18</f>
        <v/>
      </c>
      <c r="G575" s="232" t="str">
        <f>IF('Section 10a Plan_Diffusion'!$D$6="","",'Section 10a Plan_Diffusion'!$D$6)</f>
        <v/>
      </c>
      <c r="H575" s="9" t="str">
        <f>IF('Section 10a Plan_Diffusion'!$D$8="","",'Section 10a Plan_Diffusion'!$D$8)</f>
        <v/>
      </c>
      <c r="I575" s="9" t="str">
        <f>IF('Section 10a Plan_Diffusion'!$K$8="","",'Section 10a Plan_Diffusion'!$K$8)</f>
        <v/>
      </c>
      <c r="J575" s="69" t="str">
        <f>IF('Section 10a Plan_Diffusion'!C30="","",'Section 10a Plan_Diffusion'!C30)</f>
        <v/>
      </c>
      <c r="K575" s="1273" t="str">
        <f>IF('Section 10a Plan_Diffusion'!D30="","",'Section 10a Plan_Diffusion'!D30)</f>
        <v/>
      </c>
      <c r="L575" s="69" t="str">
        <f>IF('Section 10a Plan_Diffusion'!E30="","",IF('Section 10a Plan_Diffusion'!E30="«Choisir»","",'Section 10a Plan_Diffusion'!E30))</f>
        <v/>
      </c>
      <c r="M575" s="69" t="str">
        <f>IF('Section 10a Plan_Diffusion'!F30="","",IF('Section 10a Plan_Diffusion'!F30="«Choisir»","",'Section 10a Plan_Diffusion'!F30))</f>
        <v/>
      </c>
      <c r="N575" s="69" t="str">
        <f>IF('Section 10a Plan_Diffusion'!G30="","",'Section 10a Plan_Diffusion'!G30)</f>
        <v/>
      </c>
      <c r="O575" s="69" t="str">
        <f>IF('Section 10a Plan_Diffusion'!H30="","",'Section 10a Plan_Diffusion'!H30)</f>
        <v/>
      </c>
      <c r="P575" s="69" t="str">
        <f>IF('Section 10a Plan_Diffusion'!I30="","",IF('Section 10a Plan_Diffusion'!I30="«Choisir»","",'Section 10a Plan_Diffusion'!I30))</f>
        <v/>
      </c>
      <c r="Q575" s="69" t="str">
        <f>IF('Section 10a Plan_Diffusion'!J30="","",IF('Section 10a Plan_Diffusion'!J30="«Choisir»","",'Section 10a Plan_Diffusion'!J30))</f>
        <v/>
      </c>
      <c r="R575" s="9" t="str">
        <f>IF('Section 10a Plan_Diffusion'!K30="","",'Section 10a Plan_Diffusion'!K30)</f>
        <v/>
      </c>
      <c r="S575" s="9" t="str">
        <f>IF('Section 10a Plan_Diffusion'!L30="","",'Section 10a Plan_Diffusion'!L30)</f>
        <v/>
      </c>
      <c r="T575" s="9" t="str">
        <f>IF('Section 10a Plan_Diffusion'!M30="","",'Section 10a Plan_Diffusion'!M30)</f>
        <v/>
      </c>
      <c r="U575" s="9" t="str">
        <f>IF('Section 10a Plan_Diffusion'!N30="","",'Section 10a Plan_Diffusion'!N30)</f>
        <v/>
      </c>
      <c r="V575" s="9">
        <f>'Section 10a Plan_Diffusion'!O30</f>
        <v>0</v>
      </c>
      <c r="W575" s="45">
        <f>'Section 10a Plan_Diffusion'!P30</f>
        <v>0</v>
      </c>
      <c r="X575" s="45">
        <f>'Section 10a Plan_Diffusion'!Q30</f>
        <v>0</v>
      </c>
      <c r="Y575" s="45">
        <f>'Section 10a Plan_Diffusion'!R30</f>
        <v>0</v>
      </c>
      <c r="Z575" s="45">
        <f>'Section 10a Plan_Diffusion'!S30</f>
        <v>0</v>
      </c>
      <c r="AA575" s="9">
        <f>'Section 10a Plan_Diffusion'!T30</f>
        <v>0</v>
      </c>
      <c r="AB575" s="9">
        <f>'Section 10a Plan_Diffusion'!U30</f>
        <v>0</v>
      </c>
    </row>
    <row r="576" spans="1:28">
      <c r="A576" s="9">
        <f>'Identification '!$F$11</f>
        <v>0</v>
      </c>
      <c r="B576" s="1371" t="str">
        <f>IF(AND('Identification '!$F$11="",'Identification '!$F$15&lt;&gt;""),'Identification '!$F$15,IF('Identification '!$F$11="","",IF('Identification '!$F$13="Inscrire le nom de votre organisme dans la cellule F15",'Identification '!$F$15,'Identification '!$F$13)))</f>
        <v/>
      </c>
      <c r="C576" s="9" t="str">
        <f>REF!$BM$8</f>
        <v>2026-2027</v>
      </c>
      <c r="D576" s="9" t="s">
        <v>3224</v>
      </c>
      <c r="E576" s="69" t="str">
        <f>'Identification '!$F$17</f>
        <v/>
      </c>
      <c r="F576" s="9" t="str">
        <f>'Identification '!$G$18</f>
        <v/>
      </c>
      <c r="G576" s="232" t="str">
        <f>IF('Section 10a Plan_Diffusion'!$D$6="","",'Section 10a Plan_Diffusion'!$D$6)</f>
        <v/>
      </c>
      <c r="H576" s="9" t="str">
        <f>IF('Section 10a Plan_Diffusion'!$D$8="","",'Section 10a Plan_Diffusion'!$D$8)</f>
        <v/>
      </c>
      <c r="I576" s="9" t="str">
        <f>IF('Section 10a Plan_Diffusion'!$K$8="","",'Section 10a Plan_Diffusion'!$K$8)</f>
        <v/>
      </c>
      <c r="J576" s="69" t="str">
        <f>IF('Section 10a Plan_Diffusion'!C31="","",'Section 10a Plan_Diffusion'!C31)</f>
        <v/>
      </c>
      <c r="K576" s="1273" t="str">
        <f>IF('Section 10a Plan_Diffusion'!D31="","",'Section 10a Plan_Diffusion'!D31)</f>
        <v/>
      </c>
      <c r="L576" s="69" t="str">
        <f>IF('Section 10a Plan_Diffusion'!E31="","",IF('Section 10a Plan_Diffusion'!E31="«Choisir»","",'Section 10a Plan_Diffusion'!E31))</f>
        <v/>
      </c>
      <c r="M576" s="69" t="str">
        <f>IF('Section 10a Plan_Diffusion'!F31="","",IF('Section 10a Plan_Diffusion'!F31="«Choisir»","",'Section 10a Plan_Diffusion'!F31))</f>
        <v/>
      </c>
      <c r="N576" s="69" t="str">
        <f>IF('Section 10a Plan_Diffusion'!G31="","",'Section 10a Plan_Diffusion'!G31)</f>
        <v/>
      </c>
      <c r="O576" s="69" t="str">
        <f>IF('Section 10a Plan_Diffusion'!H31="","",'Section 10a Plan_Diffusion'!H31)</f>
        <v/>
      </c>
      <c r="P576" s="69" t="str">
        <f>IF('Section 10a Plan_Diffusion'!I31="","",IF('Section 10a Plan_Diffusion'!I31="«Choisir»","",'Section 10a Plan_Diffusion'!I31))</f>
        <v/>
      </c>
      <c r="Q576" s="69" t="str">
        <f>IF('Section 10a Plan_Diffusion'!J31="","",IF('Section 10a Plan_Diffusion'!J31="«Choisir»","",'Section 10a Plan_Diffusion'!J31))</f>
        <v/>
      </c>
      <c r="R576" s="9" t="str">
        <f>IF('Section 10a Plan_Diffusion'!K31="","",'Section 10a Plan_Diffusion'!K31)</f>
        <v/>
      </c>
      <c r="S576" s="9" t="str">
        <f>IF('Section 10a Plan_Diffusion'!L31="","",'Section 10a Plan_Diffusion'!L31)</f>
        <v/>
      </c>
      <c r="T576" s="9" t="str">
        <f>IF('Section 10a Plan_Diffusion'!M31="","",'Section 10a Plan_Diffusion'!M31)</f>
        <v/>
      </c>
      <c r="U576" s="9" t="str">
        <f>IF('Section 10a Plan_Diffusion'!N31="","",'Section 10a Plan_Diffusion'!N31)</f>
        <v/>
      </c>
      <c r="V576" s="9">
        <f>'Section 10a Plan_Diffusion'!O31</f>
        <v>0</v>
      </c>
      <c r="W576" s="45">
        <f>'Section 10a Plan_Diffusion'!P31</f>
        <v>0</v>
      </c>
      <c r="X576" s="45">
        <f>'Section 10a Plan_Diffusion'!Q31</f>
        <v>0</v>
      </c>
      <c r="Y576" s="45">
        <f>'Section 10a Plan_Diffusion'!R31</f>
        <v>0</v>
      </c>
      <c r="Z576" s="45">
        <f>'Section 10a Plan_Diffusion'!S31</f>
        <v>0</v>
      </c>
      <c r="AA576" s="9">
        <f>'Section 10a Plan_Diffusion'!T31</f>
        <v>0</v>
      </c>
      <c r="AB576" s="9">
        <f>'Section 10a Plan_Diffusion'!U31</f>
        <v>0</v>
      </c>
    </row>
    <row r="577" spans="1:28">
      <c r="A577" s="9">
        <f>'Identification '!$F$11</f>
        <v>0</v>
      </c>
      <c r="B577" s="1371" t="str">
        <f>IF(AND('Identification '!$F$11="",'Identification '!$F$15&lt;&gt;""),'Identification '!$F$15,IF('Identification '!$F$11="","",IF('Identification '!$F$13="Inscrire le nom de votre organisme dans la cellule F15",'Identification '!$F$15,'Identification '!$F$13)))</f>
        <v/>
      </c>
      <c r="C577" s="9" t="str">
        <f>REF!$BM$8</f>
        <v>2026-2027</v>
      </c>
      <c r="D577" s="9" t="s">
        <v>3224</v>
      </c>
      <c r="E577" s="69" t="str">
        <f>'Identification '!$F$17</f>
        <v/>
      </c>
      <c r="F577" s="9" t="str">
        <f>'Identification '!$G$18</f>
        <v/>
      </c>
      <c r="G577" s="232" t="str">
        <f>IF('Section 10a Plan_Diffusion'!$D$6="","",'Section 10a Plan_Diffusion'!$D$6)</f>
        <v/>
      </c>
      <c r="H577" s="9" t="str">
        <f>IF('Section 10a Plan_Diffusion'!$D$8="","",'Section 10a Plan_Diffusion'!$D$8)</f>
        <v/>
      </c>
      <c r="I577" s="9" t="str">
        <f>IF('Section 10a Plan_Diffusion'!$K$8="","",'Section 10a Plan_Diffusion'!$K$8)</f>
        <v/>
      </c>
      <c r="J577" s="69" t="str">
        <f>IF('Section 10a Plan_Diffusion'!C32="","",'Section 10a Plan_Diffusion'!C32)</f>
        <v/>
      </c>
      <c r="K577" s="1273" t="str">
        <f>IF('Section 10a Plan_Diffusion'!D32="","",'Section 10a Plan_Diffusion'!D32)</f>
        <v/>
      </c>
      <c r="L577" s="69" t="str">
        <f>IF('Section 10a Plan_Diffusion'!E32="","",IF('Section 10a Plan_Diffusion'!E32="«Choisir»","",'Section 10a Plan_Diffusion'!E32))</f>
        <v/>
      </c>
      <c r="M577" s="69" t="str">
        <f>IF('Section 10a Plan_Diffusion'!F32="","",IF('Section 10a Plan_Diffusion'!F32="«Choisir»","",'Section 10a Plan_Diffusion'!F32))</f>
        <v/>
      </c>
      <c r="N577" s="69" t="str">
        <f>IF('Section 10a Plan_Diffusion'!G32="","",'Section 10a Plan_Diffusion'!G32)</f>
        <v/>
      </c>
      <c r="O577" s="69" t="str">
        <f>IF('Section 10a Plan_Diffusion'!H32="","",'Section 10a Plan_Diffusion'!H32)</f>
        <v/>
      </c>
      <c r="P577" s="69" t="str">
        <f>IF('Section 10a Plan_Diffusion'!I32="","",IF('Section 10a Plan_Diffusion'!I32="«Choisir»","",'Section 10a Plan_Diffusion'!I32))</f>
        <v/>
      </c>
      <c r="Q577" s="69" t="str">
        <f>IF('Section 10a Plan_Diffusion'!J32="","",IF('Section 10a Plan_Diffusion'!J32="«Choisir»","",'Section 10a Plan_Diffusion'!J32))</f>
        <v/>
      </c>
      <c r="R577" s="9" t="str">
        <f>IF('Section 10a Plan_Diffusion'!K32="","",'Section 10a Plan_Diffusion'!K32)</f>
        <v/>
      </c>
      <c r="S577" s="9" t="str">
        <f>IF('Section 10a Plan_Diffusion'!L32="","",'Section 10a Plan_Diffusion'!L32)</f>
        <v/>
      </c>
      <c r="T577" s="9" t="str">
        <f>IF('Section 10a Plan_Diffusion'!M32="","",'Section 10a Plan_Diffusion'!M32)</f>
        <v/>
      </c>
      <c r="U577" s="9" t="str">
        <f>IF('Section 10a Plan_Diffusion'!N32="","",'Section 10a Plan_Diffusion'!N32)</f>
        <v/>
      </c>
      <c r="V577" s="9">
        <f>'Section 10a Plan_Diffusion'!O32</f>
        <v>0</v>
      </c>
      <c r="W577" s="45">
        <f>'Section 10a Plan_Diffusion'!P32</f>
        <v>0</v>
      </c>
      <c r="X577" s="45">
        <f>'Section 10a Plan_Diffusion'!Q32</f>
        <v>0</v>
      </c>
      <c r="Y577" s="45">
        <f>'Section 10a Plan_Diffusion'!R32</f>
        <v>0</v>
      </c>
      <c r="Z577" s="45">
        <f>'Section 10a Plan_Diffusion'!S32</f>
        <v>0</v>
      </c>
      <c r="AA577" s="9">
        <f>'Section 10a Plan_Diffusion'!T32</f>
        <v>0</v>
      </c>
      <c r="AB577" s="9">
        <f>'Section 10a Plan_Diffusion'!U32</f>
        <v>0</v>
      </c>
    </row>
    <row r="578" spans="1:28">
      <c r="A578" s="9">
        <f>'Identification '!$F$11</f>
        <v>0</v>
      </c>
      <c r="B578" s="1371" t="str">
        <f>IF(AND('Identification '!$F$11="",'Identification '!$F$15&lt;&gt;""),'Identification '!$F$15,IF('Identification '!$F$11="","",IF('Identification '!$F$13="Inscrire le nom de votre organisme dans la cellule F15",'Identification '!$F$15,'Identification '!$F$13)))</f>
        <v/>
      </c>
      <c r="C578" s="9" t="str">
        <f>REF!$BM$8</f>
        <v>2026-2027</v>
      </c>
      <c r="D578" s="9" t="s">
        <v>3224</v>
      </c>
      <c r="E578" s="69" t="str">
        <f>'Identification '!$F$17</f>
        <v/>
      </c>
      <c r="F578" s="9" t="str">
        <f>'Identification '!$G$18</f>
        <v/>
      </c>
      <c r="G578" s="232" t="str">
        <f>IF('Section 10a Plan_Diffusion'!$D$6="","",'Section 10a Plan_Diffusion'!$D$6)</f>
        <v/>
      </c>
      <c r="H578" s="9" t="str">
        <f>IF('Section 10a Plan_Diffusion'!$D$8="","",'Section 10a Plan_Diffusion'!$D$8)</f>
        <v/>
      </c>
      <c r="I578" s="9" t="str">
        <f>IF('Section 10a Plan_Diffusion'!$K$8="","",'Section 10a Plan_Diffusion'!$K$8)</f>
        <v/>
      </c>
      <c r="J578" s="69" t="str">
        <f>IF('Section 10a Plan_Diffusion'!C33="","",'Section 10a Plan_Diffusion'!C33)</f>
        <v/>
      </c>
      <c r="K578" s="1273" t="str">
        <f>IF('Section 10a Plan_Diffusion'!D33="","",'Section 10a Plan_Diffusion'!D33)</f>
        <v/>
      </c>
      <c r="L578" s="69" t="str">
        <f>IF('Section 10a Plan_Diffusion'!E33="","",IF('Section 10a Plan_Diffusion'!E33="«Choisir»","",'Section 10a Plan_Diffusion'!E33))</f>
        <v/>
      </c>
      <c r="M578" s="69" t="str">
        <f>IF('Section 10a Plan_Diffusion'!F33="","",IF('Section 10a Plan_Diffusion'!F33="«Choisir»","",'Section 10a Plan_Diffusion'!F33))</f>
        <v/>
      </c>
      <c r="N578" s="69" t="str">
        <f>IF('Section 10a Plan_Diffusion'!G33="","",'Section 10a Plan_Diffusion'!G33)</f>
        <v/>
      </c>
      <c r="O578" s="69" t="str">
        <f>IF('Section 10a Plan_Diffusion'!H33="","",'Section 10a Plan_Diffusion'!H33)</f>
        <v/>
      </c>
      <c r="P578" s="69" t="str">
        <f>IF('Section 10a Plan_Diffusion'!I33="","",IF('Section 10a Plan_Diffusion'!I33="«Choisir»","",'Section 10a Plan_Diffusion'!I33))</f>
        <v/>
      </c>
      <c r="Q578" s="69" t="str">
        <f>IF('Section 10a Plan_Diffusion'!J33="","",IF('Section 10a Plan_Diffusion'!J33="«Choisir»","",'Section 10a Plan_Diffusion'!J33))</f>
        <v/>
      </c>
      <c r="R578" s="9" t="str">
        <f>IF('Section 10a Plan_Diffusion'!K33="","",'Section 10a Plan_Diffusion'!K33)</f>
        <v/>
      </c>
      <c r="S578" s="9" t="str">
        <f>IF('Section 10a Plan_Diffusion'!L33="","",'Section 10a Plan_Diffusion'!L33)</f>
        <v/>
      </c>
      <c r="T578" s="9" t="str">
        <f>IF('Section 10a Plan_Diffusion'!M33="","",'Section 10a Plan_Diffusion'!M33)</f>
        <v/>
      </c>
      <c r="U578" s="9" t="str">
        <f>IF('Section 10a Plan_Diffusion'!N33="","",'Section 10a Plan_Diffusion'!N33)</f>
        <v/>
      </c>
      <c r="V578" s="9">
        <f>'Section 10a Plan_Diffusion'!O33</f>
        <v>0</v>
      </c>
      <c r="W578" s="45">
        <f>'Section 10a Plan_Diffusion'!P33</f>
        <v>0</v>
      </c>
      <c r="X578" s="45">
        <f>'Section 10a Plan_Diffusion'!Q33</f>
        <v>0</v>
      </c>
      <c r="Y578" s="45">
        <f>'Section 10a Plan_Diffusion'!R33</f>
        <v>0</v>
      </c>
      <c r="Z578" s="45">
        <f>'Section 10a Plan_Diffusion'!S33</f>
        <v>0</v>
      </c>
      <c r="AA578" s="9">
        <f>'Section 10a Plan_Diffusion'!T33</f>
        <v>0</v>
      </c>
      <c r="AB578" s="9">
        <f>'Section 10a Plan_Diffusion'!U33</f>
        <v>0</v>
      </c>
    </row>
    <row r="579" spans="1:28">
      <c r="A579" s="9">
        <f>'Identification '!$F$11</f>
        <v>0</v>
      </c>
      <c r="B579" s="1371" t="str">
        <f>IF(AND('Identification '!$F$11="",'Identification '!$F$15&lt;&gt;""),'Identification '!$F$15,IF('Identification '!$F$11="","",IF('Identification '!$F$13="Inscrire le nom de votre organisme dans la cellule F15",'Identification '!$F$15,'Identification '!$F$13)))</f>
        <v/>
      </c>
      <c r="C579" s="9" t="str">
        <f>REF!$BM$8</f>
        <v>2026-2027</v>
      </c>
      <c r="D579" s="9" t="s">
        <v>3224</v>
      </c>
      <c r="E579" s="69" t="str">
        <f>'Identification '!$F$17</f>
        <v/>
      </c>
      <c r="F579" s="9" t="str">
        <f>'Identification '!$G$18</f>
        <v/>
      </c>
      <c r="G579" s="232" t="str">
        <f>IF('Section 10a Plan_Diffusion'!$D$6="","",'Section 10a Plan_Diffusion'!$D$6)</f>
        <v/>
      </c>
      <c r="H579" s="9" t="str">
        <f>IF('Section 10a Plan_Diffusion'!$D$8="","",'Section 10a Plan_Diffusion'!$D$8)</f>
        <v/>
      </c>
      <c r="I579" s="9" t="str">
        <f>IF('Section 10a Plan_Diffusion'!$K$8="","",'Section 10a Plan_Diffusion'!$K$8)</f>
        <v/>
      </c>
      <c r="J579" s="69" t="str">
        <f>IF('Section 10a Plan_Diffusion'!C34="","",'Section 10a Plan_Diffusion'!C34)</f>
        <v/>
      </c>
      <c r="K579" s="1273" t="str">
        <f>IF('Section 10a Plan_Diffusion'!D34="","",'Section 10a Plan_Diffusion'!D34)</f>
        <v/>
      </c>
      <c r="L579" s="69" t="str">
        <f>IF('Section 10a Plan_Diffusion'!E34="","",IF('Section 10a Plan_Diffusion'!E34="«Choisir»","",'Section 10a Plan_Diffusion'!E34))</f>
        <v/>
      </c>
      <c r="M579" s="69" t="str">
        <f>IF('Section 10a Plan_Diffusion'!F34="","",IF('Section 10a Plan_Diffusion'!F34="«Choisir»","",'Section 10a Plan_Diffusion'!F34))</f>
        <v/>
      </c>
      <c r="N579" s="69" t="str">
        <f>IF('Section 10a Plan_Diffusion'!G34="","",'Section 10a Plan_Diffusion'!G34)</f>
        <v/>
      </c>
      <c r="O579" s="69" t="str">
        <f>IF('Section 10a Plan_Diffusion'!H34="","",'Section 10a Plan_Diffusion'!H34)</f>
        <v/>
      </c>
      <c r="P579" s="69" t="str">
        <f>IF('Section 10a Plan_Diffusion'!I34="","",IF('Section 10a Plan_Diffusion'!I34="«Choisir»","",'Section 10a Plan_Diffusion'!I34))</f>
        <v/>
      </c>
      <c r="Q579" s="69" t="str">
        <f>IF('Section 10a Plan_Diffusion'!J34="","",IF('Section 10a Plan_Diffusion'!J34="«Choisir»","",'Section 10a Plan_Diffusion'!J34))</f>
        <v/>
      </c>
      <c r="R579" s="9" t="str">
        <f>IF('Section 10a Plan_Diffusion'!K34="","",'Section 10a Plan_Diffusion'!K34)</f>
        <v/>
      </c>
      <c r="S579" s="9" t="str">
        <f>IF('Section 10a Plan_Diffusion'!L34="","",'Section 10a Plan_Diffusion'!L34)</f>
        <v/>
      </c>
      <c r="T579" s="9" t="str">
        <f>IF('Section 10a Plan_Diffusion'!M34="","",'Section 10a Plan_Diffusion'!M34)</f>
        <v/>
      </c>
      <c r="U579" s="9" t="str">
        <f>IF('Section 10a Plan_Diffusion'!N34="","",'Section 10a Plan_Diffusion'!N34)</f>
        <v/>
      </c>
      <c r="V579" s="9">
        <f>'Section 10a Plan_Diffusion'!O34</f>
        <v>0</v>
      </c>
      <c r="W579" s="45">
        <f>'Section 10a Plan_Diffusion'!P34</f>
        <v>0</v>
      </c>
      <c r="X579" s="45">
        <f>'Section 10a Plan_Diffusion'!Q34</f>
        <v>0</v>
      </c>
      <c r="Y579" s="45">
        <f>'Section 10a Plan_Diffusion'!R34</f>
        <v>0</v>
      </c>
      <c r="Z579" s="45">
        <f>'Section 10a Plan_Diffusion'!S34</f>
        <v>0</v>
      </c>
      <c r="AA579" s="9">
        <f>'Section 10a Plan_Diffusion'!T34</f>
        <v>0</v>
      </c>
      <c r="AB579" s="9">
        <f>'Section 10a Plan_Diffusion'!U34</f>
        <v>0</v>
      </c>
    </row>
    <row r="580" spans="1:28">
      <c r="A580" s="9">
        <f>'Identification '!$F$11</f>
        <v>0</v>
      </c>
      <c r="B580" s="1371" t="str">
        <f>IF(AND('Identification '!$F$11="",'Identification '!$F$15&lt;&gt;""),'Identification '!$F$15,IF('Identification '!$F$11="","",IF('Identification '!$F$13="Inscrire le nom de votre organisme dans la cellule F15",'Identification '!$F$15,'Identification '!$F$13)))</f>
        <v/>
      </c>
      <c r="C580" s="9" t="str">
        <f>REF!$BM$8</f>
        <v>2026-2027</v>
      </c>
      <c r="D580" s="9" t="s">
        <v>3224</v>
      </c>
      <c r="E580" s="69" t="str">
        <f>'Identification '!$F$17</f>
        <v/>
      </c>
      <c r="F580" s="9" t="str">
        <f>'Identification '!$G$18</f>
        <v/>
      </c>
      <c r="G580" s="232" t="str">
        <f>IF('Section 10a Plan_Diffusion'!$D$6="","",'Section 10a Plan_Diffusion'!$D$6)</f>
        <v/>
      </c>
      <c r="H580" s="9" t="str">
        <f>IF('Section 10a Plan_Diffusion'!$D$8="","",'Section 10a Plan_Diffusion'!$D$8)</f>
        <v/>
      </c>
      <c r="I580" s="9" t="str">
        <f>IF('Section 10a Plan_Diffusion'!$K$8="","",'Section 10a Plan_Diffusion'!$K$8)</f>
        <v/>
      </c>
      <c r="J580" s="69" t="str">
        <f>IF('Section 10a Plan_Diffusion'!C35="","",'Section 10a Plan_Diffusion'!C35)</f>
        <v/>
      </c>
      <c r="K580" s="1273" t="str">
        <f>IF('Section 10a Plan_Diffusion'!D35="","",'Section 10a Plan_Diffusion'!D35)</f>
        <v/>
      </c>
      <c r="L580" s="69" t="str">
        <f>IF('Section 10a Plan_Diffusion'!E35="","",IF('Section 10a Plan_Diffusion'!E35="«Choisir»","",'Section 10a Plan_Diffusion'!E35))</f>
        <v/>
      </c>
      <c r="M580" s="69" t="str">
        <f>IF('Section 10a Plan_Diffusion'!F35="","",IF('Section 10a Plan_Diffusion'!F35="«Choisir»","",'Section 10a Plan_Diffusion'!F35))</f>
        <v/>
      </c>
      <c r="N580" s="69" t="str">
        <f>IF('Section 10a Plan_Diffusion'!G35="","",'Section 10a Plan_Diffusion'!G35)</f>
        <v/>
      </c>
      <c r="O580" s="69" t="str">
        <f>IF('Section 10a Plan_Diffusion'!H35="","",'Section 10a Plan_Diffusion'!H35)</f>
        <v/>
      </c>
      <c r="P580" s="69" t="str">
        <f>IF('Section 10a Plan_Diffusion'!I35="","",IF('Section 10a Plan_Diffusion'!I35="«Choisir»","",'Section 10a Plan_Diffusion'!I35))</f>
        <v/>
      </c>
      <c r="Q580" s="69" t="str">
        <f>IF('Section 10a Plan_Diffusion'!J35="","",IF('Section 10a Plan_Diffusion'!J35="«Choisir»","",'Section 10a Plan_Diffusion'!J35))</f>
        <v/>
      </c>
      <c r="R580" s="9" t="str">
        <f>IF('Section 10a Plan_Diffusion'!K35="","",'Section 10a Plan_Diffusion'!K35)</f>
        <v/>
      </c>
      <c r="S580" s="9" t="str">
        <f>IF('Section 10a Plan_Diffusion'!L35="","",'Section 10a Plan_Diffusion'!L35)</f>
        <v/>
      </c>
      <c r="T580" s="9" t="str">
        <f>IF('Section 10a Plan_Diffusion'!M35="","",'Section 10a Plan_Diffusion'!M35)</f>
        <v/>
      </c>
      <c r="U580" s="9" t="str">
        <f>IF('Section 10a Plan_Diffusion'!N35="","",'Section 10a Plan_Diffusion'!N35)</f>
        <v/>
      </c>
      <c r="V580" s="9">
        <f>'Section 10a Plan_Diffusion'!O35</f>
        <v>0</v>
      </c>
      <c r="W580" s="45">
        <f>'Section 10a Plan_Diffusion'!P35</f>
        <v>0</v>
      </c>
      <c r="X580" s="45">
        <f>'Section 10a Plan_Diffusion'!Q35</f>
        <v>0</v>
      </c>
      <c r="Y580" s="45">
        <f>'Section 10a Plan_Diffusion'!R35</f>
        <v>0</v>
      </c>
      <c r="Z580" s="45">
        <f>'Section 10a Plan_Diffusion'!S35</f>
        <v>0</v>
      </c>
      <c r="AA580" s="9">
        <f>'Section 10a Plan_Diffusion'!T35</f>
        <v>0</v>
      </c>
      <c r="AB580" s="9">
        <f>'Section 10a Plan_Diffusion'!U35</f>
        <v>0</v>
      </c>
    </row>
    <row r="581" spans="1:28">
      <c r="A581" s="9">
        <f>'Identification '!$F$11</f>
        <v>0</v>
      </c>
      <c r="B581" s="1371" t="str">
        <f>IF(AND('Identification '!$F$11="",'Identification '!$F$15&lt;&gt;""),'Identification '!$F$15,IF('Identification '!$F$11="","",IF('Identification '!$F$13="Inscrire le nom de votre organisme dans la cellule F15",'Identification '!$F$15,'Identification '!$F$13)))</f>
        <v/>
      </c>
      <c r="C581" s="9" t="str">
        <f>REF!$BM$8</f>
        <v>2026-2027</v>
      </c>
      <c r="D581" s="9" t="s">
        <v>3224</v>
      </c>
      <c r="E581" s="69" t="str">
        <f>'Identification '!$F$17</f>
        <v/>
      </c>
      <c r="F581" s="9" t="str">
        <f>'Identification '!$G$18</f>
        <v/>
      </c>
      <c r="G581" s="232" t="str">
        <f>IF('Section 10a Plan_Diffusion'!$D$6="","",'Section 10a Plan_Diffusion'!$D$6)</f>
        <v/>
      </c>
      <c r="H581" s="9" t="str">
        <f>IF('Section 10a Plan_Diffusion'!$D$8="","",'Section 10a Plan_Diffusion'!$D$8)</f>
        <v/>
      </c>
      <c r="I581" s="9" t="str">
        <f>IF('Section 10a Plan_Diffusion'!$K$8="","",'Section 10a Plan_Diffusion'!$K$8)</f>
        <v/>
      </c>
      <c r="J581" s="69" t="str">
        <f>IF('Section 10a Plan_Diffusion'!C36="","",'Section 10a Plan_Diffusion'!C36)</f>
        <v/>
      </c>
      <c r="K581" s="1273" t="str">
        <f>IF('Section 10a Plan_Diffusion'!D36="","",'Section 10a Plan_Diffusion'!D36)</f>
        <v/>
      </c>
      <c r="L581" s="69" t="str">
        <f>IF('Section 10a Plan_Diffusion'!E36="","",IF('Section 10a Plan_Diffusion'!E36="«Choisir»","",'Section 10a Plan_Diffusion'!E36))</f>
        <v/>
      </c>
      <c r="M581" s="69" t="str">
        <f>IF('Section 10a Plan_Diffusion'!F36="","",IF('Section 10a Plan_Diffusion'!F36="«Choisir»","",'Section 10a Plan_Diffusion'!F36))</f>
        <v/>
      </c>
      <c r="N581" s="69" t="str">
        <f>IF('Section 10a Plan_Diffusion'!G36="","",'Section 10a Plan_Diffusion'!G36)</f>
        <v/>
      </c>
      <c r="O581" s="69" t="str">
        <f>IF('Section 10a Plan_Diffusion'!H36="","",'Section 10a Plan_Diffusion'!H36)</f>
        <v/>
      </c>
      <c r="P581" s="69" t="str">
        <f>IF('Section 10a Plan_Diffusion'!I36="","",IF('Section 10a Plan_Diffusion'!I36="«Choisir»","",'Section 10a Plan_Diffusion'!I36))</f>
        <v/>
      </c>
      <c r="Q581" s="69" t="str">
        <f>IF('Section 10a Plan_Diffusion'!J36="","",IF('Section 10a Plan_Diffusion'!J36="«Choisir»","",'Section 10a Plan_Diffusion'!J36))</f>
        <v/>
      </c>
      <c r="R581" s="9" t="str">
        <f>IF('Section 10a Plan_Diffusion'!K36="","",'Section 10a Plan_Diffusion'!K36)</f>
        <v/>
      </c>
      <c r="S581" s="9" t="str">
        <f>IF('Section 10a Plan_Diffusion'!L36="","",'Section 10a Plan_Diffusion'!L36)</f>
        <v/>
      </c>
      <c r="T581" s="9" t="str">
        <f>IF('Section 10a Plan_Diffusion'!M36="","",'Section 10a Plan_Diffusion'!M36)</f>
        <v/>
      </c>
      <c r="U581" s="9" t="str">
        <f>IF('Section 10a Plan_Diffusion'!N36="","",'Section 10a Plan_Diffusion'!N36)</f>
        <v/>
      </c>
      <c r="V581" s="9">
        <f>'Section 10a Plan_Diffusion'!O36</f>
        <v>0</v>
      </c>
      <c r="W581" s="45">
        <f>'Section 10a Plan_Diffusion'!P36</f>
        <v>0</v>
      </c>
      <c r="X581" s="45">
        <f>'Section 10a Plan_Diffusion'!Q36</f>
        <v>0</v>
      </c>
      <c r="Y581" s="45">
        <f>'Section 10a Plan_Diffusion'!R36</f>
        <v>0</v>
      </c>
      <c r="Z581" s="45">
        <f>'Section 10a Plan_Diffusion'!S36</f>
        <v>0</v>
      </c>
      <c r="AA581" s="9">
        <f>'Section 10a Plan_Diffusion'!T36</f>
        <v>0</v>
      </c>
      <c r="AB581" s="9">
        <f>'Section 10a Plan_Diffusion'!U36</f>
        <v>0</v>
      </c>
    </row>
    <row r="582" spans="1:28">
      <c r="A582" s="9">
        <f>'Identification '!$F$11</f>
        <v>0</v>
      </c>
      <c r="B582" s="1371" t="str">
        <f>IF(AND('Identification '!$F$11="",'Identification '!$F$15&lt;&gt;""),'Identification '!$F$15,IF('Identification '!$F$11="","",IF('Identification '!$F$13="Inscrire le nom de votre organisme dans la cellule F15",'Identification '!$F$15,'Identification '!$F$13)))</f>
        <v/>
      </c>
      <c r="C582" s="9" t="str">
        <f>REF!$BM$8</f>
        <v>2026-2027</v>
      </c>
      <c r="D582" s="9" t="s">
        <v>3224</v>
      </c>
      <c r="E582" s="69" t="str">
        <f>'Identification '!$F$17</f>
        <v/>
      </c>
      <c r="F582" s="9" t="str">
        <f>'Identification '!$G$18</f>
        <v/>
      </c>
      <c r="G582" s="232" t="str">
        <f>IF('Section 10a Plan_Diffusion'!$D$6="","",'Section 10a Plan_Diffusion'!$D$6)</f>
        <v/>
      </c>
      <c r="H582" s="9" t="str">
        <f>IF('Section 10a Plan_Diffusion'!$D$8="","",'Section 10a Plan_Diffusion'!$D$8)</f>
        <v/>
      </c>
      <c r="I582" s="9" t="str">
        <f>IF('Section 10a Plan_Diffusion'!$K$8="","",'Section 10a Plan_Diffusion'!$K$8)</f>
        <v/>
      </c>
      <c r="J582" s="69" t="str">
        <f>IF('Section 10a Plan_Diffusion'!C37="","",'Section 10a Plan_Diffusion'!C37)</f>
        <v/>
      </c>
      <c r="K582" s="1273" t="str">
        <f>IF('Section 10a Plan_Diffusion'!D37="","",'Section 10a Plan_Diffusion'!D37)</f>
        <v/>
      </c>
      <c r="L582" s="69" t="str">
        <f>IF('Section 10a Plan_Diffusion'!E37="","",IF('Section 10a Plan_Diffusion'!E37="«Choisir»","",'Section 10a Plan_Diffusion'!E37))</f>
        <v/>
      </c>
      <c r="M582" s="69" t="str">
        <f>IF('Section 10a Plan_Diffusion'!F37="","",IF('Section 10a Plan_Diffusion'!F37="«Choisir»","",'Section 10a Plan_Diffusion'!F37))</f>
        <v/>
      </c>
      <c r="N582" s="69" t="str">
        <f>IF('Section 10a Plan_Diffusion'!G37="","",'Section 10a Plan_Diffusion'!G37)</f>
        <v/>
      </c>
      <c r="O582" s="69" t="str">
        <f>IF('Section 10a Plan_Diffusion'!H37="","",'Section 10a Plan_Diffusion'!H37)</f>
        <v/>
      </c>
      <c r="P582" s="69" t="str">
        <f>IF('Section 10a Plan_Diffusion'!I37="","",IF('Section 10a Plan_Diffusion'!I37="«Choisir»","",'Section 10a Plan_Diffusion'!I37))</f>
        <v/>
      </c>
      <c r="Q582" s="69" t="str">
        <f>IF('Section 10a Plan_Diffusion'!J37="","",IF('Section 10a Plan_Diffusion'!J37="«Choisir»","",'Section 10a Plan_Diffusion'!J37))</f>
        <v/>
      </c>
      <c r="R582" s="9" t="str">
        <f>IF('Section 10a Plan_Diffusion'!K37="","",'Section 10a Plan_Diffusion'!K37)</f>
        <v/>
      </c>
      <c r="S582" s="9" t="str">
        <f>IF('Section 10a Plan_Diffusion'!L37="","",'Section 10a Plan_Diffusion'!L37)</f>
        <v/>
      </c>
      <c r="T582" s="9" t="str">
        <f>IF('Section 10a Plan_Diffusion'!M37="","",'Section 10a Plan_Diffusion'!M37)</f>
        <v/>
      </c>
      <c r="U582" s="9" t="str">
        <f>IF('Section 10a Plan_Diffusion'!N37="","",'Section 10a Plan_Diffusion'!N37)</f>
        <v/>
      </c>
      <c r="V582" s="9">
        <f>'Section 10a Plan_Diffusion'!O37</f>
        <v>0</v>
      </c>
      <c r="W582" s="45">
        <f>'Section 10a Plan_Diffusion'!P37</f>
        <v>0</v>
      </c>
      <c r="X582" s="45">
        <f>'Section 10a Plan_Diffusion'!Q37</f>
        <v>0</v>
      </c>
      <c r="Y582" s="45">
        <f>'Section 10a Plan_Diffusion'!R37</f>
        <v>0</v>
      </c>
      <c r="Z582" s="45">
        <f>'Section 10a Plan_Diffusion'!S37</f>
        <v>0</v>
      </c>
      <c r="AA582" s="9">
        <f>'Section 10a Plan_Diffusion'!T37</f>
        <v>0</v>
      </c>
      <c r="AB582" s="9">
        <f>'Section 10a Plan_Diffusion'!U37</f>
        <v>0</v>
      </c>
    </row>
    <row r="583" spans="1:28">
      <c r="A583" s="9">
        <f>'Identification '!$F$11</f>
        <v>0</v>
      </c>
      <c r="B583" s="1371" t="str">
        <f>IF(AND('Identification '!$F$11="",'Identification '!$F$15&lt;&gt;""),'Identification '!$F$15,IF('Identification '!$F$11="","",IF('Identification '!$F$13="Inscrire le nom de votre organisme dans la cellule F15",'Identification '!$F$15,'Identification '!$F$13)))</f>
        <v/>
      </c>
      <c r="C583" s="9" t="str">
        <f>REF!$BM$8</f>
        <v>2026-2027</v>
      </c>
      <c r="D583" s="9" t="s">
        <v>3224</v>
      </c>
      <c r="E583" s="69" t="str">
        <f>'Identification '!$F$17</f>
        <v/>
      </c>
      <c r="F583" s="9" t="str">
        <f>'Identification '!$G$18</f>
        <v/>
      </c>
      <c r="G583" s="232" t="str">
        <f>IF('Section 10a Plan_Diffusion'!$D$6="","",'Section 10a Plan_Diffusion'!$D$6)</f>
        <v/>
      </c>
      <c r="H583" s="9" t="str">
        <f>IF('Section 10a Plan_Diffusion'!$D$8="","",'Section 10a Plan_Diffusion'!$D$8)</f>
        <v/>
      </c>
      <c r="I583" s="9" t="str">
        <f>IF('Section 10a Plan_Diffusion'!$K$8="","",'Section 10a Plan_Diffusion'!$K$8)</f>
        <v/>
      </c>
      <c r="J583" s="69" t="str">
        <f>IF('Section 10a Plan_Diffusion'!C38="","",'Section 10a Plan_Diffusion'!C38)</f>
        <v/>
      </c>
      <c r="K583" s="1273" t="str">
        <f>IF('Section 10a Plan_Diffusion'!D38="","",'Section 10a Plan_Diffusion'!D38)</f>
        <v/>
      </c>
      <c r="L583" s="69" t="str">
        <f>IF('Section 10a Plan_Diffusion'!E38="","",IF('Section 10a Plan_Diffusion'!E38="«Choisir»","",'Section 10a Plan_Diffusion'!E38))</f>
        <v/>
      </c>
      <c r="M583" s="69" t="str">
        <f>IF('Section 10a Plan_Diffusion'!F38="","",IF('Section 10a Plan_Diffusion'!F38="«Choisir»","",'Section 10a Plan_Diffusion'!F38))</f>
        <v/>
      </c>
      <c r="N583" s="69" t="str">
        <f>IF('Section 10a Plan_Diffusion'!G38="","",'Section 10a Plan_Diffusion'!G38)</f>
        <v/>
      </c>
      <c r="O583" s="69" t="str">
        <f>IF('Section 10a Plan_Diffusion'!H38="","",'Section 10a Plan_Diffusion'!H38)</f>
        <v/>
      </c>
      <c r="P583" s="69" t="str">
        <f>IF('Section 10a Plan_Diffusion'!I38="","",IF('Section 10a Plan_Diffusion'!I38="«Choisir»","",'Section 10a Plan_Diffusion'!I38))</f>
        <v/>
      </c>
      <c r="Q583" s="69" t="str">
        <f>IF('Section 10a Plan_Diffusion'!J38="","",IF('Section 10a Plan_Diffusion'!J38="«Choisir»","",'Section 10a Plan_Diffusion'!J38))</f>
        <v/>
      </c>
      <c r="R583" s="9" t="str">
        <f>IF('Section 10a Plan_Diffusion'!K38="","",'Section 10a Plan_Diffusion'!K38)</f>
        <v/>
      </c>
      <c r="S583" s="9" t="str">
        <f>IF('Section 10a Plan_Diffusion'!L38="","",'Section 10a Plan_Diffusion'!L38)</f>
        <v/>
      </c>
      <c r="T583" s="9" t="str">
        <f>IF('Section 10a Plan_Diffusion'!M38="","",'Section 10a Plan_Diffusion'!M38)</f>
        <v/>
      </c>
      <c r="U583" s="9" t="str">
        <f>IF('Section 10a Plan_Diffusion'!N38="","",'Section 10a Plan_Diffusion'!N38)</f>
        <v/>
      </c>
      <c r="V583" s="9">
        <f>'Section 10a Plan_Diffusion'!O38</f>
        <v>0</v>
      </c>
      <c r="W583" s="45">
        <f>'Section 10a Plan_Diffusion'!P38</f>
        <v>0</v>
      </c>
      <c r="X583" s="45">
        <f>'Section 10a Plan_Diffusion'!Q38</f>
        <v>0</v>
      </c>
      <c r="Y583" s="45">
        <f>'Section 10a Plan_Diffusion'!R38</f>
        <v>0</v>
      </c>
      <c r="Z583" s="45">
        <f>'Section 10a Plan_Diffusion'!S38</f>
        <v>0</v>
      </c>
      <c r="AA583" s="9">
        <f>'Section 10a Plan_Diffusion'!T38</f>
        <v>0</v>
      </c>
      <c r="AB583" s="9">
        <f>'Section 10a Plan_Diffusion'!U38</f>
        <v>0</v>
      </c>
    </row>
    <row r="584" spans="1:28">
      <c r="A584" s="9">
        <f>'Identification '!$F$11</f>
        <v>0</v>
      </c>
      <c r="B584" s="1371" t="str">
        <f>IF(AND('Identification '!$F$11="",'Identification '!$F$15&lt;&gt;""),'Identification '!$F$15,IF('Identification '!$F$11="","",IF('Identification '!$F$13="Inscrire le nom de votre organisme dans la cellule F15",'Identification '!$F$15,'Identification '!$F$13)))</f>
        <v/>
      </c>
      <c r="C584" s="9" t="str">
        <f>REF!$BM$8</f>
        <v>2026-2027</v>
      </c>
      <c r="D584" s="9" t="s">
        <v>3224</v>
      </c>
      <c r="E584" s="69" t="str">
        <f>'Identification '!$F$17</f>
        <v/>
      </c>
      <c r="F584" s="9" t="str">
        <f>'Identification '!$G$18</f>
        <v/>
      </c>
      <c r="G584" s="232" t="str">
        <f>IF('Section 10a Plan_Diffusion'!$D$6="","",'Section 10a Plan_Diffusion'!$D$6)</f>
        <v/>
      </c>
      <c r="H584" s="9" t="str">
        <f>IF('Section 10a Plan_Diffusion'!$D$8="","",'Section 10a Plan_Diffusion'!$D$8)</f>
        <v/>
      </c>
      <c r="I584" s="9" t="str">
        <f>IF('Section 10a Plan_Diffusion'!$K$8="","",'Section 10a Plan_Diffusion'!$K$8)</f>
        <v/>
      </c>
      <c r="J584" s="69" t="str">
        <f>IF('Section 10a Plan_Diffusion'!C39="","",'Section 10a Plan_Diffusion'!C39)</f>
        <v/>
      </c>
      <c r="K584" s="1273" t="str">
        <f>IF('Section 10a Plan_Diffusion'!D39="","",'Section 10a Plan_Diffusion'!D39)</f>
        <v/>
      </c>
      <c r="L584" s="69" t="str">
        <f>IF('Section 10a Plan_Diffusion'!E39="","",IF('Section 10a Plan_Diffusion'!E39="«Choisir»","",'Section 10a Plan_Diffusion'!E39))</f>
        <v/>
      </c>
      <c r="M584" s="69" t="str">
        <f>IF('Section 10a Plan_Diffusion'!F39="","",IF('Section 10a Plan_Diffusion'!F39="«Choisir»","",'Section 10a Plan_Diffusion'!F39))</f>
        <v/>
      </c>
      <c r="N584" s="69" t="str">
        <f>IF('Section 10a Plan_Diffusion'!G39="","",'Section 10a Plan_Diffusion'!G39)</f>
        <v/>
      </c>
      <c r="O584" s="69" t="str">
        <f>IF('Section 10a Plan_Diffusion'!H39="","",'Section 10a Plan_Diffusion'!H39)</f>
        <v/>
      </c>
      <c r="P584" s="69" t="str">
        <f>IF('Section 10a Plan_Diffusion'!I39="","",IF('Section 10a Plan_Diffusion'!I39="«Choisir»","",'Section 10a Plan_Diffusion'!I39))</f>
        <v/>
      </c>
      <c r="Q584" s="69" t="str">
        <f>IF('Section 10a Plan_Diffusion'!J39="","",IF('Section 10a Plan_Diffusion'!J39="«Choisir»","",'Section 10a Plan_Diffusion'!J39))</f>
        <v/>
      </c>
      <c r="R584" s="9" t="str">
        <f>IF('Section 10a Plan_Diffusion'!K39="","",'Section 10a Plan_Diffusion'!K39)</f>
        <v/>
      </c>
      <c r="S584" s="9" t="str">
        <f>IF('Section 10a Plan_Diffusion'!L39="","",'Section 10a Plan_Diffusion'!L39)</f>
        <v/>
      </c>
      <c r="T584" s="9" t="str">
        <f>IF('Section 10a Plan_Diffusion'!M39="","",'Section 10a Plan_Diffusion'!M39)</f>
        <v/>
      </c>
      <c r="U584" s="9" t="str">
        <f>IF('Section 10a Plan_Diffusion'!N39="","",'Section 10a Plan_Diffusion'!N39)</f>
        <v/>
      </c>
      <c r="V584" s="9">
        <f>'Section 10a Plan_Diffusion'!O39</f>
        <v>0</v>
      </c>
      <c r="W584" s="45">
        <f>'Section 10a Plan_Diffusion'!P39</f>
        <v>0</v>
      </c>
      <c r="X584" s="45">
        <f>'Section 10a Plan_Diffusion'!Q39</f>
        <v>0</v>
      </c>
      <c r="Y584" s="45">
        <f>'Section 10a Plan_Diffusion'!R39</f>
        <v>0</v>
      </c>
      <c r="Z584" s="45">
        <f>'Section 10a Plan_Diffusion'!S39</f>
        <v>0</v>
      </c>
      <c r="AA584" s="9">
        <f>'Section 10a Plan_Diffusion'!T39</f>
        <v>0</v>
      </c>
      <c r="AB584" s="9">
        <f>'Section 10a Plan_Diffusion'!U39</f>
        <v>0</v>
      </c>
    </row>
    <row r="585" spans="1:28">
      <c r="A585" s="9">
        <f>'Identification '!$F$11</f>
        <v>0</v>
      </c>
      <c r="B585" s="1371" t="str">
        <f>IF(AND('Identification '!$F$11="",'Identification '!$F$15&lt;&gt;""),'Identification '!$F$15,IF('Identification '!$F$11="","",IF('Identification '!$F$13="Inscrire le nom de votre organisme dans la cellule F15",'Identification '!$F$15,'Identification '!$F$13)))</f>
        <v/>
      </c>
      <c r="C585" s="9" t="str">
        <f>REF!$BM$8</f>
        <v>2026-2027</v>
      </c>
      <c r="D585" s="9" t="s">
        <v>3224</v>
      </c>
      <c r="E585" s="69" t="str">
        <f>'Identification '!$F$17</f>
        <v/>
      </c>
      <c r="F585" s="9" t="str">
        <f>'Identification '!$G$18</f>
        <v/>
      </c>
      <c r="G585" s="232" t="str">
        <f>IF('Section 10a Plan_Diffusion'!$D$6="","",'Section 10a Plan_Diffusion'!$D$6)</f>
        <v/>
      </c>
      <c r="H585" s="9" t="str">
        <f>IF('Section 10a Plan_Diffusion'!$D$8="","",'Section 10a Plan_Diffusion'!$D$8)</f>
        <v/>
      </c>
      <c r="I585" s="9" t="str">
        <f>IF('Section 10a Plan_Diffusion'!$K$8="","",'Section 10a Plan_Diffusion'!$K$8)</f>
        <v/>
      </c>
      <c r="J585" s="69" t="str">
        <f>IF('Section 10a Plan_Diffusion'!C40="","",'Section 10a Plan_Diffusion'!C40)</f>
        <v/>
      </c>
      <c r="K585" s="1273" t="str">
        <f>IF('Section 10a Plan_Diffusion'!D40="","",'Section 10a Plan_Diffusion'!D40)</f>
        <v/>
      </c>
      <c r="L585" s="69" t="str">
        <f>IF('Section 10a Plan_Diffusion'!E40="","",IF('Section 10a Plan_Diffusion'!E40="«Choisir»","",'Section 10a Plan_Diffusion'!E40))</f>
        <v/>
      </c>
      <c r="M585" s="69" t="str">
        <f>IF('Section 10a Plan_Diffusion'!F40="","",IF('Section 10a Plan_Diffusion'!F40="«Choisir»","",'Section 10a Plan_Diffusion'!F40))</f>
        <v/>
      </c>
      <c r="N585" s="69" t="str">
        <f>IF('Section 10a Plan_Diffusion'!G40="","",'Section 10a Plan_Diffusion'!G40)</f>
        <v/>
      </c>
      <c r="O585" s="69" t="str">
        <f>IF('Section 10a Plan_Diffusion'!H40="","",'Section 10a Plan_Diffusion'!H40)</f>
        <v/>
      </c>
      <c r="P585" s="69" t="str">
        <f>IF('Section 10a Plan_Diffusion'!I40="","",IF('Section 10a Plan_Diffusion'!I40="«Choisir»","",'Section 10a Plan_Diffusion'!I40))</f>
        <v/>
      </c>
      <c r="Q585" s="69" t="str">
        <f>IF('Section 10a Plan_Diffusion'!J40="","",IF('Section 10a Plan_Diffusion'!J40="«Choisir»","",'Section 10a Plan_Diffusion'!J40))</f>
        <v/>
      </c>
      <c r="R585" s="9" t="str">
        <f>IF('Section 10a Plan_Diffusion'!K40="","",'Section 10a Plan_Diffusion'!K40)</f>
        <v/>
      </c>
      <c r="S585" s="9" t="str">
        <f>IF('Section 10a Plan_Diffusion'!L40="","",'Section 10a Plan_Diffusion'!L40)</f>
        <v/>
      </c>
      <c r="T585" s="9" t="str">
        <f>IF('Section 10a Plan_Diffusion'!M40="","",'Section 10a Plan_Diffusion'!M40)</f>
        <v/>
      </c>
      <c r="U585" s="9" t="str">
        <f>IF('Section 10a Plan_Diffusion'!N40="","",'Section 10a Plan_Diffusion'!N40)</f>
        <v/>
      </c>
      <c r="V585" s="9">
        <f>'Section 10a Plan_Diffusion'!O40</f>
        <v>0</v>
      </c>
      <c r="W585" s="45">
        <f>'Section 10a Plan_Diffusion'!P40</f>
        <v>0</v>
      </c>
      <c r="X585" s="45">
        <f>'Section 10a Plan_Diffusion'!Q40</f>
        <v>0</v>
      </c>
      <c r="Y585" s="45">
        <f>'Section 10a Plan_Diffusion'!R40</f>
        <v>0</v>
      </c>
      <c r="Z585" s="45">
        <f>'Section 10a Plan_Diffusion'!S40</f>
        <v>0</v>
      </c>
      <c r="AA585" s="9">
        <f>'Section 10a Plan_Diffusion'!T40</f>
        <v>0</v>
      </c>
      <c r="AB585" s="9">
        <f>'Section 10a Plan_Diffusion'!U40</f>
        <v>0</v>
      </c>
    </row>
    <row r="586" spans="1:28">
      <c r="A586" s="9">
        <f>'Identification '!$F$11</f>
        <v>0</v>
      </c>
      <c r="B586" s="1371" t="str">
        <f>IF(AND('Identification '!$F$11="",'Identification '!$F$15&lt;&gt;""),'Identification '!$F$15,IF('Identification '!$F$11="","",IF('Identification '!$F$13="Inscrire le nom de votre organisme dans la cellule F15",'Identification '!$F$15,'Identification '!$F$13)))</f>
        <v/>
      </c>
      <c r="C586" s="9" t="str">
        <f>REF!$BM$8</f>
        <v>2026-2027</v>
      </c>
      <c r="D586" s="9" t="s">
        <v>3224</v>
      </c>
      <c r="E586" s="69" t="str">
        <f>'Identification '!$F$17</f>
        <v/>
      </c>
      <c r="F586" s="9" t="str">
        <f>'Identification '!$G$18</f>
        <v/>
      </c>
      <c r="G586" s="232" t="str">
        <f>IF('Section 10a Plan_Diffusion'!$D$6="","",'Section 10a Plan_Diffusion'!$D$6)</f>
        <v/>
      </c>
      <c r="H586" s="9" t="str">
        <f>IF('Section 10a Plan_Diffusion'!$D$8="","",'Section 10a Plan_Diffusion'!$D$8)</f>
        <v/>
      </c>
      <c r="I586" s="9" t="str">
        <f>IF('Section 10a Plan_Diffusion'!$K$8="","",'Section 10a Plan_Diffusion'!$K$8)</f>
        <v/>
      </c>
      <c r="J586" s="69" t="str">
        <f>IF('Section 10a Plan_Diffusion'!C41="","",'Section 10a Plan_Diffusion'!C41)</f>
        <v/>
      </c>
      <c r="K586" s="1273" t="str">
        <f>IF('Section 10a Plan_Diffusion'!D41="","",'Section 10a Plan_Diffusion'!D41)</f>
        <v/>
      </c>
      <c r="L586" s="69" t="str">
        <f>IF('Section 10a Plan_Diffusion'!E41="","",IF('Section 10a Plan_Diffusion'!E41="«Choisir»","",'Section 10a Plan_Diffusion'!E41))</f>
        <v/>
      </c>
      <c r="M586" s="69" t="str">
        <f>IF('Section 10a Plan_Diffusion'!F41="","",IF('Section 10a Plan_Diffusion'!F41="«Choisir»","",'Section 10a Plan_Diffusion'!F41))</f>
        <v/>
      </c>
      <c r="N586" s="69" t="str">
        <f>IF('Section 10a Plan_Diffusion'!G41="","",'Section 10a Plan_Diffusion'!G41)</f>
        <v/>
      </c>
      <c r="O586" s="69" t="str">
        <f>IF('Section 10a Plan_Diffusion'!H41="","",'Section 10a Plan_Diffusion'!H41)</f>
        <v/>
      </c>
      <c r="P586" s="69" t="str">
        <f>IF('Section 10a Plan_Diffusion'!I41="","",IF('Section 10a Plan_Diffusion'!I41="«Choisir»","",'Section 10a Plan_Diffusion'!I41))</f>
        <v/>
      </c>
      <c r="Q586" s="69" t="str">
        <f>IF('Section 10a Plan_Diffusion'!J41="","",IF('Section 10a Plan_Diffusion'!J41="«Choisir»","",'Section 10a Plan_Diffusion'!J41))</f>
        <v/>
      </c>
      <c r="R586" s="9" t="str">
        <f>IF('Section 10a Plan_Diffusion'!K41="","",'Section 10a Plan_Diffusion'!K41)</f>
        <v/>
      </c>
      <c r="S586" s="9" t="str">
        <f>IF('Section 10a Plan_Diffusion'!L41="","",'Section 10a Plan_Diffusion'!L41)</f>
        <v/>
      </c>
      <c r="T586" s="9" t="str">
        <f>IF('Section 10a Plan_Diffusion'!M41="","",'Section 10a Plan_Diffusion'!M41)</f>
        <v/>
      </c>
      <c r="U586" s="9" t="str">
        <f>IF('Section 10a Plan_Diffusion'!N41="","",'Section 10a Plan_Diffusion'!N41)</f>
        <v/>
      </c>
      <c r="V586" s="9">
        <f>'Section 10a Plan_Diffusion'!O41</f>
        <v>0</v>
      </c>
      <c r="W586" s="45">
        <f>'Section 10a Plan_Diffusion'!P41</f>
        <v>0</v>
      </c>
      <c r="X586" s="45">
        <f>'Section 10a Plan_Diffusion'!Q41</f>
        <v>0</v>
      </c>
      <c r="Y586" s="45">
        <f>'Section 10a Plan_Diffusion'!R41</f>
        <v>0</v>
      </c>
      <c r="Z586" s="45">
        <f>'Section 10a Plan_Diffusion'!S41</f>
        <v>0</v>
      </c>
      <c r="AA586" s="9">
        <f>'Section 10a Plan_Diffusion'!T41</f>
        <v>0</v>
      </c>
      <c r="AB586" s="9">
        <f>'Section 10a Plan_Diffusion'!U41</f>
        <v>0</v>
      </c>
    </row>
    <row r="587" spans="1:28">
      <c r="A587" s="9">
        <f>'Identification '!$F$11</f>
        <v>0</v>
      </c>
      <c r="B587" s="1371" t="str">
        <f>IF(AND('Identification '!$F$11="",'Identification '!$F$15&lt;&gt;""),'Identification '!$F$15,IF('Identification '!$F$11="","",IF('Identification '!$F$13="Inscrire le nom de votre organisme dans la cellule F15",'Identification '!$F$15,'Identification '!$F$13)))</f>
        <v/>
      </c>
      <c r="C587" s="9" t="str">
        <f>REF!$BM$8</f>
        <v>2026-2027</v>
      </c>
      <c r="D587" s="9" t="s">
        <v>3224</v>
      </c>
      <c r="E587" s="69" t="str">
        <f>'Identification '!$F$17</f>
        <v/>
      </c>
      <c r="F587" s="9" t="str">
        <f>'Identification '!$G$18</f>
        <v/>
      </c>
      <c r="G587" s="232" t="str">
        <f>IF('Section 10a Plan_Diffusion'!$D$6="","",'Section 10a Plan_Diffusion'!$D$6)</f>
        <v/>
      </c>
      <c r="H587" s="9" t="str">
        <f>IF('Section 10a Plan_Diffusion'!$D$8="","",'Section 10a Plan_Diffusion'!$D$8)</f>
        <v/>
      </c>
      <c r="I587" s="9" t="str">
        <f>IF('Section 10a Plan_Diffusion'!$K$8="","",'Section 10a Plan_Diffusion'!$K$8)</f>
        <v/>
      </c>
      <c r="J587" s="69" t="str">
        <f>IF('Section 10a Plan_Diffusion'!C42="","",'Section 10a Plan_Diffusion'!C42)</f>
        <v/>
      </c>
      <c r="K587" s="1273" t="str">
        <f>IF('Section 10a Plan_Diffusion'!D42="","",'Section 10a Plan_Diffusion'!D42)</f>
        <v/>
      </c>
      <c r="L587" s="69" t="str">
        <f>IF('Section 10a Plan_Diffusion'!E42="","",IF('Section 10a Plan_Diffusion'!E42="«Choisir»","",'Section 10a Plan_Diffusion'!E42))</f>
        <v/>
      </c>
      <c r="M587" s="69" t="str">
        <f>IF('Section 10a Plan_Diffusion'!F42="","",IF('Section 10a Plan_Diffusion'!F42="«Choisir»","",'Section 10a Plan_Diffusion'!F42))</f>
        <v/>
      </c>
      <c r="N587" s="69" t="str">
        <f>IF('Section 10a Plan_Diffusion'!G42="","",'Section 10a Plan_Diffusion'!G42)</f>
        <v/>
      </c>
      <c r="O587" s="69" t="str">
        <f>IF('Section 10a Plan_Diffusion'!H42="","",'Section 10a Plan_Diffusion'!H42)</f>
        <v/>
      </c>
      <c r="P587" s="69" t="str">
        <f>IF('Section 10a Plan_Diffusion'!I42="","",IF('Section 10a Plan_Diffusion'!I42="«Choisir»","",'Section 10a Plan_Diffusion'!I42))</f>
        <v/>
      </c>
      <c r="Q587" s="69" t="str">
        <f>IF('Section 10a Plan_Diffusion'!J42="","",IF('Section 10a Plan_Diffusion'!J42="«Choisir»","",'Section 10a Plan_Diffusion'!J42))</f>
        <v/>
      </c>
      <c r="R587" s="9" t="str">
        <f>IF('Section 10a Plan_Diffusion'!K42="","",'Section 10a Plan_Diffusion'!K42)</f>
        <v/>
      </c>
      <c r="S587" s="9" t="str">
        <f>IF('Section 10a Plan_Diffusion'!L42="","",'Section 10a Plan_Diffusion'!L42)</f>
        <v/>
      </c>
      <c r="T587" s="9" t="str">
        <f>IF('Section 10a Plan_Diffusion'!M42="","",'Section 10a Plan_Diffusion'!M42)</f>
        <v/>
      </c>
      <c r="U587" s="9" t="str">
        <f>IF('Section 10a Plan_Diffusion'!N42="","",'Section 10a Plan_Diffusion'!N42)</f>
        <v/>
      </c>
      <c r="V587" s="9">
        <f>'Section 10a Plan_Diffusion'!O42</f>
        <v>0</v>
      </c>
      <c r="W587" s="45">
        <f>'Section 10a Plan_Diffusion'!P42</f>
        <v>0</v>
      </c>
      <c r="X587" s="45">
        <f>'Section 10a Plan_Diffusion'!Q42</f>
        <v>0</v>
      </c>
      <c r="Y587" s="45">
        <f>'Section 10a Plan_Diffusion'!R42</f>
        <v>0</v>
      </c>
      <c r="Z587" s="45">
        <f>'Section 10a Plan_Diffusion'!S42</f>
        <v>0</v>
      </c>
      <c r="AA587" s="9">
        <f>'Section 10a Plan_Diffusion'!T42</f>
        <v>0</v>
      </c>
      <c r="AB587" s="9">
        <f>'Section 10a Plan_Diffusion'!U42</f>
        <v>0</v>
      </c>
    </row>
    <row r="588" spans="1:28">
      <c r="A588" s="9">
        <f>'Identification '!$F$11</f>
        <v>0</v>
      </c>
      <c r="B588" s="1371" t="str">
        <f>IF(AND('Identification '!$F$11="",'Identification '!$F$15&lt;&gt;""),'Identification '!$F$15,IF('Identification '!$F$11="","",IF('Identification '!$F$13="Inscrire le nom de votre organisme dans la cellule F15",'Identification '!$F$15,'Identification '!$F$13)))</f>
        <v/>
      </c>
      <c r="C588" s="9" t="str">
        <f>REF!$BM$8</f>
        <v>2026-2027</v>
      </c>
      <c r="D588" s="9" t="s">
        <v>3224</v>
      </c>
      <c r="E588" s="69" t="str">
        <f>'Identification '!$F$17</f>
        <v/>
      </c>
      <c r="F588" s="9" t="str">
        <f>'Identification '!$G$18</f>
        <v/>
      </c>
      <c r="G588" s="232" t="str">
        <f>IF('Section 10a Plan_Diffusion'!$D$6="","",'Section 10a Plan_Diffusion'!$D$6)</f>
        <v/>
      </c>
      <c r="H588" s="9" t="str">
        <f>IF('Section 10a Plan_Diffusion'!$D$8="","",'Section 10a Plan_Diffusion'!$D$8)</f>
        <v/>
      </c>
      <c r="I588" s="9" t="str">
        <f>IF('Section 10a Plan_Diffusion'!$K$8="","",'Section 10a Plan_Diffusion'!$K$8)</f>
        <v/>
      </c>
      <c r="J588" s="69" t="str">
        <f>IF('Section 10a Plan_Diffusion'!C43="","",'Section 10a Plan_Diffusion'!C43)</f>
        <v/>
      </c>
      <c r="K588" s="1273" t="str">
        <f>IF('Section 10a Plan_Diffusion'!D43="","",'Section 10a Plan_Diffusion'!D43)</f>
        <v/>
      </c>
      <c r="L588" s="69" t="str">
        <f>IF('Section 10a Plan_Diffusion'!E43="","",IF('Section 10a Plan_Diffusion'!E43="«Choisir»","",'Section 10a Plan_Diffusion'!E43))</f>
        <v/>
      </c>
      <c r="M588" s="69" t="str">
        <f>IF('Section 10a Plan_Diffusion'!F43="","",IF('Section 10a Plan_Diffusion'!F43="«Choisir»","",'Section 10a Plan_Diffusion'!F43))</f>
        <v/>
      </c>
      <c r="N588" s="69" t="str">
        <f>IF('Section 10a Plan_Diffusion'!G43="","",'Section 10a Plan_Diffusion'!G43)</f>
        <v/>
      </c>
      <c r="O588" s="69" t="str">
        <f>IF('Section 10a Plan_Diffusion'!H43="","",'Section 10a Plan_Diffusion'!H43)</f>
        <v/>
      </c>
      <c r="P588" s="69" t="str">
        <f>IF('Section 10a Plan_Diffusion'!I43="","",IF('Section 10a Plan_Diffusion'!I43="«Choisir»","",'Section 10a Plan_Diffusion'!I43))</f>
        <v/>
      </c>
      <c r="Q588" s="69" t="str">
        <f>IF('Section 10a Plan_Diffusion'!J43="","",IF('Section 10a Plan_Diffusion'!J43="«Choisir»","",'Section 10a Plan_Diffusion'!J43))</f>
        <v/>
      </c>
      <c r="R588" s="9" t="str">
        <f>IF('Section 10a Plan_Diffusion'!K43="","",'Section 10a Plan_Diffusion'!K43)</f>
        <v/>
      </c>
      <c r="S588" s="9" t="str">
        <f>IF('Section 10a Plan_Diffusion'!L43="","",'Section 10a Plan_Diffusion'!L43)</f>
        <v/>
      </c>
      <c r="T588" s="9" t="str">
        <f>IF('Section 10a Plan_Diffusion'!M43="","",'Section 10a Plan_Diffusion'!M43)</f>
        <v/>
      </c>
      <c r="U588" s="9" t="str">
        <f>IF('Section 10a Plan_Diffusion'!N43="","",'Section 10a Plan_Diffusion'!N43)</f>
        <v/>
      </c>
      <c r="V588" s="9">
        <f>'Section 10a Plan_Diffusion'!O43</f>
        <v>0</v>
      </c>
      <c r="W588" s="45">
        <f>'Section 10a Plan_Diffusion'!P43</f>
        <v>0</v>
      </c>
      <c r="X588" s="45">
        <f>'Section 10a Plan_Diffusion'!Q43</f>
        <v>0</v>
      </c>
      <c r="Y588" s="45">
        <f>'Section 10a Plan_Diffusion'!R43</f>
        <v>0</v>
      </c>
      <c r="Z588" s="45">
        <f>'Section 10a Plan_Diffusion'!S43</f>
        <v>0</v>
      </c>
      <c r="AA588" s="9">
        <f>'Section 10a Plan_Diffusion'!T43</f>
        <v>0</v>
      </c>
      <c r="AB588" s="9">
        <f>'Section 10a Plan_Diffusion'!U43</f>
        <v>0</v>
      </c>
    </row>
    <row r="589" spans="1:28">
      <c r="A589" s="9">
        <f>'Identification '!$F$11</f>
        <v>0</v>
      </c>
      <c r="B589" s="1371" t="str">
        <f>IF(AND('Identification '!$F$11="",'Identification '!$F$15&lt;&gt;""),'Identification '!$F$15,IF('Identification '!$F$11="","",IF('Identification '!$F$13="Inscrire le nom de votre organisme dans la cellule F15",'Identification '!$F$15,'Identification '!$F$13)))</f>
        <v/>
      </c>
      <c r="C589" s="9" t="str">
        <f>REF!$BM$8</f>
        <v>2026-2027</v>
      </c>
      <c r="D589" s="9" t="s">
        <v>3224</v>
      </c>
      <c r="E589" s="69" t="str">
        <f>'Identification '!$F$17</f>
        <v/>
      </c>
      <c r="F589" s="9" t="str">
        <f>'Identification '!$G$18</f>
        <v/>
      </c>
      <c r="G589" s="232" t="str">
        <f>IF('Section 10a Plan_Diffusion'!$D$6="","",'Section 10a Plan_Diffusion'!$D$6)</f>
        <v/>
      </c>
      <c r="H589" s="9" t="str">
        <f>IF('Section 10a Plan_Diffusion'!$D$8="","",'Section 10a Plan_Diffusion'!$D$8)</f>
        <v/>
      </c>
      <c r="I589" s="9" t="str">
        <f>IF('Section 10a Plan_Diffusion'!$K$8="","",'Section 10a Plan_Diffusion'!$K$8)</f>
        <v/>
      </c>
      <c r="J589" s="69" t="str">
        <f>IF('Section 10a Plan_Diffusion'!C44="","",'Section 10a Plan_Diffusion'!C44)</f>
        <v/>
      </c>
      <c r="K589" s="1273" t="str">
        <f>IF('Section 10a Plan_Diffusion'!D44="","",'Section 10a Plan_Diffusion'!D44)</f>
        <v/>
      </c>
      <c r="L589" s="69" t="str">
        <f>IF('Section 10a Plan_Diffusion'!E44="","",IF('Section 10a Plan_Diffusion'!E44="«Choisir»","",'Section 10a Plan_Diffusion'!E44))</f>
        <v/>
      </c>
      <c r="M589" s="69" t="str">
        <f>IF('Section 10a Plan_Diffusion'!F44="","",IF('Section 10a Plan_Diffusion'!F44="«Choisir»","",'Section 10a Plan_Diffusion'!F44))</f>
        <v/>
      </c>
      <c r="N589" s="69" t="str">
        <f>IF('Section 10a Plan_Diffusion'!G44="","",'Section 10a Plan_Diffusion'!G44)</f>
        <v/>
      </c>
      <c r="O589" s="69" t="str">
        <f>IF('Section 10a Plan_Diffusion'!H44="","",'Section 10a Plan_Diffusion'!H44)</f>
        <v/>
      </c>
      <c r="P589" s="69" t="str">
        <f>IF('Section 10a Plan_Diffusion'!I44="","",IF('Section 10a Plan_Diffusion'!I44="«Choisir»","",'Section 10a Plan_Diffusion'!I44))</f>
        <v/>
      </c>
      <c r="Q589" s="69" t="str">
        <f>IF('Section 10a Plan_Diffusion'!J44="","",IF('Section 10a Plan_Diffusion'!J44="«Choisir»","",'Section 10a Plan_Diffusion'!J44))</f>
        <v/>
      </c>
      <c r="R589" s="9" t="str">
        <f>IF('Section 10a Plan_Diffusion'!K44="","",'Section 10a Plan_Diffusion'!K44)</f>
        <v/>
      </c>
      <c r="S589" s="9" t="str">
        <f>IF('Section 10a Plan_Diffusion'!L44="","",'Section 10a Plan_Diffusion'!L44)</f>
        <v/>
      </c>
      <c r="T589" s="9" t="str">
        <f>IF('Section 10a Plan_Diffusion'!M44="","",'Section 10a Plan_Diffusion'!M44)</f>
        <v/>
      </c>
      <c r="U589" s="9" t="str">
        <f>IF('Section 10a Plan_Diffusion'!N44="","",'Section 10a Plan_Diffusion'!N44)</f>
        <v/>
      </c>
      <c r="V589" s="9">
        <f>'Section 10a Plan_Diffusion'!O44</f>
        <v>0</v>
      </c>
      <c r="W589" s="45">
        <f>'Section 10a Plan_Diffusion'!P44</f>
        <v>0</v>
      </c>
      <c r="X589" s="45">
        <f>'Section 10a Plan_Diffusion'!Q44</f>
        <v>0</v>
      </c>
      <c r="Y589" s="45">
        <f>'Section 10a Plan_Diffusion'!R44</f>
        <v>0</v>
      </c>
      <c r="Z589" s="45">
        <f>'Section 10a Plan_Diffusion'!S44</f>
        <v>0</v>
      </c>
      <c r="AA589" s="9">
        <f>'Section 10a Plan_Diffusion'!T44</f>
        <v>0</v>
      </c>
      <c r="AB589" s="9">
        <f>'Section 10a Plan_Diffusion'!U44</f>
        <v>0</v>
      </c>
    </row>
    <row r="590" spans="1:28">
      <c r="A590" s="9">
        <f>'Identification '!$F$11</f>
        <v>0</v>
      </c>
      <c r="B590" s="1371" t="str">
        <f>IF(AND('Identification '!$F$11="",'Identification '!$F$15&lt;&gt;""),'Identification '!$F$15,IF('Identification '!$F$11="","",IF('Identification '!$F$13="Inscrire le nom de votre organisme dans la cellule F15",'Identification '!$F$15,'Identification '!$F$13)))</f>
        <v/>
      </c>
      <c r="C590" s="9" t="str">
        <f>REF!$BM$8</f>
        <v>2026-2027</v>
      </c>
      <c r="D590" s="9" t="s">
        <v>3224</v>
      </c>
      <c r="E590" s="69" t="str">
        <f>'Identification '!$F$17</f>
        <v/>
      </c>
      <c r="F590" s="9" t="str">
        <f>'Identification '!$G$18</f>
        <v/>
      </c>
      <c r="G590" s="232" t="str">
        <f>IF('Section 10a Plan_Diffusion'!$D$6="","",'Section 10a Plan_Diffusion'!$D$6)</f>
        <v/>
      </c>
      <c r="H590" s="9" t="str">
        <f>IF('Section 10a Plan_Diffusion'!$D$8="","",'Section 10a Plan_Diffusion'!$D$8)</f>
        <v/>
      </c>
      <c r="I590" s="9" t="str">
        <f>IF('Section 10a Plan_Diffusion'!$K$8="","",'Section 10a Plan_Diffusion'!$K$8)</f>
        <v/>
      </c>
      <c r="J590" s="69" t="str">
        <f>IF('Section 10a Plan_Diffusion'!C45="","",'Section 10a Plan_Diffusion'!C45)</f>
        <v/>
      </c>
      <c r="K590" s="1273" t="str">
        <f>IF('Section 10a Plan_Diffusion'!D45="","",'Section 10a Plan_Diffusion'!D45)</f>
        <v/>
      </c>
      <c r="L590" s="69" t="str">
        <f>IF('Section 10a Plan_Diffusion'!E45="","",IF('Section 10a Plan_Diffusion'!E45="«Choisir»","",'Section 10a Plan_Diffusion'!E45))</f>
        <v/>
      </c>
      <c r="M590" s="69" t="str">
        <f>IF('Section 10a Plan_Diffusion'!F45="","",IF('Section 10a Plan_Diffusion'!F45="«Choisir»","",'Section 10a Plan_Diffusion'!F45))</f>
        <v/>
      </c>
      <c r="N590" s="69" t="str">
        <f>IF('Section 10a Plan_Diffusion'!G45="","",'Section 10a Plan_Diffusion'!G45)</f>
        <v/>
      </c>
      <c r="O590" s="69" t="str">
        <f>IF('Section 10a Plan_Diffusion'!H45="","",'Section 10a Plan_Diffusion'!H45)</f>
        <v/>
      </c>
      <c r="P590" s="69" t="str">
        <f>IF('Section 10a Plan_Diffusion'!I45="","",IF('Section 10a Plan_Diffusion'!I45="«Choisir»","",'Section 10a Plan_Diffusion'!I45))</f>
        <v/>
      </c>
      <c r="Q590" s="69" t="str">
        <f>IF('Section 10a Plan_Diffusion'!J45="","",IF('Section 10a Plan_Diffusion'!J45="«Choisir»","",'Section 10a Plan_Diffusion'!J45))</f>
        <v/>
      </c>
      <c r="R590" s="9" t="str">
        <f>IF('Section 10a Plan_Diffusion'!K45="","",'Section 10a Plan_Diffusion'!K45)</f>
        <v/>
      </c>
      <c r="S590" s="9" t="str">
        <f>IF('Section 10a Plan_Diffusion'!L45="","",'Section 10a Plan_Diffusion'!L45)</f>
        <v/>
      </c>
      <c r="T590" s="9" t="str">
        <f>IF('Section 10a Plan_Diffusion'!M45="","",'Section 10a Plan_Diffusion'!M45)</f>
        <v/>
      </c>
      <c r="U590" s="9" t="str">
        <f>IF('Section 10a Plan_Diffusion'!N45="","",'Section 10a Plan_Diffusion'!N45)</f>
        <v/>
      </c>
      <c r="V590" s="9">
        <f>'Section 10a Plan_Diffusion'!O45</f>
        <v>0</v>
      </c>
      <c r="W590" s="45">
        <f>'Section 10a Plan_Diffusion'!P45</f>
        <v>0</v>
      </c>
      <c r="X590" s="45">
        <f>'Section 10a Plan_Diffusion'!Q45</f>
        <v>0</v>
      </c>
      <c r="Y590" s="45">
        <f>'Section 10a Plan_Diffusion'!R45</f>
        <v>0</v>
      </c>
      <c r="Z590" s="45">
        <f>'Section 10a Plan_Diffusion'!S45</f>
        <v>0</v>
      </c>
      <c r="AA590" s="9">
        <f>'Section 10a Plan_Diffusion'!T45</f>
        <v>0</v>
      </c>
      <c r="AB590" s="9">
        <f>'Section 10a Plan_Diffusion'!U45</f>
        <v>0</v>
      </c>
    </row>
    <row r="591" spans="1:28">
      <c r="A591" s="9">
        <f>'Identification '!$F$11</f>
        <v>0</v>
      </c>
      <c r="B591" s="1371" t="str">
        <f>IF(AND('Identification '!$F$11="",'Identification '!$F$15&lt;&gt;""),'Identification '!$F$15,IF('Identification '!$F$11="","",IF('Identification '!$F$13="Inscrire le nom de votre organisme dans la cellule F15",'Identification '!$F$15,'Identification '!$F$13)))</f>
        <v/>
      </c>
      <c r="C591" s="9" t="str">
        <f>REF!$BM$8</f>
        <v>2026-2027</v>
      </c>
      <c r="D591" s="9" t="s">
        <v>3224</v>
      </c>
      <c r="E591" s="69" t="str">
        <f>'Identification '!$F$17</f>
        <v/>
      </c>
      <c r="F591" s="9" t="str">
        <f>'Identification '!$G$18</f>
        <v/>
      </c>
      <c r="G591" s="232" t="str">
        <f>IF('Section 10a Plan_Diffusion'!$D$6="","",'Section 10a Plan_Diffusion'!$D$6)</f>
        <v/>
      </c>
      <c r="H591" s="9" t="str">
        <f>IF('Section 10a Plan_Diffusion'!$D$8="","",'Section 10a Plan_Diffusion'!$D$8)</f>
        <v/>
      </c>
      <c r="I591" s="9" t="str">
        <f>IF('Section 10a Plan_Diffusion'!$K$8="","",'Section 10a Plan_Diffusion'!$K$8)</f>
        <v/>
      </c>
      <c r="J591" s="69" t="str">
        <f>IF('Section 10a Plan_Diffusion'!C46="","",'Section 10a Plan_Diffusion'!C46)</f>
        <v/>
      </c>
      <c r="K591" s="1273" t="str">
        <f>IF('Section 10a Plan_Diffusion'!D46="","",'Section 10a Plan_Diffusion'!D46)</f>
        <v/>
      </c>
      <c r="L591" s="69" t="str">
        <f>IF('Section 10a Plan_Diffusion'!E46="","",IF('Section 10a Plan_Diffusion'!E46="«Choisir»","",'Section 10a Plan_Diffusion'!E46))</f>
        <v/>
      </c>
      <c r="M591" s="69" t="str">
        <f>IF('Section 10a Plan_Diffusion'!F46="","",IF('Section 10a Plan_Diffusion'!F46="«Choisir»","",'Section 10a Plan_Diffusion'!F46))</f>
        <v/>
      </c>
      <c r="N591" s="69" t="str">
        <f>IF('Section 10a Plan_Diffusion'!G46="","",'Section 10a Plan_Diffusion'!G46)</f>
        <v/>
      </c>
      <c r="O591" s="69" t="str">
        <f>IF('Section 10a Plan_Diffusion'!H46="","",'Section 10a Plan_Diffusion'!H46)</f>
        <v/>
      </c>
      <c r="P591" s="69" t="str">
        <f>IF('Section 10a Plan_Diffusion'!I46="","",IF('Section 10a Plan_Diffusion'!I46="«Choisir»","",'Section 10a Plan_Diffusion'!I46))</f>
        <v/>
      </c>
      <c r="Q591" s="69" t="str">
        <f>IF('Section 10a Plan_Diffusion'!J46="","",IF('Section 10a Plan_Diffusion'!J46="«Choisir»","",'Section 10a Plan_Diffusion'!J46))</f>
        <v/>
      </c>
      <c r="R591" s="9" t="str">
        <f>IF('Section 10a Plan_Diffusion'!K46="","",'Section 10a Plan_Diffusion'!K46)</f>
        <v/>
      </c>
      <c r="S591" s="9" t="str">
        <f>IF('Section 10a Plan_Diffusion'!L46="","",'Section 10a Plan_Diffusion'!L46)</f>
        <v/>
      </c>
      <c r="T591" s="9" t="str">
        <f>IF('Section 10a Plan_Diffusion'!M46="","",'Section 10a Plan_Diffusion'!M46)</f>
        <v/>
      </c>
      <c r="U591" s="9" t="str">
        <f>IF('Section 10a Plan_Diffusion'!N46="","",'Section 10a Plan_Diffusion'!N46)</f>
        <v/>
      </c>
      <c r="V591" s="9">
        <f>'Section 10a Plan_Diffusion'!O46</f>
        <v>0</v>
      </c>
      <c r="W591" s="45">
        <f>'Section 10a Plan_Diffusion'!P46</f>
        <v>0</v>
      </c>
      <c r="X591" s="45">
        <f>'Section 10a Plan_Diffusion'!Q46</f>
        <v>0</v>
      </c>
      <c r="Y591" s="45">
        <f>'Section 10a Plan_Diffusion'!R46</f>
        <v>0</v>
      </c>
      <c r="Z591" s="45">
        <f>'Section 10a Plan_Diffusion'!S46</f>
        <v>0</v>
      </c>
      <c r="AA591" s="9">
        <f>'Section 10a Plan_Diffusion'!T46</f>
        <v>0</v>
      </c>
      <c r="AB591" s="9">
        <f>'Section 10a Plan_Diffusion'!U46</f>
        <v>0</v>
      </c>
    </row>
    <row r="592" spans="1:28">
      <c r="A592" s="9">
        <f>'Identification '!$F$11</f>
        <v>0</v>
      </c>
      <c r="B592" s="1371" t="str">
        <f>IF(AND('Identification '!$F$11="",'Identification '!$F$15&lt;&gt;""),'Identification '!$F$15,IF('Identification '!$F$11="","",IF('Identification '!$F$13="Inscrire le nom de votre organisme dans la cellule F15",'Identification '!$F$15,'Identification '!$F$13)))</f>
        <v/>
      </c>
      <c r="C592" s="9" t="str">
        <f>REF!$BM$8</f>
        <v>2026-2027</v>
      </c>
      <c r="D592" s="9" t="s">
        <v>3224</v>
      </c>
      <c r="E592" s="69" t="str">
        <f>'Identification '!$F$17</f>
        <v/>
      </c>
      <c r="F592" s="9" t="str">
        <f>'Identification '!$G$18</f>
        <v/>
      </c>
      <c r="G592" s="232" t="str">
        <f>IF('Section 10a Plan_Diffusion'!$D$6="","",'Section 10a Plan_Diffusion'!$D$6)</f>
        <v/>
      </c>
      <c r="H592" s="9" t="str">
        <f>IF('Section 10a Plan_Diffusion'!$D$8="","",'Section 10a Plan_Diffusion'!$D$8)</f>
        <v/>
      </c>
      <c r="I592" s="9" t="str">
        <f>IF('Section 10a Plan_Diffusion'!$K$8="","",'Section 10a Plan_Diffusion'!$K$8)</f>
        <v/>
      </c>
      <c r="J592" s="69" t="str">
        <f>IF('Section 10a Plan_Diffusion'!C47="","",'Section 10a Plan_Diffusion'!C47)</f>
        <v/>
      </c>
      <c r="K592" s="1273" t="str">
        <f>IF('Section 10a Plan_Diffusion'!D47="","",'Section 10a Plan_Diffusion'!D47)</f>
        <v/>
      </c>
      <c r="L592" s="69" t="str">
        <f>IF('Section 10a Plan_Diffusion'!E47="","",IF('Section 10a Plan_Diffusion'!E47="«Choisir»","",'Section 10a Plan_Diffusion'!E47))</f>
        <v/>
      </c>
      <c r="M592" s="69" t="str">
        <f>IF('Section 10a Plan_Diffusion'!F47="","",IF('Section 10a Plan_Diffusion'!F47="«Choisir»","",'Section 10a Plan_Diffusion'!F47))</f>
        <v/>
      </c>
      <c r="N592" s="69" t="str">
        <f>IF('Section 10a Plan_Diffusion'!G47="","",'Section 10a Plan_Diffusion'!G47)</f>
        <v/>
      </c>
      <c r="O592" s="69" t="str">
        <f>IF('Section 10a Plan_Diffusion'!H47="","",'Section 10a Plan_Diffusion'!H47)</f>
        <v/>
      </c>
      <c r="P592" s="69" t="str">
        <f>IF('Section 10a Plan_Diffusion'!I47="","",IF('Section 10a Plan_Diffusion'!I47="«Choisir»","",'Section 10a Plan_Diffusion'!I47))</f>
        <v/>
      </c>
      <c r="Q592" s="69" t="str">
        <f>IF('Section 10a Plan_Diffusion'!J47="","",IF('Section 10a Plan_Diffusion'!J47="«Choisir»","",'Section 10a Plan_Diffusion'!J47))</f>
        <v/>
      </c>
      <c r="R592" s="9" t="str">
        <f>IF('Section 10a Plan_Diffusion'!K47="","",'Section 10a Plan_Diffusion'!K47)</f>
        <v/>
      </c>
      <c r="S592" s="9" t="str">
        <f>IF('Section 10a Plan_Diffusion'!L47="","",'Section 10a Plan_Diffusion'!L47)</f>
        <v/>
      </c>
      <c r="T592" s="9" t="str">
        <f>IF('Section 10a Plan_Diffusion'!M47="","",'Section 10a Plan_Diffusion'!M47)</f>
        <v/>
      </c>
      <c r="U592" s="9" t="str">
        <f>IF('Section 10a Plan_Diffusion'!N47="","",'Section 10a Plan_Diffusion'!N47)</f>
        <v/>
      </c>
      <c r="V592" s="9">
        <f>'Section 10a Plan_Diffusion'!O47</f>
        <v>0</v>
      </c>
      <c r="W592" s="45">
        <f>'Section 10a Plan_Diffusion'!P47</f>
        <v>0</v>
      </c>
      <c r="X592" s="45">
        <f>'Section 10a Plan_Diffusion'!Q47</f>
        <v>0</v>
      </c>
      <c r="Y592" s="45">
        <f>'Section 10a Plan_Diffusion'!R47</f>
        <v>0</v>
      </c>
      <c r="Z592" s="45">
        <f>'Section 10a Plan_Diffusion'!S47</f>
        <v>0</v>
      </c>
      <c r="AA592" s="9">
        <f>'Section 10a Plan_Diffusion'!T47</f>
        <v>0</v>
      </c>
      <c r="AB592" s="9">
        <f>'Section 10a Plan_Diffusion'!U47</f>
        <v>0</v>
      </c>
    </row>
    <row r="593" spans="1:28">
      <c r="A593" s="9">
        <f>'Identification '!$F$11</f>
        <v>0</v>
      </c>
      <c r="B593" s="1371" t="str">
        <f>IF(AND('Identification '!$F$11="",'Identification '!$F$15&lt;&gt;""),'Identification '!$F$15,IF('Identification '!$F$11="","",IF('Identification '!$F$13="Inscrire le nom de votre organisme dans la cellule F15",'Identification '!$F$15,'Identification '!$F$13)))</f>
        <v/>
      </c>
      <c r="C593" s="9" t="str">
        <f>REF!$BM$8</f>
        <v>2026-2027</v>
      </c>
      <c r="D593" s="9" t="s">
        <v>3224</v>
      </c>
      <c r="E593" s="69" t="str">
        <f>'Identification '!$F$17</f>
        <v/>
      </c>
      <c r="F593" s="9" t="str">
        <f>'Identification '!$G$18</f>
        <v/>
      </c>
      <c r="G593" s="232" t="str">
        <f>IF('Section 10a Plan_Diffusion'!$D$6="","",'Section 10a Plan_Diffusion'!$D$6)</f>
        <v/>
      </c>
      <c r="H593" s="9" t="str">
        <f>IF('Section 10a Plan_Diffusion'!$D$8="","",'Section 10a Plan_Diffusion'!$D$8)</f>
        <v/>
      </c>
      <c r="I593" s="9" t="str">
        <f>IF('Section 10a Plan_Diffusion'!$K$8="","",'Section 10a Plan_Diffusion'!$K$8)</f>
        <v/>
      </c>
      <c r="J593" s="69" t="str">
        <f>IF('Section 10a Plan_Diffusion'!C48="","",'Section 10a Plan_Diffusion'!C48)</f>
        <v/>
      </c>
      <c r="K593" s="1273" t="str">
        <f>IF('Section 10a Plan_Diffusion'!D48="","",'Section 10a Plan_Diffusion'!D48)</f>
        <v/>
      </c>
      <c r="L593" s="69" t="str">
        <f>IF('Section 10a Plan_Diffusion'!E48="","",IF('Section 10a Plan_Diffusion'!E48="«Choisir»","",'Section 10a Plan_Diffusion'!E48))</f>
        <v/>
      </c>
      <c r="M593" s="69" t="str">
        <f>IF('Section 10a Plan_Diffusion'!F48="","",IF('Section 10a Plan_Diffusion'!F48="«Choisir»","",'Section 10a Plan_Diffusion'!F48))</f>
        <v/>
      </c>
      <c r="N593" s="69" t="str">
        <f>IF('Section 10a Plan_Diffusion'!G48="","",'Section 10a Plan_Diffusion'!G48)</f>
        <v/>
      </c>
      <c r="O593" s="69" t="str">
        <f>IF('Section 10a Plan_Diffusion'!H48="","",'Section 10a Plan_Diffusion'!H48)</f>
        <v/>
      </c>
      <c r="P593" s="69" t="str">
        <f>IF('Section 10a Plan_Diffusion'!I48="","",IF('Section 10a Plan_Diffusion'!I48="«Choisir»","",'Section 10a Plan_Diffusion'!I48))</f>
        <v/>
      </c>
      <c r="Q593" s="69" t="str">
        <f>IF('Section 10a Plan_Diffusion'!J48="","",IF('Section 10a Plan_Diffusion'!J48="«Choisir»","",'Section 10a Plan_Diffusion'!J48))</f>
        <v/>
      </c>
      <c r="R593" s="9" t="str">
        <f>IF('Section 10a Plan_Diffusion'!K48="","",'Section 10a Plan_Diffusion'!K48)</f>
        <v/>
      </c>
      <c r="S593" s="9" t="str">
        <f>IF('Section 10a Plan_Diffusion'!L48="","",'Section 10a Plan_Diffusion'!L48)</f>
        <v/>
      </c>
      <c r="T593" s="9" t="str">
        <f>IF('Section 10a Plan_Diffusion'!M48="","",'Section 10a Plan_Diffusion'!M48)</f>
        <v/>
      </c>
      <c r="U593" s="9" t="str">
        <f>IF('Section 10a Plan_Diffusion'!N48="","",'Section 10a Plan_Diffusion'!N48)</f>
        <v/>
      </c>
      <c r="V593" s="9">
        <f>'Section 10a Plan_Diffusion'!O48</f>
        <v>0</v>
      </c>
      <c r="W593" s="45">
        <f>'Section 10a Plan_Diffusion'!P48</f>
        <v>0</v>
      </c>
      <c r="X593" s="45">
        <f>'Section 10a Plan_Diffusion'!Q48</f>
        <v>0</v>
      </c>
      <c r="Y593" s="45">
        <f>'Section 10a Plan_Diffusion'!R48</f>
        <v>0</v>
      </c>
      <c r="Z593" s="45">
        <f>'Section 10a Plan_Diffusion'!S48</f>
        <v>0</v>
      </c>
      <c r="AA593" s="9">
        <f>'Section 10a Plan_Diffusion'!T48</f>
        <v>0</v>
      </c>
      <c r="AB593" s="9">
        <f>'Section 10a Plan_Diffusion'!U48</f>
        <v>0</v>
      </c>
    </row>
    <row r="594" spans="1:28">
      <c r="A594" s="9">
        <f>'Identification '!$F$11</f>
        <v>0</v>
      </c>
      <c r="B594" s="1371" t="str">
        <f>IF(AND('Identification '!$F$11="",'Identification '!$F$15&lt;&gt;""),'Identification '!$F$15,IF('Identification '!$F$11="","",IF('Identification '!$F$13="Inscrire le nom de votre organisme dans la cellule F15",'Identification '!$F$15,'Identification '!$F$13)))</f>
        <v/>
      </c>
      <c r="C594" s="9" t="str">
        <f>REF!$BM$8</f>
        <v>2026-2027</v>
      </c>
      <c r="D594" s="9" t="s">
        <v>3224</v>
      </c>
      <c r="E594" s="69" t="str">
        <f>'Identification '!$F$17</f>
        <v/>
      </c>
      <c r="F594" s="9" t="str">
        <f>'Identification '!$G$18</f>
        <v/>
      </c>
      <c r="G594" s="232" t="str">
        <f>IF('Section 10a Plan_Diffusion'!$D$6="","",'Section 10a Plan_Diffusion'!$D$6)</f>
        <v/>
      </c>
      <c r="H594" s="9" t="str">
        <f>IF('Section 10a Plan_Diffusion'!$D$8="","",'Section 10a Plan_Diffusion'!$D$8)</f>
        <v/>
      </c>
      <c r="I594" s="9" t="str">
        <f>IF('Section 10a Plan_Diffusion'!$K$8="","",'Section 10a Plan_Diffusion'!$K$8)</f>
        <v/>
      </c>
      <c r="J594" s="69" t="str">
        <f>IF('Section 10a Plan_Diffusion'!C49="","",'Section 10a Plan_Diffusion'!C49)</f>
        <v/>
      </c>
      <c r="K594" s="1273" t="str">
        <f>IF('Section 10a Plan_Diffusion'!D49="","",'Section 10a Plan_Diffusion'!D49)</f>
        <v/>
      </c>
      <c r="L594" s="69" t="str">
        <f>IF('Section 10a Plan_Diffusion'!E49="","",IF('Section 10a Plan_Diffusion'!E49="«Choisir»","",'Section 10a Plan_Diffusion'!E49))</f>
        <v/>
      </c>
      <c r="M594" s="69" t="str">
        <f>IF('Section 10a Plan_Diffusion'!F49="","",IF('Section 10a Plan_Diffusion'!F49="«Choisir»","",'Section 10a Plan_Diffusion'!F49))</f>
        <v/>
      </c>
      <c r="N594" s="69" t="str">
        <f>IF('Section 10a Plan_Diffusion'!G49="","",'Section 10a Plan_Diffusion'!G49)</f>
        <v/>
      </c>
      <c r="O594" s="69" t="str">
        <f>IF('Section 10a Plan_Diffusion'!H49="","",'Section 10a Plan_Diffusion'!H49)</f>
        <v/>
      </c>
      <c r="P594" s="69" t="str">
        <f>IF('Section 10a Plan_Diffusion'!I49="","",IF('Section 10a Plan_Diffusion'!I49="«Choisir»","",'Section 10a Plan_Diffusion'!I49))</f>
        <v/>
      </c>
      <c r="Q594" s="69" t="str">
        <f>IF('Section 10a Plan_Diffusion'!J49="","",IF('Section 10a Plan_Diffusion'!J49="«Choisir»","",'Section 10a Plan_Diffusion'!J49))</f>
        <v/>
      </c>
      <c r="R594" s="9" t="str">
        <f>IF('Section 10a Plan_Diffusion'!K49="","",'Section 10a Plan_Diffusion'!K49)</f>
        <v/>
      </c>
      <c r="S594" s="9" t="str">
        <f>IF('Section 10a Plan_Diffusion'!L49="","",'Section 10a Plan_Diffusion'!L49)</f>
        <v/>
      </c>
      <c r="T594" s="9" t="str">
        <f>IF('Section 10a Plan_Diffusion'!M49="","",'Section 10a Plan_Diffusion'!M49)</f>
        <v/>
      </c>
      <c r="U594" s="9" t="str">
        <f>IF('Section 10a Plan_Diffusion'!N49="","",'Section 10a Plan_Diffusion'!N49)</f>
        <v/>
      </c>
      <c r="V594" s="9">
        <f>'Section 10a Plan_Diffusion'!O49</f>
        <v>0</v>
      </c>
      <c r="W594" s="45">
        <f>'Section 10a Plan_Diffusion'!P49</f>
        <v>0</v>
      </c>
      <c r="X594" s="45">
        <f>'Section 10a Plan_Diffusion'!Q49</f>
        <v>0</v>
      </c>
      <c r="Y594" s="45">
        <f>'Section 10a Plan_Diffusion'!R49</f>
        <v>0</v>
      </c>
      <c r="Z594" s="45">
        <f>'Section 10a Plan_Diffusion'!S49</f>
        <v>0</v>
      </c>
      <c r="AA594" s="9">
        <f>'Section 10a Plan_Diffusion'!T49</f>
        <v>0</v>
      </c>
      <c r="AB594" s="9">
        <f>'Section 10a Plan_Diffusion'!U49</f>
        <v>0</v>
      </c>
    </row>
    <row r="595" spans="1:28">
      <c r="A595" s="9">
        <f>'Identification '!$F$11</f>
        <v>0</v>
      </c>
      <c r="B595" s="1371" t="str">
        <f>IF(AND('Identification '!$F$11="",'Identification '!$F$15&lt;&gt;""),'Identification '!$F$15,IF('Identification '!$F$11="","",IF('Identification '!$F$13="Inscrire le nom de votre organisme dans la cellule F15",'Identification '!$F$15,'Identification '!$F$13)))</f>
        <v/>
      </c>
      <c r="C595" s="9" t="str">
        <f>REF!$BM$8</f>
        <v>2026-2027</v>
      </c>
      <c r="D595" s="9" t="s">
        <v>3224</v>
      </c>
      <c r="E595" s="69" t="str">
        <f>'Identification '!$F$17</f>
        <v/>
      </c>
      <c r="F595" s="9" t="str">
        <f>'Identification '!$G$18</f>
        <v/>
      </c>
      <c r="G595" s="232" t="str">
        <f>IF('Section 10a Plan_Diffusion'!$D$6="","",'Section 10a Plan_Diffusion'!$D$6)</f>
        <v/>
      </c>
      <c r="H595" s="9" t="str">
        <f>IF('Section 10a Plan_Diffusion'!$D$8="","",'Section 10a Plan_Diffusion'!$D$8)</f>
        <v/>
      </c>
      <c r="I595" s="9" t="str">
        <f>IF('Section 10a Plan_Diffusion'!$K$8="","",'Section 10a Plan_Diffusion'!$K$8)</f>
        <v/>
      </c>
      <c r="J595" s="69" t="str">
        <f>IF('Section 10a Plan_Diffusion'!C50="","",'Section 10a Plan_Diffusion'!C50)</f>
        <v/>
      </c>
      <c r="K595" s="1273" t="str">
        <f>IF('Section 10a Plan_Diffusion'!D50="","",'Section 10a Plan_Diffusion'!D50)</f>
        <v/>
      </c>
      <c r="L595" s="69" t="str">
        <f>IF('Section 10a Plan_Diffusion'!E50="","",IF('Section 10a Plan_Diffusion'!E50="«Choisir»","",'Section 10a Plan_Diffusion'!E50))</f>
        <v/>
      </c>
      <c r="M595" s="69" t="str">
        <f>IF('Section 10a Plan_Diffusion'!F50="","",IF('Section 10a Plan_Diffusion'!F50="«Choisir»","",'Section 10a Plan_Diffusion'!F50))</f>
        <v/>
      </c>
      <c r="N595" s="69" t="str">
        <f>IF('Section 10a Plan_Diffusion'!G50="","",'Section 10a Plan_Diffusion'!G50)</f>
        <v/>
      </c>
      <c r="O595" s="69" t="str">
        <f>IF('Section 10a Plan_Diffusion'!H50="","",'Section 10a Plan_Diffusion'!H50)</f>
        <v/>
      </c>
      <c r="P595" s="69" t="str">
        <f>IF('Section 10a Plan_Diffusion'!I50="","",IF('Section 10a Plan_Diffusion'!I50="«Choisir»","",'Section 10a Plan_Diffusion'!I50))</f>
        <v/>
      </c>
      <c r="Q595" s="69" t="str">
        <f>IF('Section 10a Plan_Diffusion'!J50="","",IF('Section 10a Plan_Diffusion'!J50="«Choisir»","",'Section 10a Plan_Diffusion'!J50))</f>
        <v/>
      </c>
      <c r="R595" s="9" t="str">
        <f>IF('Section 10a Plan_Diffusion'!K50="","",'Section 10a Plan_Diffusion'!K50)</f>
        <v/>
      </c>
      <c r="S595" s="9" t="str">
        <f>IF('Section 10a Plan_Diffusion'!L50="","",'Section 10a Plan_Diffusion'!L50)</f>
        <v/>
      </c>
      <c r="T595" s="9" t="str">
        <f>IF('Section 10a Plan_Diffusion'!M50="","",'Section 10a Plan_Diffusion'!M50)</f>
        <v/>
      </c>
      <c r="U595" s="9" t="str">
        <f>IF('Section 10a Plan_Diffusion'!N50="","",'Section 10a Plan_Diffusion'!N50)</f>
        <v/>
      </c>
      <c r="V595" s="9">
        <f>'Section 10a Plan_Diffusion'!O50</f>
        <v>0</v>
      </c>
      <c r="W595" s="45">
        <f>'Section 10a Plan_Diffusion'!P50</f>
        <v>0</v>
      </c>
      <c r="X595" s="45">
        <f>'Section 10a Plan_Diffusion'!Q50</f>
        <v>0</v>
      </c>
      <c r="Y595" s="45">
        <f>'Section 10a Plan_Diffusion'!R50</f>
        <v>0</v>
      </c>
      <c r="Z595" s="45">
        <f>'Section 10a Plan_Diffusion'!S50</f>
        <v>0</v>
      </c>
      <c r="AA595" s="9">
        <f>'Section 10a Plan_Diffusion'!T50</f>
        <v>0</v>
      </c>
      <c r="AB595" s="9">
        <f>'Section 10a Plan_Diffusion'!U50</f>
        <v>0</v>
      </c>
    </row>
    <row r="596" spans="1:28">
      <c r="A596" s="9">
        <f>'Identification '!$F$11</f>
        <v>0</v>
      </c>
      <c r="B596" s="1371" t="str">
        <f>IF(AND('Identification '!$F$11="",'Identification '!$F$15&lt;&gt;""),'Identification '!$F$15,IF('Identification '!$F$11="","",IF('Identification '!$F$13="Inscrire le nom de votre organisme dans la cellule F15",'Identification '!$F$15,'Identification '!$F$13)))</f>
        <v/>
      </c>
      <c r="C596" s="9" t="str">
        <f>REF!$BM$8</f>
        <v>2026-2027</v>
      </c>
      <c r="D596" s="9" t="s">
        <v>3224</v>
      </c>
      <c r="E596" s="69" t="str">
        <f>'Identification '!$F$17</f>
        <v/>
      </c>
      <c r="F596" s="9" t="str">
        <f>'Identification '!$G$18</f>
        <v/>
      </c>
      <c r="G596" s="232" t="str">
        <f>IF('Section 10a Plan_Diffusion'!$D$6="","",'Section 10a Plan_Diffusion'!$D$6)</f>
        <v/>
      </c>
      <c r="H596" s="9" t="str">
        <f>IF('Section 10a Plan_Diffusion'!$D$8="","",'Section 10a Plan_Diffusion'!$D$8)</f>
        <v/>
      </c>
      <c r="I596" s="9" t="str">
        <f>IF('Section 10a Plan_Diffusion'!$K$8="","",'Section 10a Plan_Diffusion'!$K$8)</f>
        <v/>
      </c>
      <c r="J596" s="69" t="str">
        <f>IF('Section 10a Plan_Diffusion'!C51="","",'Section 10a Plan_Diffusion'!C51)</f>
        <v/>
      </c>
      <c r="K596" s="1273" t="str">
        <f>IF('Section 10a Plan_Diffusion'!D51="","",'Section 10a Plan_Diffusion'!D51)</f>
        <v/>
      </c>
      <c r="L596" s="69" t="str">
        <f>IF('Section 10a Plan_Diffusion'!E51="","",IF('Section 10a Plan_Diffusion'!E51="«Choisir»","",'Section 10a Plan_Diffusion'!E51))</f>
        <v/>
      </c>
      <c r="M596" s="69" t="str">
        <f>IF('Section 10a Plan_Diffusion'!F51="","",IF('Section 10a Plan_Diffusion'!F51="«Choisir»","",'Section 10a Plan_Diffusion'!F51))</f>
        <v/>
      </c>
      <c r="N596" s="69" t="str">
        <f>IF('Section 10a Plan_Diffusion'!G51="","",'Section 10a Plan_Diffusion'!G51)</f>
        <v/>
      </c>
      <c r="O596" s="69" t="str">
        <f>IF('Section 10a Plan_Diffusion'!H51="","",'Section 10a Plan_Diffusion'!H51)</f>
        <v/>
      </c>
      <c r="P596" s="69" t="str">
        <f>IF('Section 10a Plan_Diffusion'!I51="","",IF('Section 10a Plan_Diffusion'!I51="«Choisir»","",'Section 10a Plan_Diffusion'!I51))</f>
        <v/>
      </c>
      <c r="Q596" s="69" t="str">
        <f>IF('Section 10a Plan_Diffusion'!J51="","",IF('Section 10a Plan_Diffusion'!J51="«Choisir»","",'Section 10a Plan_Diffusion'!J51))</f>
        <v/>
      </c>
      <c r="R596" s="9" t="str">
        <f>IF('Section 10a Plan_Diffusion'!K51="","",'Section 10a Plan_Diffusion'!K51)</f>
        <v/>
      </c>
      <c r="S596" s="9" t="str">
        <f>IF('Section 10a Plan_Diffusion'!L51="","",'Section 10a Plan_Diffusion'!L51)</f>
        <v/>
      </c>
      <c r="T596" s="9" t="str">
        <f>IF('Section 10a Plan_Diffusion'!M51="","",'Section 10a Plan_Diffusion'!M51)</f>
        <v/>
      </c>
      <c r="U596" s="9" t="str">
        <f>IF('Section 10a Plan_Diffusion'!N51="","",'Section 10a Plan_Diffusion'!N51)</f>
        <v/>
      </c>
      <c r="V596" s="9">
        <f>'Section 10a Plan_Diffusion'!O51</f>
        <v>0</v>
      </c>
      <c r="W596" s="45">
        <f>'Section 10a Plan_Diffusion'!P51</f>
        <v>0</v>
      </c>
      <c r="X596" s="45">
        <f>'Section 10a Plan_Diffusion'!Q51</f>
        <v>0</v>
      </c>
      <c r="Y596" s="45">
        <f>'Section 10a Plan_Diffusion'!R51</f>
        <v>0</v>
      </c>
      <c r="Z596" s="45">
        <f>'Section 10a Plan_Diffusion'!S51</f>
        <v>0</v>
      </c>
      <c r="AA596" s="9">
        <f>'Section 10a Plan_Diffusion'!T51</f>
        <v>0</v>
      </c>
      <c r="AB596" s="9">
        <f>'Section 10a Plan_Diffusion'!U51</f>
        <v>0</v>
      </c>
    </row>
    <row r="597" spans="1:28">
      <c r="A597" s="9">
        <f>'Identification '!$F$11</f>
        <v>0</v>
      </c>
      <c r="B597" s="1371" t="str">
        <f>IF(AND('Identification '!$F$11="",'Identification '!$F$15&lt;&gt;""),'Identification '!$F$15,IF('Identification '!$F$11="","",IF('Identification '!$F$13="Inscrire le nom de votre organisme dans la cellule F15",'Identification '!$F$15,'Identification '!$F$13)))</f>
        <v/>
      </c>
      <c r="C597" s="9" t="str">
        <f>REF!$BM$8</f>
        <v>2026-2027</v>
      </c>
      <c r="D597" s="9" t="s">
        <v>3224</v>
      </c>
      <c r="E597" s="69" t="str">
        <f>'Identification '!$F$17</f>
        <v/>
      </c>
      <c r="F597" s="9" t="str">
        <f>'Identification '!$G$18</f>
        <v/>
      </c>
      <c r="G597" s="232" t="str">
        <f>IF('Section 10a Plan_Diffusion'!$D$6="","",'Section 10a Plan_Diffusion'!$D$6)</f>
        <v/>
      </c>
      <c r="H597" s="9" t="str">
        <f>IF('Section 10a Plan_Diffusion'!$D$8="","",'Section 10a Plan_Diffusion'!$D$8)</f>
        <v/>
      </c>
      <c r="I597" s="9" t="str">
        <f>IF('Section 10a Plan_Diffusion'!$K$8="","",'Section 10a Plan_Diffusion'!$K$8)</f>
        <v/>
      </c>
      <c r="J597" s="69" t="str">
        <f>IF('Section 10a Plan_Diffusion'!C52="","",'Section 10a Plan_Diffusion'!C52)</f>
        <v/>
      </c>
      <c r="K597" s="1273" t="str">
        <f>IF('Section 10a Plan_Diffusion'!D52="","",'Section 10a Plan_Diffusion'!D52)</f>
        <v/>
      </c>
      <c r="L597" s="69" t="str">
        <f>IF('Section 10a Plan_Diffusion'!E52="","",IF('Section 10a Plan_Diffusion'!E52="«Choisir»","",'Section 10a Plan_Diffusion'!E52))</f>
        <v/>
      </c>
      <c r="M597" s="69" t="str">
        <f>IF('Section 10a Plan_Diffusion'!F52="","",IF('Section 10a Plan_Diffusion'!F52="«Choisir»","",'Section 10a Plan_Diffusion'!F52))</f>
        <v/>
      </c>
      <c r="N597" s="69" t="str">
        <f>IF('Section 10a Plan_Diffusion'!G52="","",'Section 10a Plan_Diffusion'!G52)</f>
        <v/>
      </c>
      <c r="O597" s="69" t="str">
        <f>IF('Section 10a Plan_Diffusion'!H52="","",'Section 10a Plan_Diffusion'!H52)</f>
        <v/>
      </c>
      <c r="P597" s="69" t="str">
        <f>IF('Section 10a Plan_Diffusion'!I52="","",IF('Section 10a Plan_Diffusion'!I52="«Choisir»","",'Section 10a Plan_Diffusion'!I52))</f>
        <v/>
      </c>
      <c r="Q597" s="69" t="str">
        <f>IF('Section 10a Plan_Diffusion'!J52="","",IF('Section 10a Plan_Diffusion'!J52="«Choisir»","",'Section 10a Plan_Diffusion'!J52))</f>
        <v/>
      </c>
      <c r="R597" s="9" t="str">
        <f>IF('Section 10a Plan_Diffusion'!K52="","",'Section 10a Plan_Diffusion'!K52)</f>
        <v/>
      </c>
      <c r="S597" s="9" t="str">
        <f>IF('Section 10a Plan_Diffusion'!L52="","",'Section 10a Plan_Diffusion'!L52)</f>
        <v/>
      </c>
      <c r="T597" s="9" t="str">
        <f>IF('Section 10a Plan_Diffusion'!M52="","",'Section 10a Plan_Diffusion'!M52)</f>
        <v/>
      </c>
      <c r="U597" s="9" t="str">
        <f>IF('Section 10a Plan_Diffusion'!N52="","",'Section 10a Plan_Diffusion'!N52)</f>
        <v/>
      </c>
      <c r="V597" s="9">
        <f>'Section 10a Plan_Diffusion'!O52</f>
        <v>0</v>
      </c>
      <c r="W597" s="45">
        <f>'Section 10a Plan_Diffusion'!P52</f>
        <v>0</v>
      </c>
      <c r="X597" s="45">
        <f>'Section 10a Plan_Diffusion'!Q52</f>
        <v>0</v>
      </c>
      <c r="Y597" s="45">
        <f>'Section 10a Plan_Diffusion'!R52</f>
        <v>0</v>
      </c>
      <c r="Z597" s="45">
        <f>'Section 10a Plan_Diffusion'!S52</f>
        <v>0</v>
      </c>
      <c r="AA597" s="9">
        <f>'Section 10a Plan_Diffusion'!T52</f>
        <v>0</v>
      </c>
      <c r="AB597" s="9">
        <f>'Section 10a Plan_Diffusion'!U52</f>
        <v>0</v>
      </c>
    </row>
    <row r="598" spans="1:28">
      <c r="A598" s="9">
        <f>'Identification '!$F$11</f>
        <v>0</v>
      </c>
      <c r="B598" s="1371" t="str">
        <f>IF(AND('Identification '!$F$11="",'Identification '!$F$15&lt;&gt;""),'Identification '!$F$15,IF('Identification '!$F$11="","",IF('Identification '!$F$13="Inscrire le nom de votre organisme dans la cellule F15",'Identification '!$F$15,'Identification '!$F$13)))</f>
        <v/>
      </c>
      <c r="C598" s="9" t="str">
        <f>REF!$BM$8</f>
        <v>2026-2027</v>
      </c>
      <c r="D598" s="9" t="s">
        <v>3224</v>
      </c>
      <c r="E598" s="69" t="str">
        <f>'Identification '!$F$17</f>
        <v/>
      </c>
      <c r="F598" s="9" t="str">
        <f>'Identification '!$G$18</f>
        <v/>
      </c>
      <c r="G598" s="232" t="str">
        <f>IF('Section 10a Plan_Diffusion'!$D$6="","",'Section 10a Plan_Diffusion'!$D$6)</f>
        <v/>
      </c>
      <c r="H598" s="9" t="str">
        <f>IF('Section 10a Plan_Diffusion'!$D$8="","",'Section 10a Plan_Diffusion'!$D$8)</f>
        <v/>
      </c>
      <c r="I598" s="9" t="str">
        <f>IF('Section 10a Plan_Diffusion'!$K$8="","",'Section 10a Plan_Diffusion'!$K$8)</f>
        <v/>
      </c>
      <c r="J598" s="69" t="str">
        <f>IF('Section 10a Plan_Diffusion'!C53="","",'Section 10a Plan_Diffusion'!C53)</f>
        <v/>
      </c>
      <c r="K598" s="1273" t="str">
        <f>IF('Section 10a Plan_Diffusion'!D53="","",'Section 10a Plan_Diffusion'!D53)</f>
        <v/>
      </c>
      <c r="L598" s="69" t="str">
        <f>IF('Section 10a Plan_Diffusion'!E53="","",IF('Section 10a Plan_Diffusion'!E53="«Choisir»","",'Section 10a Plan_Diffusion'!E53))</f>
        <v/>
      </c>
      <c r="M598" s="69" t="str">
        <f>IF('Section 10a Plan_Diffusion'!F53="","",IF('Section 10a Plan_Diffusion'!F53="«Choisir»","",'Section 10a Plan_Diffusion'!F53))</f>
        <v/>
      </c>
      <c r="N598" s="69" t="str">
        <f>IF('Section 10a Plan_Diffusion'!G53="","",'Section 10a Plan_Diffusion'!G53)</f>
        <v/>
      </c>
      <c r="O598" s="69" t="str">
        <f>IF('Section 10a Plan_Diffusion'!H53="","",'Section 10a Plan_Diffusion'!H53)</f>
        <v/>
      </c>
      <c r="P598" s="69" t="str">
        <f>IF('Section 10a Plan_Diffusion'!I53="","",IF('Section 10a Plan_Diffusion'!I53="«Choisir»","",'Section 10a Plan_Diffusion'!I53))</f>
        <v/>
      </c>
      <c r="Q598" s="69" t="str">
        <f>IF('Section 10a Plan_Diffusion'!J53="","",IF('Section 10a Plan_Diffusion'!J53="«Choisir»","",'Section 10a Plan_Diffusion'!J53))</f>
        <v/>
      </c>
      <c r="R598" s="9" t="str">
        <f>IF('Section 10a Plan_Diffusion'!K53="","",'Section 10a Plan_Diffusion'!K53)</f>
        <v/>
      </c>
      <c r="S598" s="9" t="str">
        <f>IF('Section 10a Plan_Diffusion'!L53="","",'Section 10a Plan_Diffusion'!L53)</f>
        <v/>
      </c>
      <c r="T598" s="9" t="str">
        <f>IF('Section 10a Plan_Diffusion'!M53="","",'Section 10a Plan_Diffusion'!M53)</f>
        <v/>
      </c>
      <c r="U598" s="9" t="str">
        <f>IF('Section 10a Plan_Diffusion'!N53="","",'Section 10a Plan_Diffusion'!N53)</f>
        <v/>
      </c>
      <c r="V598" s="9">
        <f>'Section 10a Plan_Diffusion'!O53</f>
        <v>0</v>
      </c>
      <c r="W598" s="45">
        <f>'Section 10a Plan_Diffusion'!P53</f>
        <v>0</v>
      </c>
      <c r="X598" s="45">
        <f>'Section 10a Plan_Diffusion'!Q53</f>
        <v>0</v>
      </c>
      <c r="Y598" s="45">
        <f>'Section 10a Plan_Diffusion'!R53</f>
        <v>0</v>
      </c>
      <c r="Z598" s="45">
        <f>'Section 10a Plan_Diffusion'!S53</f>
        <v>0</v>
      </c>
      <c r="AA598" s="9">
        <f>'Section 10a Plan_Diffusion'!T53</f>
        <v>0</v>
      </c>
      <c r="AB598" s="9">
        <f>'Section 10a Plan_Diffusion'!U53</f>
        <v>0</v>
      </c>
    </row>
    <row r="599" spans="1:28">
      <c r="A599" s="9">
        <f>'Identification '!$F$11</f>
        <v>0</v>
      </c>
      <c r="B599" s="1371" t="str">
        <f>IF(AND('Identification '!$F$11="",'Identification '!$F$15&lt;&gt;""),'Identification '!$F$15,IF('Identification '!$F$11="","",IF('Identification '!$F$13="Inscrire le nom de votre organisme dans la cellule F15",'Identification '!$F$15,'Identification '!$F$13)))</f>
        <v/>
      </c>
      <c r="C599" s="9" t="str">
        <f>REF!$BM$8</f>
        <v>2026-2027</v>
      </c>
      <c r="D599" s="9" t="s">
        <v>3224</v>
      </c>
      <c r="E599" s="69" t="str">
        <f>'Identification '!$F$17</f>
        <v/>
      </c>
      <c r="F599" s="9" t="str">
        <f>'Identification '!$G$18</f>
        <v/>
      </c>
      <c r="G599" s="232" t="str">
        <f>IF('Section 10a Plan_Diffusion'!$D$6="","",'Section 10a Plan_Diffusion'!$D$6)</f>
        <v/>
      </c>
      <c r="H599" s="9" t="str">
        <f>IF('Section 10a Plan_Diffusion'!$D$8="","",'Section 10a Plan_Diffusion'!$D$8)</f>
        <v/>
      </c>
      <c r="I599" s="9" t="str">
        <f>IF('Section 10a Plan_Diffusion'!$K$8="","",'Section 10a Plan_Diffusion'!$K$8)</f>
        <v/>
      </c>
      <c r="J599" s="69" t="str">
        <f>IF('Section 10a Plan_Diffusion'!C54="","",'Section 10a Plan_Diffusion'!C54)</f>
        <v/>
      </c>
      <c r="K599" s="1273" t="str">
        <f>IF('Section 10a Plan_Diffusion'!D54="","",'Section 10a Plan_Diffusion'!D54)</f>
        <v/>
      </c>
      <c r="L599" s="69" t="str">
        <f>IF('Section 10a Plan_Diffusion'!E54="","",IF('Section 10a Plan_Diffusion'!E54="«Choisir»","",'Section 10a Plan_Diffusion'!E54))</f>
        <v/>
      </c>
      <c r="M599" s="69" t="str">
        <f>IF('Section 10a Plan_Diffusion'!F54="","",IF('Section 10a Plan_Diffusion'!F54="«Choisir»","",'Section 10a Plan_Diffusion'!F54))</f>
        <v/>
      </c>
      <c r="N599" s="69" t="str">
        <f>IF('Section 10a Plan_Diffusion'!G54="","",'Section 10a Plan_Diffusion'!G54)</f>
        <v/>
      </c>
      <c r="O599" s="69" t="str">
        <f>IF('Section 10a Plan_Diffusion'!H54="","",'Section 10a Plan_Diffusion'!H54)</f>
        <v/>
      </c>
      <c r="P599" s="69" t="str">
        <f>IF('Section 10a Plan_Diffusion'!I54="","",IF('Section 10a Plan_Diffusion'!I54="«Choisir»","",'Section 10a Plan_Diffusion'!I54))</f>
        <v/>
      </c>
      <c r="Q599" s="69" t="str">
        <f>IF('Section 10a Plan_Diffusion'!J54="","",IF('Section 10a Plan_Diffusion'!J54="«Choisir»","",'Section 10a Plan_Diffusion'!J54))</f>
        <v/>
      </c>
      <c r="R599" s="9" t="str">
        <f>IF('Section 10a Plan_Diffusion'!K54="","",'Section 10a Plan_Diffusion'!K54)</f>
        <v/>
      </c>
      <c r="S599" s="9" t="str">
        <f>IF('Section 10a Plan_Diffusion'!L54="","",'Section 10a Plan_Diffusion'!L54)</f>
        <v/>
      </c>
      <c r="T599" s="9" t="str">
        <f>IF('Section 10a Plan_Diffusion'!M54="","",'Section 10a Plan_Diffusion'!M54)</f>
        <v/>
      </c>
      <c r="U599" s="9" t="str">
        <f>IF('Section 10a Plan_Diffusion'!N54="","",'Section 10a Plan_Diffusion'!N54)</f>
        <v/>
      </c>
      <c r="V599" s="9">
        <f>'Section 10a Plan_Diffusion'!O54</f>
        <v>0</v>
      </c>
      <c r="W599" s="45">
        <f>'Section 10a Plan_Diffusion'!P54</f>
        <v>0</v>
      </c>
      <c r="X599" s="45">
        <f>'Section 10a Plan_Diffusion'!Q54</f>
        <v>0</v>
      </c>
      <c r="Y599" s="45">
        <f>'Section 10a Plan_Diffusion'!R54</f>
        <v>0</v>
      </c>
      <c r="Z599" s="45">
        <f>'Section 10a Plan_Diffusion'!S54</f>
        <v>0</v>
      </c>
      <c r="AA599" s="9">
        <f>'Section 10a Plan_Diffusion'!T54</f>
        <v>0</v>
      </c>
      <c r="AB599" s="9">
        <f>'Section 10a Plan_Diffusion'!U54</f>
        <v>0</v>
      </c>
    </row>
    <row r="600" spans="1:28">
      <c r="A600" s="9">
        <f>'Identification '!$F$11</f>
        <v>0</v>
      </c>
      <c r="B600" s="1371" t="str">
        <f>IF(AND('Identification '!$F$11="",'Identification '!$F$15&lt;&gt;""),'Identification '!$F$15,IF('Identification '!$F$11="","",IF('Identification '!$F$13="Inscrire le nom de votre organisme dans la cellule F15",'Identification '!$F$15,'Identification '!$F$13)))</f>
        <v/>
      </c>
      <c r="C600" s="9" t="str">
        <f>REF!$BM$8</f>
        <v>2026-2027</v>
      </c>
      <c r="D600" s="9" t="s">
        <v>3224</v>
      </c>
      <c r="E600" s="69" t="str">
        <f>'Identification '!$F$17</f>
        <v/>
      </c>
      <c r="F600" s="9" t="str">
        <f>'Identification '!$G$18</f>
        <v/>
      </c>
      <c r="G600" s="232" t="str">
        <f>IF('Section 10a Plan_Diffusion'!$D$6="","",'Section 10a Plan_Diffusion'!$D$6)</f>
        <v/>
      </c>
      <c r="H600" s="9" t="str">
        <f>IF('Section 10a Plan_Diffusion'!$D$8="","",'Section 10a Plan_Diffusion'!$D$8)</f>
        <v/>
      </c>
      <c r="I600" s="9" t="str">
        <f>IF('Section 10a Plan_Diffusion'!$K$8="","",'Section 10a Plan_Diffusion'!$K$8)</f>
        <v/>
      </c>
      <c r="J600" s="69" t="str">
        <f>IF('Section 10a Plan_Diffusion'!C55="","",'Section 10a Plan_Diffusion'!C55)</f>
        <v/>
      </c>
      <c r="K600" s="1273" t="str">
        <f>IF('Section 10a Plan_Diffusion'!D55="","",'Section 10a Plan_Diffusion'!D55)</f>
        <v/>
      </c>
      <c r="L600" s="69" t="str">
        <f>IF('Section 10a Plan_Diffusion'!E55="","",IF('Section 10a Plan_Diffusion'!E55="«Choisir»","",'Section 10a Plan_Diffusion'!E55))</f>
        <v/>
      </c>
      <c r="M600" s="69" t="str">
        <f>IF('Section 10a Plan_Diffusion'!F55="","",IF('Section 10a Plan_Diffusion'!F55="«Choisir»","",'Section 10a Plan_Diffusion'!F55))</f>
        <v/>
      </c>
      <c r="N600" s="69" t="str">
        <f>IF('Section 10a Plan_Diffusion'!G55="","",'Section 10a Plan_Diffusion'!G55)</f>
        <v/>
      </c>
      <c r="O600" s="69" t="str">
        <f>IF('Section 10a Plan_Diffusion'!H55="","",'Section 10a Plan_Diffusion'!H55)</f>
        <v/>
      </c>
      <c r="P600" s="69" t="str">
        <f>IF('Section 10a Plan_Diffusion'!I55="","",IF('Section 10a Plan_Diffusion'!I55="«Choisir»","",'Section 10a Plan_Diffusion'!I55))</f>
        <v/>
      </c>
      <c r="Q600" s="69" t="str">
        <f>IF('Section 10a Plan_Diffusion'!J55="","",IF('Section 10a Plan_Diffusion'!J55="«Choisir»","",'Section 10a Plan_Diffusion'!J55))</f>
        <v/>
      </c>
      <c r="R600" s="9" t="str">
        <f>IF('Section 10a Plan_Diffusion'!K55="","",'Section 10a Plan_Diffusion'!K55)</f>
        <v/>
      </c>
      <c r="S600" s="9" t="str">
        <f>IF('Section 10a Plan_Diffusion'!L55="","",'Section 10a Plan_Diffusion'!L55)</f>
        <v/>
      </c>
      <c r="T600" s="9" t="str">
        <f>IF('Section 10a Plan_Diffusion'!M55="","",'Section 10a Plan_Diffusion'!M55)</f>
        <v/>
      </c>
      <c r="U600" s="9" t="str">
        <f>IF('Section 10a Plan_Diffusion'!N55="","",'Section 10a Plan_Diffusion'!N55)</f>
        <v/>
      </c>
      <c r="V600" s="9">
        <f>'Section 10a Plan_Diffusion'!O55</f>
        <v>0</v>
      </c>
      <c r="W600" s="45">
        <f>'Section 10a Plan_Diffusion'!P55</f>
        <v>0</v>
      </c>
      <c r="X600" s="45">
        <f>'Section 10a Plan_Diffusion'!Q55</f>
        <v>0</v>
      </c>
      <c r="Y600" s="45">
        <f>'Section 10a Plan_Diffusion'!R55</f>
        <v>0</v>
      </c>
      <c r="Z600" s="45">
        <f>'Section 10a Plan_Diffusion'!S55</f>
        <v>0</v>
      </c>
      <c r="AA600" s="9">
        <f>'Section 10a Plan_Diffusion'!T55</f>
        <v>0</v>
      </c>
      <c r="AB600" s="9">
        <f>'Section 10a Plan_Diffusion'!U55</f>
        <v>0</v>
      </c>
    </row>
    <row r="601" spans="1:28">
      <c r="A601" s="9">
        <f>'Identification '!$F$11</f>
        <v>0</v>
      </c>
      <c r="B601" s="1371" t="str">
        <f>IF(AND('Identification '!$F$11="",'Identification '!$F$15&lt;&gt;""),'Identification '!$F$15,IF('Identification '!$F$11="","",IF('Identification '!$F$13="Inscrire le nom de votre organisme dans la cellule F15",'Identification '!$F$15,'Identification '!$F$13)))</f>
        <v/>
      </c>
      <c r="C601" s="9" t="str">
        <f>REF!$BM$8</f>
        <v>2026-2027</v>
      </c>
      <c r="D601" s="9" t="s">
        <v>3224</v>
      </c>
      <c r="E601" s="69" t="str">
        <f>'Identification '!$F$17</f>
        <v/>
      </c>
      <c r="F601" s="9" t="str">
        <f>'Identification '!$G$18</f>
        <v/>
      </c>
      <c r="G601" s="232" t="str">
        <f>IF('Section 10a Plan_Diffusion'!$D$6="","",'Section 10a Plan_Diffusion'!$D$6)</f>
        <v/>
      </c>
      <c r="H601" s="9" t="str">
        <f>IF('Section 10a Plan_Diffusion'!$D$8="","",'Section 10a Plan_Diffusion'!$D$8)</f>
        <v/>
      </c>
      <c r="I601" s="9" t="str">
        <f>IF('Section 10a Plan_Diffusion'!$K$8="","",'Section 10a Plan_Diffusion'!$K$8)</f>
        <v/>
      </c>
      <c r="J601" s="69" t="str">
        <f>IF('Section 10a Plan_Diffusion'!C56="","",'Section 10a Plan_Diffusion'!C56)</f>
        <v/>
      </c>
      <c r="K601" s="1273" t="str">
        <f>IF('Section 10a Plan_Diffusion'!D56="","",'Section 10a Plan_Diffusion'!D56)</f>
        <v/>
      </c>
      <c r="L601" s="69" t="str">
        <f>IF('Section 10a Plan_Diffusion'!E56="","",IF('Section 10a Plan_Diffusion'!E56="«Choisir»","",'Section 10a Plan_Diffusion'!E56))</f>
        <v/>
      </c>
      <c r="M601" s="69" t="str">
        <f>IF('Section 10a Plan_Diffusion'!F56="","",IF('Section 10a Plan_Diffusion'!F56="«Choisir»","",'Section 10a Plan_Diffusion'!F56))</f>
        <v/>
      </c>
      <c r="N601" s="69" t="str">
        <f>IF('Section 10a Plan_Diffusion'!G56="","",'Section 10a Plan_Diffusion'!G56)</f>
        <v/>
      </c>
      <c r="O601" s="69" t="str">
        <f>IF('Section 10a Plan_Diffusion'!H56="","",'Section 10a Plan_Diffusion'!H56)</f>
        <v/>
      </c>
      <c r="P601" s="69" t="str">
        <f>IF('Section 10a Plan_Diffusion'!I56="","",IF('Section 10a Plan_Diffusion'!I56="«Choisir»","",'Section 10a Plan_Diffusion'!I56))</f>
        <v/>
      </c>
      <c r="Q601" s="69" t="str">
        <f>IF('Section 10a Plan_Diffusion'!J56="","",IF('Section 10a Plan_Diffusion'!J56="«Choisir»","",'Section 10a Plan_Diffusion'!J56))</f>
        <v/>
      </c>
      <c r="R601" s="9" t="str">
        <f>IF('Section 10a Plan_Diffusion'!K56="","",'Section 10a Plan_Diffusion'!K56)</f>
        <v/>
      </c>
      <c r="S601" s="9" t="str">
        <f>IF('Section 10a Plan_Diffusion'!L56="","",'Section 10a Plan_Diffusion'!L56)</f>
        <v/>
      </c>
      <c r="T601" s="9" t="str">
        <f>IF('Section 10a Plan_Diffusion'!M56="","",'Section 10a Plan_Diffusion'!M56)</f>
        <v/>
      </c>
      <c r="U601" s="9" t="str">
        <f>IF('Section 10a Plan_Diffusion'!N56="","",'Section 10a Plan_Diffusion'!N56)</f>
        <v/>
      </c>
      <c r="V601" s="9">
        <f>'Section 10a Plan_Diffusion'!O56</f>
        <v>0</v>
      </c>
      <c r="W601" s="45">
        <f>'Section 10a Plan_Diffusion'!P56</f>
        <v>0</v>
      </c>
      <c r="X601" s="45">
        <f>'Section 10a Plan_Diffusion'!Q56</f>
        <v>0</v>
      </c>
      <c r="Y601" s="45">
        <f>'Section 10a Plan_Diffusion'!R56</f>
        <v>0</v>
      </c>
      <c r="Z601" s="45">
        <f>'Section 10a Plan_Diffusion'!S56</f>
        <v>0</v>
      </c>
      <c r="AA601" s="9">
        <f>'Section 10a Plan_Diffusion'!T56</f>
        <v>0</v>
      </c>
      <c r="AB601" s="9">
        <f>'Section 10a Plan_Diffusion'!U56</f>
        <v>0</v>
      </c>
    </row>
    <row r="602" spans="1:28">
      <c r="A602" s="9">
        <f>'Identification '!$F$11</f>
        <v>0</v>
      </c>
      <c r="B602" s="1371" t="str">
        <f>IF(AND('Identification '!$F$11="",'Identification '!$F$15&lt;&gt;""),'Identification '!$F$15,IF('Identification '!$F$11="","",IF('Identification '!$F$13="Inscrire le nom de votre organisme dans la cellule F15",'Identification '!$F$15,'Identification '!$F$13)))</f>
        <v/>
      </c>
      <c r="C602" s="9" t="str">
        <f>REF!$BM$8</f>
        <v>2026-2027</v>
      </c>
      <c r="D602" s="9" t="s">
        <v>3224</v>
      </c>
      <c r="E602" s="69" t="str">
        <f>'Identification '!$F$17</f>
        <v/>
      </c>
      <c r="F602" s="9" t="str">
        <f>'Identification '!$G$18</f>
        <v/>
      </c>
      <c r="G602" s="232" t="str">
        <f>IF('Section 10a Plan_Diffusion'!$D$6="","",'Section 10a Plan_Diffusion'!$D$6)</f>
        <v/>
      </c>
      <c r="H602" s="9" t="str">
        <f>IF('Section 10a Plan_Diffusion'!$D$8="","",'Section 10a Plan_Diffusion'!$D$8)</f>
        <v/>
      </c>
      <c r="I602" s="9" t="str">
        <f>IF('Section 10a Plan_Diffusion'!$K$8="","",'Section 10a Plan_Diffusion'!$K$8)</f>
        <v/>
      </c>
      <c r="J602" s="69" t="str">
        <f>IF('Section 10a Plan_Diffusion'!C57="","",'Section 10a Plan_Diffusion'!C57)</f>
        <v/>
      </c>
      <c r="K602" s="1273" t="str">
        <f>IF('Section 10a Plan_Diffusion'!D57="","",'Section 10a Plan_Diffusion'!D57)</f>
        <v/>
      </c>
      <c r="L602" s="69" t="str">
        <f>IF('Section 10a Plan_Diffusion'!E57="","",IF('Section 10a Plan_Diffusion'!E57="«Choisir»","",'Section 10a Plan_Diffusion'!E57))</f>
        <v/>
      </c>
      <c r="M602" s="69" t="str">
        <f>IF('Section 10a Plan_Diffusion'!F57="","",IF('Section 10a Plan_Diffusion'!F57="«Choisir»","",'Section 10a Plan_Diffusion'!F57))</f>
        <v/>
      </c>
      <c r="N602" s="69" t="str">
        <f>IF('Section 10a Plan_Diffusion'!G57="","",'Section 10a Plan_Diffusion'!G57)</f>
        <v/>
      </c>
      <c r="O602" s="69" t="str">
        <f>IF('Section 10a Plan_Diffusion'!H57="","",'Section 10a Plan_Diffusion'!H57)</f>
        <v/>
      </c>
      <c r="P602" s="69" t="str">
        <f>IF('Section 10a Plan_Diffusion'!I57="","",IF('Section 10a Plan_Diffusion'!I57="«Choisir»","",'Section 10a Plan_Diffusion'!I57))</f>
        <v/>
      </c>
      <c r="Q602" s="69" t="str">
        <f>IF('Section 10a Plan_Diffusion'!J57="","",IF('Section 10a Plan_Diffusion'!J57="«Choisir»","",'Section 10a Plan_Diffusion'!J57))</f>
        <v/>
      </c>
      <c r="R602" s="9" t="str">
        <f>IF('Section 10a Plan_Diffusion'!K57="","",'Section 10a Plan_Diffusion'!K57)</f>
        <v/>
      </c>
      <c r="S602" s="9" t="str">
        <f>IF('Section 10a Plan_Diffusion'!L57="","",'Section 10a Plan_Diffusion'!L57)</f>
        <v/>
      </c>
      <c r="T602" s="9" t="str">
        <f>IF('Section 10a Plan_Diffusion'!M57="","",'Section 10a Plan_Diffusion'!M57)</f>
        <v/>
      </c>
      <c r="U602" s="9" t="str">
        <f>IF('Section 10a Plan_Diffusion'!N57="","",'Section 10a Plan_Diffusion'!N57)</f>
        <v/>
      </c>
      <c r="V602" s="9">
        <f>'Section 10a Plan_Diffusion'!O57</f>
        <v>0</v>
      </c>
      <c r="W602" s="45">
        <f>'Section 10a Plan_Diffusion'!P57</f>
        <v>0</v>
      </c>
      <c r="X602" s="45">
        <f>'Section 10a Plan_Diffusion'!Q57</f>
        <v>0</v>
      </c>
      <c r="Y602" s="45">
        <f>'Section 10a Plan_Diffusion'!R57</f>
        <v>0</v>
      </c>
      <c r="Z602" s="45">
        <f>'Section 10a Plan_Diffusion'!S57</f>
        <v>0</v>
      </c>
      <c r="AA602" s="9">
        <f>'Section 10a Plan_Diffusion'!T57</f>
        <v>0</v>
      </c>
      <c r="AB602" s="9">
        <f>'Section 10a Plan_Diffusion'!U57</f>
        <v>0</v>
      </c>
    </row>
    <row r="603" spans="1:28">
      <c r="A603" s="9">
        <f>'Identification '!$F$11</f>
        <v>0</v>
      </c>
      <c r="B603" s="1371" t="str">
        <f>IF(AND('Identification '!$F$11="",'Identification '!$F$15&lt;&gt;""),'Identification '!$F$15,IF('Identification '!$F$11="","",IF('Identification '!$F$13="Inscrire le nom de votre organisme dans la cellule F15",'Identification '!$F$15,'Identification '!$F$13)))</f>
        <v/>
      </c>
      <c r="C603" s="9" t="str">
        <f>REF!$BM$8</f>
        <v>2026-2027</v>
      </c>
      <c r="D603" s="9" t="s">
        <v>3224</v>
      </c>
      <c r="E603" s="69" t="str">
        <f>'Identification '!$F$17</f>
        <v/>
      </c>
      <c r="F603" s="9" t="str">
        <f>'Identification '!$G$18</f>
        <v/>
      </c>
      <c r="G603" s="232" t="str">
        <f>IF('Section 10a Plan_Diffusion'!$D$6="","",'Section 10a Plan_Diffusion'!$D$6)</f>
        <v/>
      </c>
      <c r="H603" s="9" t="str">
        <f>IF('Section 10a Plan_Diffusion'!$D$8="","",'Section 10a Plan_Diffusion'!$D$8)</f>
        <v/>
      </c>
      <c r="I603" s="9" t="str">
        <f>IF('Section 10a Plan_Diffusion'!$K$8="","",'Section 10a Plan_Diffusion'!$K$8)</f>
        <v/>
      </c>
      <c r="J603" s="69" t="str">
        <f>IF('Section 10a Plan_Diffusion'!C58="","",'Section 10a Plan_Diffusion'!C58)</f>
        <v/>
      </c>
      <c r="K603" s="1273" t="str">
        <f>IF('Section 10a Plan_Diffusion'!D58="","",'Section 10a Plan_Diffusion'!D58)</f>
        <v/>
      </c>
      <c r="L603" s="69" t="str">
        <f>IF('Section 10a Plan_Diffusion'!E58="","",IF('Section 10a Plan_Diffusion'!E58="«Choisir»","",'Section 10a Plan_Diffusion'!E58))</f>
        <v/>
      </c>
      <c r="M603" s="69" t="str">
        <f>IF('Section 10a Plan_Diffusion'!F58="","",IF('Section 10a Plan_Diffusion'!F58="«Choisir»","",'Section 10a Plan_Diffusion'!F58))</f>
        <v/>
      </c>
      <c r="N603" s="69" t="str">
        <f>IF('Section 10a Plan_Diffusion'!G58="","",'Section 10a Plan_Diffusion'!G58)</f>
        <v/>
      </c>
      <c r="O603" s="69" t="str">
        <f>IF('Section 10a Plan_Diffusion'!H58="","",'Section 10a Plan_Diffusion'!H58)</f>
        <v/>
      </c>
      <c r="P603" s="69" t="str">
        <f>IF('Section 10a Plan_Diffusion'!I58="","",IF('Section 10a Plan_Diffusion'!I58="«Choisir»","",'Section 10a Plan_Diffusion'!I58))</f>
        <v/>
      </c>
      <c r="Q603" s="69" t="str">
        <f>IF('Section 10a Plan_Diffusion'!J58="","",IF('Section 10a Plan_Diffusion'!J58="«Choisir»","",'Section 10a Plan_Diffusion'!J58))</f>
        <v/>
      </c>
      <c r="R603" s="9" t="str">
        <f>IF('Section 10a Plan_Diffusion'!K58="","",'Section 10a Plan_Diffusion'!K58)</f>
        <v/>
      </c>
      <c r="S603" s="9" t="str">
        <f>IF('Section 10a Plan_Diffusion'!L58="","",'Section 10a Plan_Diffusion'!L58)</f>
        <v/>
      </c>
      <c r="T603" s="9" t="str">
        <f>IF('Section 10a Plan_Diffusion'!M58="","",'Section 10a Plan_Diffusion'!M58)</f>
        <v/>
      </c>
      <c r="U603" s="9" t="str">
        <f>IF('Section 10a Plan_Diffusion'!N58="","",'Section 10a Plan_Diffusion'!N58)</f>
        <v/>
      </c>
      <c r="V603" s="9">
        <f>'Section 10a Plan_Diffusion'!O58</f>
        <v>0</v>
      </c>
      <c r="W603" s="45">
        <f>'Section 10a Plan_Diffusion'!P58</f>
        <v>0</v>
      </c>
      <c r="X603" s="45">
        <f>'Section 10a Plan_Diffusion'!Q58</f>
        <v>0</v>
      </c>
      <c r="Y603" s="45">
        <f>'Section 10a Plan_Diffusion'!R58</f>
        <v>0</v>
      </c>
      <c r="Z603" s="45">
        <f>'Section 10a Plan_Diffusion'!S58</f>
        <v>0</v>
      </c>
      <c r="AA603" s="9">
        <f>'Section 10a Plan_Diffusion'!T58</f>
        <v>0</v>
      </c>
      <c r="AB603" s="9">
        <f>'Section 10a Plan_Diffusion'!U58</f>
        <v>0</v>
      </c>
    </row>
    <row r="604" spans="1:28">
      <c r="A604" s="9">
        <f>'Identification '!$F$11</f>
        <v>0</v>
      </c>
      <c r="B604" s="1371" t="str">
        <f>IF(AND('Identification '!$F$11="",'Identification '!$F$15&lt;&gt;""),'Identification '!$F$15,IF('Identification '!$F$11="","",IF('Identification '!$F$13="Inscrire le nom de votre organisme dans la cellule F15",'Identification '!$F$15,'Identification '!$F$13)))</f>
        <v/>
      </c>
      <c r="C604" s="9" t="str">
        <f>REF!$BM$8</f>
        <v>2026-2027</v>
      </c>
      <c r="D604" s="9" t="s">
        <v>3224</v>
      </c>
      <c r="E604" s="69" t="str">
        <f>'Identification '!$F$17</f>
        <v/>
      </c>
      <c r="F604" s="9" t="str">
        <f>'Identification '!$G$18</f>
        <v/>
      </c>
      <c r="G604" s="232" t="str">
        <f>IF('Section 10a Plan_Diffusion'!$D$6="","",'Section 10a Plan_Diffusion'!$D$6)</f>
        <v/>
      </c>
      <c r="H604" s="9" t="str">
        <f>IF('Section 10a Plan_Diffusion'!$D$8="","",'Section 10a Plan_Diffusion'!$D$8)</f>
        <v/>
      </c>
      <c r="I604" s="9" t="str">
        <f>IF('Section 10a Plan_Diffusion'!$K$8="","",'Section 10a Plan_Diffusion'!$K$8)</f>
        <v/>
      </c>
      <c r="J604" s="69" t="str">
        <f>IF('Section 10a Plan_Diffusion'!C59="","",'Section 10a Plan_Diffusion'!C59)</f>
        <v/>
      </c>
      <c r="K604" s="1273" t="str">
        <f>IF('Section 10a Plan_Diffusion'!D59="","",'Section 10a Plan_Diffusion'!D59)</f>
        <v/>
      </c>
      <c r="L604" s="69" t="str">
        <f>IF('Section 10a Plan_Diffusion'!E59="","",IF('Section 10a Plan_Diffusion'!E59="«Choisir»","",'Section 10a Plan_Diffusion'!E59))</f>
        <v/>
      </c>
      <c r="M604" s="69" t="str">
        <f>IF('Section 10a Plan_Diffusion'!F59="","",IF('Section 10a Plan_Diffusion'!F59="«Choisir»","",'Section 10a Plan_Diffusion'!F59))</f>
        <v/>
      </c>
      <c r="N604" s="69" t="str">
        <f>IF('Section 10a Plan_Diffusion'!G59="","",'Section 10a Plan_Diffusion'!G59)</f>
        <v/>
      </c>
      <c r="O604" s="69" t="str">
        <f>IF('Section 10a Plan_Diffusion'!H59="","",'Section 10a Plan_Diffusion'!H59)</f>
        <v/>
      </c>
      <c r="P604" s="69" t="str">
        <f>IF('Section 10a Plan_Diffusion'!I59="","",IF('Section 10a Plan_Diffusion'!I59="«Choisir»","",'Section 10a Plan_Diffusion'!I59))</f>
        <v/>
      </c>
      <c r="Q604" s="69" t="str">
        <f>IF('Section 10a Plan_Diffusion'!J59="","",IF('Section 10a Plan_Diffusion'!J59="«Choisir»","",'Section 10a Plan_Diffusion'!J59))</f>
        <v/>
      </c>
      <c r="R604" s="9" t="str">
        <f>IF('Section 10a Plan_Diffusion'!K59="","",'Section 10a Plan_Diffusion'!K59)</f>
        <v/>
      </c>
      <c r="S604" s="9" t="str">
        <f>IF('Section 10a Plan_Diffusion'!L59="","",'Section 10a Plan_Diffusion'!L59)</f>
        <v/>
      </c>
      <c r="T604" s="9" t="str">
        <f>IF('Section 10a Plan_Diffusion'!M59="","",'Section 10a Plan_Diffusion'!M59)</f>
        <v/>
      </c>
      <c r="U604" s="9" t="str">
        <f>IF('Section 10a Plan_Diffusion'!N59="","",'Section 10a Plan_Diffusion'!N59)</f>
        <v/>
      </c>
      <c r="V604" s="9">
        <f>'Section 10a Plan_Diffusion'!O59</f>
        <v>0</v>
      </c>
      <c r="W604" s="45">
        <f>'Section 10a Plan_Diffusion'!P59</f>
        <v>0</v>
      </c>
      <c r="X604" s="45">
        <f>'Section 10a Plan_Diffusion'!Q59</f>
        <v>0</v>
      </c>
      <c r="Y604" s="45">
        <f>'Section 10a Plan_Diffusion'!R59</f>
        <v>0</v>
      </c>
      <c r="Z604" s="45">
        <f>'Section 10a Plan_Diffusion'!S59</f>
        <v>0</v>
      </c>
      <c r="AA604" s="9">
        <f>'Section 10a Plan_Diffusion'!T59</f>
        <v>0</v>
      </c>
      <c r="AB604" s="9">
        <f>'Section 10a Plan_Diffusion'!U59</f>
        <v>0</v>
      </c>
    </row>
    <row r="605" spans="1:28">
      <c r="A605" s="9">
        <f>'Identification '!$F$11</f>
        <v>0</v>
      </c>
      <c r="B605" s="1371" t="str">
        <f>IF(AND('Identification '!$F$11="",'Identification '!$F$15&lt;&gt;""),'Identification '!$F$15,IF('Identification '!$F$11="","",IF('Identification '!$F$13="Inscrire le nom de votre organisme dans la cellule F15",'Identification '!$F$15,'Identification '!$F$13)))</f>
        <v/>
      </c>
      <c r="C605" s="9" t="str">
        <f>REF!$BM$8</f>
        <v>2026-2027</v>
      </c>
      <c r="D605" s="9" t="s">
        <v>3224</v>
      </c>
      <c r="E605" s="69" t="str">
        <f>'Identification '!$F$17</f>
        <v/>
      </c>
      <c r="F605" s="9" t="str">
        <f>'Identification '!$G$18</f>
        <v/>
      </c>
      <c r="G605" s="232" t="str">
        <f>IF('Section 10a Plan_Diffusion'!$D$6="","",'Section 10a Plan_Diffusion'!$D$6)</f>
        <v/>
      </c>
      <c r="H605" s="9" t="str">
        <f>IF('Section 10a Plan_Diffusion'!$D$8="","",'Section 10a Plan_Diffusion'!$D$8)</f>
        <v/>
      </c>
      <c r="I605" s="9" t="str">
        <f>IF('Section 10a Plan_Diffusion'!$K$8="","",'Section 10a Plan_Diffusion'!$K$8)</f>
        <v/>
      </c>
      <c r="J605" s="69" t="str">
        <f>IF('Section 10a Plan_Diffusion'!C60="","",'Section 10a Plan_Diffusion'!C60)</f>
        <v/>
      </c>
      <c r="K605" s="1273" t="str">
        <f>IF('Section 10a Plan_Diffusion'!D60="","",'Section 10a Plan_Diffusion'!D60)</f>
        <v/>
      </c>
      <c r="L605" s="69" t="str">
        <f>IF('Section 10a Plan_Diffusion'!E60="","",IF('Section 10a Plan_Diffusion'!E60="«Choisir»","",'Section 10a Plan_Diffusion'!E60))</f>
        <v/>
      </c>
      <c r="M605" s="69" t="str">
        <f>IF('Section 10a Plan_Diffusion'!F60="","",IF('Section 10a Plan_Diffusion'!F60="«Choisir»","",'Section 10a Plan_Diffusion'!F60))</f>
        <v/>
      </c>
      <c r="N605" s="69" t="str">
        <f>IF('Section 10a Plan_Diffusion'!G60="","",'Section 10a Plan_Diffusion'!G60)</f>
        <v/>
      </c>
      <c r="O605" s="69" t="str">
        <f>IF('Section 10a Plan_Diffusion'!H60="","",'Section 10a Plan_Diffusion'!H60)</f>
        <v/>
      </c>
      <c r="P605" s="69" t="str">
        <f>IF('Section 10a Plan_Diffusion'!I60="","",IF('Section 10a Plan_Diffusion'!I60="«Choisir»","",'Section 10a Plan_Diffusion'!I60))</f>
        <v/>
      </c>
      <c r="Q605" s="69" t="str">
        <f>IF('Section 10a Plan_Diffusion'!J60="","",IF('Section 10a Plan_Diffusion'!J60="«Choisir»","",'Section 10a Plan_Diffusion'!J60))</f>
        <v/>
      </c>
      <c r="R605" s="9" t="str">
        <f>IF('Section 10a Plan_Diffusion'!K60="","",'Section 10a Plan_Diffusion'!K60)</f>
        <v/>
      </c>
      <c r="S605" s="9" t="str">
        <f>IF('Section 10a Plan_Diffusion'!L60="","",'Section 10a Plan_Diffusion'!L60)</f>
        <v/>
      </c>
      <c r="T605" s="9" t="str">
        <f>IF('Section 10a Plan_Diffusion'!M60="","",'Section 10a Plan_Diffusion'!M60)</f>
        <v/>
      </c>
      <c r="U605" s="9" t="str">
        <f>IF('Section 10a Plan_Diffusion'!N60="","",'Section 10a Plan_Diffusion'!N60)</f>
        <v/>
      </c>
      <c r="V605" s="9">
        <f>'Section 10a Plan_Diffusion'!O60</f>
        <v>0</v>
      </c>
      <c r="W605" s="45">
        <f>'Section 10a Plan_Diffusion'!P60</f>
        <v>0</v>
      </c>
      <c r="X605" s="45">
        <f>'Section 10a Plan_Diffusion'!Q60</f>
        <v>0</v>
      </c>
      <c r="Y605" s="45">
        <f>'Section 10a Plan_Diffusion'!R60</f>
        <v>0</v>
      </c>
      <c r="Z605" s="45">
        <f>'Section 10a Plan_Diffusion'!S60</f>
        <v>0</v>
      </c>
      <c r="AA605" s="9">
        <f>'Section 10a Plan_Diffusion'!T60</f>
        <v>0</v>
      </c>
      <c r="AB605" s="9">
        <f>'Section 10a Plan_Diffusion'!U60</f>
        <v>0</v>
      </c>
    </row>
    <row r="606" spans="1:28">
      <c r="A606" s="9">
        <f>'Identification '!$F$11</f>
        <v>0</v>
      </c>
      <c r="B606" s="1371" t="str">
        <f>IF(AND('Identification '!$F$11="",'Identification '!$F$15&lt;&gt;""),'Identification '!$F$15,IF('Identification '!$F$11="","",IF('Identification '!$F$13="Inscrire le nom de votre organisme dans la cellule F15",'Identification '!$F$15,'Identification '!$F$13)))</f>
        <v/>
      </c>
      <c r="C606" s="9" t="str">
        <f>REF!$BM$8</f>
        <v>2026-2027</v>
      </c>
      <c r="D606" s="9" t="s">
        <v>3224</v>
      </c>
      <c r="E606" s="69" t="str">
        <f>'Identification '!$F$17</f>
        <v/>
      </c>
      <c r="F606" s="9" t="str">
        <f>'Identification '!$G$18</f>
        <v/>
      </c>
      <c r="G606" s="232" t="str">
        <f>IF('Section 10a Plan_Diffusion'!$D$6="","",'Section 10a Plan_Diffusion'!$D$6)</f>
        <v/>
      </c>
      <c r="H606" s="9" t="str">
        <f>IF('Section 10a Plan_Diffusion'!$D$8="","",'Section 10a Plan_Diffusion'!$D$8)</f>
        <v/>
      </c>
      <c r="I606" s="9" t="str">
        <f>IF('Section 10a Plan_Diffusion'!$K$8="","",'Section 10a Plan_Diffusion'!$K$8)</f>
        <v/>
      </c>
      <c r="J606" s="69" t="str">
        <f>IF('Section 10a Plan_Diffusion'!C61="","",'Section 10a Plan_Diffusion'!C61)</f>
        <v/>
      </c>
      <c r="K606" s="1273" t="str">
        <f>IF('Section 10a Plan_Diffusion'!D61="","",'Section 10a Plan_Diffusion'!D61)</f>
        <v/>
      </c>
      <c r="L606" s="69" t="str">
        <f>IF('Section 10a Plan_Diffusion'!E61="","",IF('Section 10a Plan_Diffusion'!E61="«Choisir»","",'Section 10a Plan_Diffusion'!E61))</f>
        <v/>
      </c>
      <c r="M606" s="69" t="str">
        <f>IF('Section 10a Plan_Diffusion'!F61="","",IF('Section 10a Plan_Diffusion'!F61="«Choisir»","",'Section 10a Plan_Diffusion'!F61))</f>
        <v/>
      </c>
      <c r="N606" s="69" t="str">
        <f>IF('Section 10a Plan_Diffusion'!G61="","",'Section 10a Plan_Diffusion'!G61)</f>
        <v/>
      </c>
      <c r="O606" s="69" t="str">
        <f>IF('Section 10a Plan_Diffusion'!H61="","",'Section 10a Plan_Diffusion'!H61)</f>
        <v/>
      </c>
      <c r="P606" s="69" t="str">
        <f>IF('Section 10a Plan_Diffusion'!I61="","",IF('Section 10a Plan_Diffusion'!I61="«Choisir»","",'Section 10a Plan_Diffusion'!I61))</f>
        <v/>
      </c>
      <c r="Q606" s="69" t="str">
        <f>IF('Section 10a Plan_Diffusion'!J61="","",IF('Section 10a Plan_Diffusion'!J61="«Choisir»","",'Section 10a Plan_Diffusion'!J61))</f>
        <v/>
      </c>
      <c r="R606" s="9" t="str">
        <f>IF('Section 10a Plan_Diffusion'!K61="","",'Section 10a Plan_Diffusion'!K61)</f>
        <v/>
      </c>
      <c r="S606" s="9" t="str">
        <f>IF('Section 10a Plan_Diffusion'!L61="","",'Section 10a Plan_Diffusion'!L61)</f>
        <v/>
      </c>
      <c r="T606" s="9" t="str">
        <f>IF('Section 10a Plan_Diffusion'!M61="","",'Section 10a Plan_Diffusion'!M61)</f>
        <v/>
      </c>
      <c r="U606" s="9" t="str">
        <f>IF('Section 10a Plan_Diffusion'!N61="","",'Section 10a Plan_Diffusion'!N61)</f>
        <v/>
      </c>
      <c r="V606" s="9">
        <f>'Section 10a Plan_Diffusion'!O61</f>
        <v>0</v>
      </c>
      <c r="W606" s="45">
        <f>'Section 10a Plan_Diffusion'!P61</f>
        <v>0</v>
      </c>
      <c r="X606" s="45">
        <f>'Section 10a Plan_Diffusion'!Q61</f>
        <v>0</v>
      </c>
      <c r="Y606" s="45">
        <f>'Section 10a Plan_Diffusion'!R61</f>
        <v>0</v>
      </c>
      <c r="Z606" s="45">
        <f>'Section 10a Plan_Diffusion'!S61</f>
        <v>0</v>
      </c>
      <c r="AA606" s="9">
        <f>'Section 10a Plan_Diffusion'!T61</f>
        <v>0</v>
      </c>
      <c r="AB606" s="9">
        <f>'Section 10a Plan_Diffusion'!U61</f>
        <v>0</v>
      </c>
    </row>
    <row r="607" spans="1:28">
      <c r="A607" s="9">
        <f>'Identification '!$F$11</f>
        <v>0</v>
      </c>
      <c r="B607" s="1371" t="str">
        <f>IF(AND('Identification '!$F$11="",'Identification '!$F$15&lt;&gt;""),'Identification '!$F$15,IF('Identification '!$F$11="","",IF('Identification '!$F$13="Inscrire le nom de votre organisme dans la cellule F15",'Identification '!$F$15,'Identification '!$F$13)))</f>
        <v/>
      </c>
      <c r="C607" s="9" t="str">
        <f>REF!$BM$8</f>
        <v>2026-2027</v>
      </c>
      <c r="D607" s="9" t="s">
        <v>3224</v>
      </c>
      <c r="E607" s="69" t="str">
        <f>'Identification '!$F$17</f>
        <v/>
      </c>
      <c r="F607" s="9" t="str">
        <f>'Identification '!$G$18</f>
        <v/>
      </c>
      <c r="G607" s="232" t="str">
        <f>IF('Section 10a Plan_Diffusion'!$D$6="","",'Section 10a Plan_Diffusion'!$D$6)</f>
        <v/>
      </c>
      <c r="H607" s="9" t="str">
        <f>IF('Section 10a Plan_Diffusion'!$D$8="","",'Section 10a Plan_Diffusion'!$D$8)</f>
        <v/>
      </c>
      <c r="I607" s="9" t="str">
        <f>IF('Section 10a Plan_Diffusion'!$K$8="","",'Section 10a Plan_Diffusion'!$K$8)</f>
        <v/>
      </c>
      <c r="J607" s="69" t="str">
        <f>IF('Section 10a Plan_Diffusion'!C62="","",'Section 10a Plan_Diffusion'!C62)</f>
        <v/>
      </c>
      <c r="K607" s="1273" t="str">
        <f>IF('Section 10a Plan_Diffusion'!D62="","",'Section 10a Plan_Diffusion'!D62)</f>
        <v/>
      </c>
      <c r="L607" s="69" t="str">
        <f>IF('Section 10a Plan_Diffusion'!E62="","",IF('Section 10a Plan_Diffusion'!E62="«Choisir»","",'Section 10a Plan_Diffusion'!E62))</f>
        <v/>
      </c>
      <c r="M607" s="69" t="str">
        <f>IF('Section 10a Plan_Diffusion'!F62="","",IF('Section 10a Plan_Diffusion'!F62="«Choisir»","",'Section 10a Plan_Diffusion'!F62))</f>
        <v/>
      </c>
      <c r="N607" s="69" t="str">
        <f>IF('Section 10a Plan_Diffusion'!G62="","",'Section 10a Plan_Diffusion'!G62)</f>
        <v/>
      </c>
      <c r="O607" s="69" t="str">
        <f>IF('Section 10a Plan_Diffusion'!H62="","",'Section 10a Plan_Diffusion'!H62)</f>
        <v/>
      </c>
      <c r="P607" s="69" t="str">
        <f>IF('Section 10a Plan_Diffusion'!I62="","",IF('Section 10a Plan_Diffusion'!I62="«Choisir»","",'Section 10a Plan_Diffusion'!I62))</f>
        <v/>
      </c>
      <c r="Q607" s="69" t="str">
        <f>IF('Section 10a Plan_Diffusion'!J62="","",IF('Section 10a Plan_Diffusion'!J62="«Choisir»","",'Section 10a Plan_Diffusion'!J62))</f>
        <v/>
      </c>
      <c r="R607" s="9" t="str">
        <f>IF('Section 10a Plan_Diffusion'!K62="","",'Section 10a Plan_Diffusion'!K62)</f>
        <v/>
      </c>
      <c r="S607" s="9" t="str">
        <f>IF('Section 10a Plan_Diffusion'!L62="","",'Section 10a Plan_Diffusion'!L62)</f>
        <v/>
      </c>
      <c r="T607" s="9" t="str">
        <f>IF('Section 10a Plan_Diffusion'!M62="","",'Section 10a Plan_Diffusion'!M62)</f>
        <v/>
      </c>
      <c r="U607" s="9" t="str">
        <f>IF('Section 10a Plan_Diffusion'!N62="","",'Section 10a Plan_Diffusion'!N62)</f>
        <v/>
      </c>
      <c r="V607" s="9">
        <f>'Section 10a Plan_Diffusion'!O62</f>
        <v>0</v>
      </c>
      <c r="W607" s="45">
        <f>'Section 10a Plan_Diffusion'!P62</f>
        <v>0</v>
      </c>
      <c r="X607" s="45">
        <f>'Section 10a Plan_Diffusion'!Q62</f>
        <v>0</v>
      </c>
      <c r="Y607" s="45">
        <f>'Section 10a Plan_Diffusion'!R62</f>
        <v>0</v>
      </c>
      <c r="Z607" s="45">
        <f>'Section 10a Plan_Diffusion'!S62</f>
        <v>0</v>
      </c>
      <c r="AA607" s="9">
        <f>'Section 10a Plan_Diffusion'!T62</f>
        <v>0</v>
      </c>
      <c r="AB607" s="9">
        <f>'Section 10a Plan_Diffusion'!U62</f>
        <v>0</v>
      </c>
    </row>
    <row r="608" spans="1:28">
      <c r="A608" s="9">
        <f>'Identification '!$F$11</f>
        <v>0</v>
      </c>
      <c r="B608" s="1371" t="str">
        <f>IF(AND('Identification '!$F$11="",'Identification '!$F$15&lt;&gt;""),'Identification '!$F$15,IF('Identification '!$F$11="","",IF('Identification '!$F$13="Inscrire le nom de votre organisme dans la cellule F15",'Identification '!$F$15,'Identification '!$F$13)))</f>
        <v/>
      </c>
      <c r="C608" s="9" t="str">
        <f>REF!$BM$8</f>
        <v>2026-2027</v>
      </c>
      <c r="D608" s="9" t="s">
        <v>3224</v>
      </c>
      <c r="E608" s="69" t="str">
        <f>'Identification '!$F$17</f>
        <v/>
      </c>
      <c r="F608" s="9" t="str">
        <f>'Identification '!$G$18</f>
        <v/>
      </c>
      <c r="G608" s="232" t="str">
        <f>IF('Section 10a Plan_Diffusion'!$D$6="","",'Section 10a Plan_Diffusion'!$D$6)</f>
        <v/>
      </c>
      <c r="H608" s="9" t="str">
        <f>IF('Section 10a Plan_Diffusion'!$D$8="","",'Section 10a Plan_Diffusion'!$D$8)</f>
        <v/>
      </c>
      <c r="I608" s="9" t="str">
        <f>IF('Section 10a Plan_Diffusion'!$K$8="","",'Section 10a Plan_Diffusion'!$K$8)</f>
        <v/>
      </c>
      <c r="J608" s="69" t="str">
        <f>IF('Section 10a Plan_Diffusion'!C63="","",'Section 10a Plan_Diffusion'!C63)</f>
        <v/>
      </c>
      <c r="K608" s="1273" t="str">
        <f>IF('Section 10a Plan_Diffusion'!D63="","",'Section 10a Plan_Diffusion'!D63)</f>
        <v/>
      </c>
      <c r="L608" s="69" t="str">
        <f>IF('Section 10a Plan_Diffusion'!E63="","",IF('Section 10a Plan_Diffusion'!E63="«Choisir»","",'Section 10a Plan_Diffusion'!E63))</f>
        <v/>
      </c>
      <c r="M608" s="69" t="str">
        <f>IF('Section 10a Plan_Diffusion'!F63="","",IF('Section 10a Plan_Diffusion'!F63="«Choisir»","",'Section 10a Plan_Diffusion'!F63))</f>
        <v/>
      </c>
      <c r="N608" s="69" t="str">
        <f>IF('Section 10a Plan_Diffusion'!G63="","",'Section 10a Plan_Diffusion'!G63)</f>
        <v/>
      </c>
      <c r="O608" s="69" t="str">
        <f>IF('Section 10a Plan_Diffusion'!H63="","",'Section 10a Plan_Diffusion'!H63)</f>
        <v/>
      </c>
      <c r="P608" s="69" t="str">
        <f>IF('Section 10a Plan_Diffusion'!I63="","",IF('Section 10a Plan_Diffusion'!I63="«Choisir»","",'Section 10a Plan_Diffusion'!I63))</f>
        <v/>
      </c>
      <c r="Q608" s="69" t="str">
        <f>IF('Section 10a Plan_Diffusion'!J63="","",IF('Section 10a Plan_Diffusion'!J63="«Choisir»","",'Section 10a Plan_Diffusion'!J63))</f>
        <v/>
      </c>
      <c r="R608" s="9" t="str">
        <f>IF('Section 10a Plan_Diffusion'!K63="","",'Section 10a Plan_Diffusion'!K63)</f>
        <v/>
      </c>
      <c r="S608" s="9" t="str">
        <f>IF('Section 10a Plan_Diffusion'!L63="","",'Section 10a Plan_Diffusion'!L63)</f>
        <v/>
      </c>
      <c r="T608" s="9" t="str">
        <f>IF('Section 10a Plan_Diffusion'!M63="","",'Section 10a Plan_Diffusion'!M63)</f>
        <v/>
      </c>
      <c r="U608" s="9" t="str">
        <f>IF('Section 10a Plan_Diffusion'!N63="","",'Section 10a Plan_Diffusion'!N63)</f>
        <v/>
      </c>
      <c r="V608" s="9">
        <f>'Section 10a Plan_Diffusion'!O63</f>
        <v>0</v>
      </c>
      <c r="W608" s="45">
        <f>'Section 10a Plan_Diffusion'!P63</f>
        <v>0</v>
      </c>
      <c r="X608" s="45">
        <f>'Section 10a Plan_Diffusion'!Q63</f>
        <v>0</v>
      </c>
      <c r="Y608" s="45">
        <f>'Section 10a Plan_Diffusion'!R63</f>
        <v>0</v>
      </c>
      <c r="Z608" s="45">
        <f>'Section 10a Plan_Diffusion'!S63</f>
        <v>0</v>
      </c>
      <c r="AA608" s="9">
        <f>'Section 10a Plan_Diffusion'!T63</f>
        <v>0</v>
      </c>
      <c r="AB608" s="9">
        <f>'Section 10a Plan_Diffusion'!U63</f>
        <v>0</v>
      </c>
    </row>
    <row r="609" spans="1:28">
      <c r="A609" s="9">
        <f>'Identification '!$F$11</f>
        <v>0</v>
      </c>
      <c r="B609" s="1371" t="str">
        <f>IF(AND('Identification '!$F$11="",'Identification '!$F$15&lt;&gt;""),'Identification '!$F$15,IF('Identification '!$F$11="","",IF('Identification '!$F$13="Inscrire le nom de votre organisme dans la cellule F15",'Identification '!$F$15,'Identification '!$F$13)))</f>
        <v/>
      </c>
      <c r="C609" s="9" t="str">
        <f>REF!$BM$8</f>
        <v>2026-2027</v>
      </c>
      <c r="D609" s="9" t="s">
        <v>3224</v>
      </c>
      <c r="E609" s="69" t="str">
        <f>'Identification '!$F$17</f>
        <v/>
      </c>
      <c r="F609" s="9" t="str">
        <f>'Identification '!$G$18</f>
        <v/>
      </c>
      <c r="G609" s="232" t="str">
        <f>IF('Section 10a Plan_Diffusion'!$D$6="","",'Section 10a Plan_Diffusion'!$D$6)</f>
        <v/>
      </c>
      <c r="H609" s="9" t="str">
        <f>IF('Section 10a Plan_Diffusion'!$D$8="","",'Section 10a Plan_Diffusion'!$D$8)</f>
        <v/>
      </c>
      <c r="I609" s="9" t="str">
        <f>IF('Section 10a Plan_Diffusion'!$K$8="","",'Section 10a Plan_Diffusion'!$K$8)</f>
        <v/>
      </c>
      <c r="J609" s="69" t="str">
        <f>IF('Section 10a Plan_Diffusion'!C64="","",'Section 10a Plan_Diffusion'!C64)</f>
        <v/>
      </c>
      <c r="K609" s="1273" t="str">
        <f>IF('Section 10a Plan_Diffusion'!D64="","",'Section 10a Plan_Diffusion'!D64)</f>
        <v/>
      </c>
      <c r="L609" s="69" t="str">
        <f>IF('Section 10a Plan_Diffusion'!E64="","",IF('Section 10a Plan_Diffusion'!E64="«Choisir»","",'Section 10a Plan_Diffusion'!E64))</f>
        <v/>
      </c>
      <c r="M609" s="69" t="str">
        <f>IF('Section 10a Plan_Diffusion'!F64="","",IF('Section 10a Plan_Diffusion'!F64="«Choisir»","",'Section 10a Plan_Diffusion'!F64))</f>
        <v/>
      </c>
      <c r="N609" s="69" t="str">
        <f>IF('Section 10a Plan_Diffusion'!G64="","",'Section 10a Plan_Diffusion'!G64)</f>
        <v/>
      </c>
      <c r="O609" s="69" t="str">
        <f>IF('Section 10a Plan_Diffusion'!H64="","",'Section 10a Plan_Diffusion'!H64)</f>
        <v/>
      </c>
      <c r="P609" s="69" t="str">
        <f>IF('Section 10a Plan_Diffusion'!I64="","",IF('Section 10a Plan_Diffusion'!I64="«Choisir»","",'Section 10a Plan_Diffusion'!I64))</f>
        <v/>
      </c>
      <c r="Q609" s="69" t="str">
        <f>IF('Section 10a Plan_Diffusion'!J64="","",IF('Section 10a Plan_Diffusion'!J64="«Choisir»","",'Section 10a Plan_Diffusion'!J64))</f>
        <v/>
      </c>
      <c r="R609" s="9" t="str">
        <f>IF('Section 10a Plan_Diffusion'!K64="","",'Section 10a Plan_Diffusion'!K64)</f>
        <v/>
      </c>
      <c r="S609" s="9" t="str">
        <f>IF('Section 10a Plan_Diffusion'!L64="","",'Section 10a Plan_Diffusion'!L64)</f>
        <v/>
      </c>
      <c r="T609" s="9" t="str">
        <f>IF('Section 10a Plan_Diffusion'!M64="","",'Section 10a Plan_Diffusion'!M64)</f>
        <v/>
      </c>
      <c r="U609" s="9" t="str">
        <f>IF('Section 10a Plan_Diffusion'!N64="","",'Section 10a Plan_Diffusion'!N64)</f>
        <v/>
      </c>
      <c r="V609" s="9">
        <f>'Section 10a Plan_Diffusion'!O64</f>
        <v>0</v>
      </c>
      <c r="W609" s="45">
        <f>'Section 10a Plan_Diffusion'!P64</f>
        <v>0</v>
      </c>
      <c r="X609" s="45">
        <f>'Section 10a Plan_Diffusion'!Q64</f>
        <v>0</v>
      </c>
      <c r="Y609" s="45">
        <f>'Section 10a Plan_Diffusion'!R64</f>
        <v>0</v>
      </c>
      <c r="Z609" s="45">
        <f>'Section 10a Plan_Diffusion'!S64</f>
        <v>0</v>
      </c>
      <c r="AA609" s="9">
        <f>'Section 10a Plan_Diffusion'!T64</f>
        <v>0</v>
      </c>
      <c r="AB609" s="9">
        <f>'Section 10a Plan_Diffusion'!U64</f>
        <v>0</v>
      </c>
    </row>
    <row r="610" spans="1:28">
      <c r="A610" s="9">
        <f>'Identification '!$F$11</f>
        <v>0</v>
      </c>
      <c r="B610" s="1371" t="str">
        <f>IF(AND('Identification '!$F$11="",'Identification '!$F$15&lt;&gt;""),'Identification '!$F$15,IF('Identification '!$F$11="","",IF('Identification '!$F$13="Inscrire le nom de votre organisme dans la cellule F15",'Identification '!$F$15,'Identification '!$F$13)))</f>
        <v/>
      </c>
      <c r="C610" s="9" t="str">
        <f>REF!$BM$8</f>
        <v>2026-2027</v>
      </c>
      <c r="D610" s="9" t="s">
        <v>3224</v>
      </c>
      <c r="E610" s="69" t="str">
        <f>'Identification '!$F$17</f>
        <v/>
      </c>
      <c r="F610" s="9" t="str">
        <f>'Identification '!$G$18</f>
        <v/>
      </c>
      <c r="G610" s="232" t="str">
        <f>IF('Section 10a Plan_Diffusion'!$D$6="","",'Section 10a Plan_Diffusion'!$D$6)</f>
        <v/>
      </c>
      <c r="H610" s="9" t="str">
        <f>IF('Section 10a Plan_Diffusion'!$D$8="","",'Section 10a Plan_Diffusion'!$D$8)</f>
        <v/>
      </c>
      <c r="I610" s="9" t="str">
        <f>IF('Section 10a Plan_Diffusion'!$K$8="","",'Section 10a Plan_Diffusion'!$K$8)</f>
        <v/>
      </c>
      <c r="J610" s="69" t="str">
        <f>IF('Section 10a Plan_Diffusion'!C65="","",'Section 10a Plan_Diffusion'!C65)</f>
        <v/>
      </c>
      <c r="K610" s="1273" t="str">
        <f>IF('Section 10a Plan_Diffusion'!D65="","",'Section 10a Plan_Diffusion'!D65)</f>
        <v/>
      </c>
      <c r="L610" s="69" t="str">
        <f>IF('Section 10a Plan_Diffusion'!E65="","",IF('Section 10a Plan_Diffusion'!E65="«Choisir»","",'Section 10a Plan_Diffusion'!E65))</f>
        <v/>
      </c>
      <c r="M610" s="69" t="str">
        <f>IF('Section 10a Plan_Diffusion'!F65="","",IF('Section 10a Plan_Diffusion'!F65="«Choisir»","",'Section 10a Plan_Diffusion'!F65))</f>
        <v/>
      </c>
      <c r="N610" s="69" t="str">
        <f>IF('Section 10a Plan_Diffusion'!G65="","",'Section 10a Plan_Diffusion'!G65)</f>
        <v/>
      </c>
      <c r="O610" s="69" t="str">
        <f>IF('Section 10a Plan_Diffusion'!H65="","",'Section 10a Plan_Diffusion'!H65)</f>
        <v/>
      </c>
      <c r="P610" s="69" t="str">
        <f>IF('Section 10a Plan_Diffusion'!I65="","",IF('Section 10a Plan_Diffusion'!I65="«Choisir»","",'Section 10a Plan_Diffusion'!I65))</f>
        <v/>
      </c>
      <c r="Q610" s="69" t="str">
        <f>IF('Section 10a Plan_Diffusion'!J65="","",IF('Section 10a Plan_Diffusion'!J65="«Choisir»","",'Section 10a Plan_Diffusion'!J65))</f>
        <v/>
      </c>
      <c r="R610" s="9" t="str">
        <f>IF('Section 10a Plan_Diffusion'!K65="","",'Section 10a Plan_Diffusion'!K65)</f>
        <v/>
      </c>
      <c r="S610" s="9" t="str">
        <f>IF('Section 10a Plan_Diffusion'!L65="","",'Section 10a Plan_Diffusion'!L65)</f>
        <v/>
      </c>
      <c r="T610" s="9" t="str">
        <f>IF('Section 10a Plan_Diffusion'!M65="","",'Section 10a Plan_Diffusion'!M65)</f>
        <v/>
      </c>
      <c r="U610" s="9" t="str">
        <f>IF('Section 10a Plan_Diffusion'!N65="","",'Section 10a Plan_Diffusion'!N65)</f>
        <v/>
      </c>
      <c r="V610" s="9">
        <f>'Section 10a Plan_Diffusion'!O65</f>
        <v>0</v>
      </c>
      <c r="W610" s="45">
        <f>'Section 10a Plan_Diffusion'!P65</f>
        <v>0</v>
      </c>
      <c r="X610" s="45">
        <f>'Section 10a Plan_Diffusion'!Q65</f>
        <v>0</v>
      </c>
      <c r="Y610" s="45">
        <f>'Section 10a Plan_Diffusion'!R65</f>
        <v>0</v>
      </c>
      <c r="Z610" s="45">
        <f>'Section 10a Plan_Diffusion'!S65</f>
        <v>0</v>
      </c>
      <c r="AA610" s="9">
        <f>'Section 10a Plan_Diffusion'!T65</f>
        <v>0</v>
      </c>
      <c r="AB610" s="9">
        <f>'Section 10a Plan_Diffusion'!U65</f>
        <v>0</v>
      </c>
    </row>
    <row r="611" spans="1:28">
      <c r="A611" s="9">
        <f>'Identification '!$F$11</f>
        <v>0</v>
      </c>
      <c r="B611" s="1371" t="str">
        <f>IF(AND('Identification '!$F$11="",'Identification '!$F$15&lt;&gt;""),'Identification '!$F$15,IF('Identification '!$F$11="","",IF('Identification '!$F$13="Inscrire le nom de votre organisme dans la cellule F15",'Identification '!$F$15,'Identification '!$F$13)))</f>
        <v/>
      </c>
      <c r="C611" s="9" t="str">
        <f>REF!$BM$8</f>
        <v>2026-2027</v>
      </c>
      <c r="D611" s="9" t="s">
        <v>3224</v>
      </c>
      <c r="E611" s="69" t="str">
        <f>'Identification '!$F$17</f>
        <v/>
      </c>
      <c r="F611" s="9" t="str">
        <f>'Identification '!$G$18</f>
        <v/>
      </c>
      <c r="G611" s="232" t="str">
        <f>IF('Section 10a Plan_Diffusion'!$D$6="","",'Section 10a Plan_Diffusion'!$D$6)</f>
        <v/>
      </c>
      <c r="H611" s="9" t="str">
        <f>IF('Section 10a Plan_Diffusion'!$D$8="","",'Section 10a Plan_Diffusion'!$D$8)</f>
        <v/>
      </c>
      <c r="I611" s="9" t="str">
        <f>IF('Section 10a Plan_Diffusion'!$K$8="","",'Section 10a Plan_Diffusion'!$K$8)</f>
        <v/>
      </c>
      <c r="J611" s="69" t="str">
        <f>IF('Section 10a Plan_Diffusion'!C66="","",'Section 10a Plan_Diffusion'!C66)</f>
        <v/>
      </c>
      <c r="K611" s="1273" t="str">
        <f>IF('Section 10a Plan_Diffusion'!D66="","",'Section 10a Plan_Diffusion'!D66)</f>
        <v/>
      </c>
      <c r="L611" s="69" t="str">
        <f>IF('Section 10a Plan_Diffusion'!E66="","",IF('Section 10a Plan_Diffusion'!E66="«Choisir»","",'Section 10a Plan_Diffusion'!E66))</f>
        <v/>
      </c>
      <c r="M611" s="69" t="str">
        <f>IF('Section 10a Plan_Diffusion'!F66="","",IF('Section 10a Plan_Diffusion'!F66="«Choisir»","",'Section 10a Plan_Diffusion'!F66))</f>
        <v/>
      </c>
      <c r="N611" s="69" t="str">
        <f>IF('Section 10a Plan_Diffusion'!G66="","",'Section 10a Plan_Diffusion'!G66)</f>
        <v/>
      </c>
      <c r="O611" s="69" t="str">
        <f>IF('Section 10a Plan_Diffusion'!H66="","",'Section 10a Plan_Diffusion'!H66)</f>
        <v/>
      </c>
      <c r="P611" s="69" t="str">
        <f>IF('Section 10a Plan_Diffusion'!I66="","",IF('Section 10a Plan_Diffusion'!I66="«Choisir»","",'Section 10a Plan_Diffusion'!I66))</f>
        <v/>
      </c>
      <c r="Q611" s="69" t="str">
        <f>IF('Section 10a Plan_Diffusion'!J66="","",IF('Section 10a Plan_Diffusion'!J66="«Choisir»","",'Section 10a Plan_Diffusion'!J66))</f>
        <v/>
      </c>
      <c r="R611" s="9" t="str">
        <f>IF('Section 10a Plan_Diffusion'!K66="","",'Section 10a Plan_Diffusion'!K66)</f>
        <v/>
      </c>
      <c r="S611" s="9" t="str">
        <f>IF('Section 10a Plan_Diffusion'!L66="","",'Section 10a Plan_Diffusion'!L66)</f>
        <v/>
      </c>
      <c r="T611" s="9" t="str">
        <f>IF('Section 10a Plan_Diffusion'!M66="","",'Section 10a Plan_Diffusion'!M66)</f>
        <v/>
      </c>
      <c r="U611" s="9" t="str">
        <f>IF('Section 10a Plan_Diffusion'!N66="","",'Section 10a Plan_Diffusion'!N66)</f>
        <v/>
      </c>
      <c r="V611" s="9">
        <f>'Section 10a Plan_Diffusion'!O66</f>
        <v>0</v>
      </c>
      <c r="W611" s="45">
        <f>'Section 10a Plan_Diffusion'!P66</f>
        <v>0</v>
      </c>
      <c r="X611" s="45">
        <f>'Section 10a Plan_Diffusion'!Q66</f>
        <v>0</v>
      </c>
      <c r="Y611" s="45">
        <f>'Section 10a Plan_Diffusion'!R66</f>
        <v>0</v>
      </c>
      <c r="Z611" s="45">
        <f>'Section 10a Plan_Diffusion'!S66</f>
        <v>0</v>
      </c>
      <c r="AA611" s="9">
        <f>'Section 10a Plan_Diffusion'!T66</f>
        <v>0</v>
      </c>
      <c r="AB611" s="9">
        <f>'Section 10a Plan_Diffusion'!U66</f>
        <v>0</v>
      </c>
    </row>
    <row r="612" spans="1:28">
      <c r="A612" s="9">
        <f>'Identification '!$F$11</f>
        <v>0</v>
      </c>
      <c r="B612" s="1371" t="str">
        <f>IF(AND('Identification '!$F$11="",'Identification '!$F$15&lt;&gt;""),'Identification '!$F$15,IF('Identification '!$F$11="","",IF('Identification '!$F$13="Inscrire le nom de votre organisme dans la cellule F15",'Identification '!$F$15,'Identification '!$F$13)))</f>
        <v/>
      </c>
      <c r="C612" s="9" t="str">
        <f>REF!$BM$8</f>
        <v>2026-2027</v>
      </c>
      <c r="D612" s="9" t="s">
        <v>3224</v>
      </c>
      <c r="E612" s="69" t="str">
        <f>'Identification '!$F$17</f>
        <v/>
      </c>
      <c r="F612" s="9" t="str">
        <f>'Identification '!$G$18</f>
        <v/>
      </c>
      <c r="G612" s="232" t="str">
        <f>IF('Section 10a Plan_Diffusion'!$D$6="","",'Section 10a Plan_Diffusion'!$D$6)</f>
        <v/>
      </c>
      <c r="H612" s="9" t="str">
        <f>IF('Section 10a Plan_Diffusion'!$D$8="","",'Section 10a Plan_Diffusion'!$D$8)</f>
        <v/>
      </c>
      <c r="I612" s="9" t="str">
        <f>IF('Section 10a Plan_Diffusion'!$K$8="","",'Section 10a Plan_Diffusion'!$K$8)</f>
        <v/>
      </c>
      <c r="J612" s="69" t="str">
        <f>IF('Section 10a Plan_Diffusion'!C67="","",'Section 10a Plan_Diffusion'!C67)</f>
        <v/>
      </c>
      <c r="K612" s="1273" t="str">
        <f>IF('Section 10a Plan_Diffusion'!D67="","",'Section 10a Plan_Diffusion'!D67)</f>
        <v/>
      </c>
      <c r="L612" s="69" t="str">
        <f>IF('Section 10a Plan_Diffusion'!E67="","",IF('Section 10a Plan_Diffusion'!E67="«Choisir»","",'Section 10a Plan_Diffusion'!E67))</f>
        <v/>
      </c>
      <c r="M612" s="69" t="str">
        <f>IF('Section 10a Plan_Diffusion'!F67="","",IF('Section 10a Plan_Diffusion'!F67="«Choisir»","",'Section 10a Plan_Diffusion'!F67))</f>
        <v/>
      </c>
      <c r="N612" s="69" t="str">
        <f>IF('Section 10a Plan_Diffusion'!G67="","",'Section 10a Plan_Diffusion'!G67)</f>
        <v/>
      </c>
      <c r="O612" s="69" t="str">
        <f>IF('Section 10a Plan_Diffusion'!H67="","",'Section 10a Plan_Diffusion'!H67)</f>
        <v/>
      </c>
      <c r="P612" s="69" t="str">
        <f>IF('Section 10a Plan_Diffusion'!I67="","",IF('Section 10a Plan_Diffusion'!I67="«Choisir»","",'Section 10a Plan_Diffusion'!I67))</f>
        <v/>
      </c>
      <c r="Q612" s="69" t="str">
        <f>IF('Section 10a Plan_Diffusion'!J67="","",IF('Section 10a Plan_Diffusion'!J67="«Choisir»","",'Section 10a Plan_Diffusion'!J67))</f>
        <v/>
      </c>
      <c r="R612" s="9" t="str">
        <f>IF('Section 10a Plan_Diffusion'!K67="","",'Section 10a Plan_Diffusion'!K67)</f>
        <v/>
      </c>
      <c r="S612" s="9" t="str">
        <f>IF('Section 10a Plan_Diffusion'!L67="","",'Section 10a Plan_Diffusion'!L67)</f>
        <v/>
      </c>
      <c r="T612" s="9" t="str">
        <f>IF('Section 10a Plan_Diffusion'!M67="","",'Section 10a Plan_Diffusion'!M67)</f>
        <v/>
      </c>
      <c r="U612" s="9" t="str">
        <f>IF('Section 10a Plan_Diffusion'!N67="","",'Section 10a Plan_Diffusion'!N67)</f>
        <v/>
      </c>
      <c r="V612" s="9">
        <f>'Section 10a Plan_Diffusion'!O67</f>
        <v>0</v>
      </c>
      <c r="W612" s="45">
        <f>'Section 10a Plan_Diffusion'!P67</f>
        <v>0</v>
      </c>
      <c r="X612" s="45">
        <f>'Section 10a Plan_Diffusion'!Q67</f>
        <v>0</v>
      </c>
      <c r="Y612" s="45">
        <f>'Section 10a Plan_Diffusion'!R67</f>
        <v>0</v>
      </c>
      <c r="Z612" s="45">
        <f>'Section 10a Plan_Diffusion'!S67</f>
        <v>0</v>
      </c>
      <c r="AA612" s="9">
        <f>'Section 10a Plan_Diffusion'!T67</f>
        <v>0</v>
      </c>
      <c r="AB612" s="9">
        <f>'Section 10a Plan_Diffusion'!U67</f>
        <v>0</v>
      </c>
    </row>
    <row r="613" spans="1:28">
      <c r="A613" s="9">
        <f>'Identification '!$F$11</f>
        <v>0</v>
      </c>
      <c r="B613" s="1371" t="str">
        <f>IF(AND('Identification '!$F$11="",'Identification '!$F$15&lt;&gt;""),'Identification '!$F$15,IF('Identification '!$F$11="","",IF('Identification '!$F$13="Inscrire le nom de votre organisme dans la cellule F15",'Identification '!$F$15,'Identification '!$F$13)))</f>
        <v/>
      </c>
      <c r="C613" s="9" t="str">
        <f>REF!$BM$8</f>
        <v>2026-2027</v>
      </c>
      <c r="D613" s="9" t="s">
        <v>3224</v>
      </c>
      <c r="E613" s="69" t="str">
        <f>'Identification '!$F$17</f>
        <v/>
      </c>
      <c r="F613" s="9" t="str">
        <f>'Identification '!$G$18</f>
        <v/>
      </c>
      <c r="G613" s="232" t="str">
        <f>IF('Section 10a Plan_Diffusion'!$D$6="","",'Section 10a Plan_Diffusion'!$D$6)</f>
        <v/>
      </c>
      <c r="H613" s="9" t="str">
        <f>IF('Section 10a Plan_Diffusion'!$D$8="","",'Section 10a Plan_Diffusion'!$D$8)</f>
        <v/>
      </c>
      <c r="I613" s="9" t="str">
        <f>IF('Section 10a Plan_Diffusion'!$K$8="","",'Section 10a Plan_Diffusion'!$K$8)</f>
        <v/>
      </c>
      <c r="J613" s="69" t="str">
        <f>IF('Section 10a Plan_Diffusion'!C68="","",'Section 10a Plan_Diffusion'!C68)</f>
        <v/>
      </c>
      <c r="K613" s="1273" t="str">
        <f>IF('Section 10a Plan_Diffusion'!D68="","",'Section 10a Plan_Diffusion'!D68)</f>
        <v/>
      </c>
      <c r="L613" s="69" t="str">
        <f>IF('Section 10a Plan_Diffusion'!E68="","",IF('Section 10a Plan_Diffusion'!E68="«Choisir»","",'Section 10a Plan_Diffusion'!E68))</f>
        <v/>
      </c>
      <c r="M613" s="69" t="str">
        <f>IF('Section 10a Plan_Diffusion'!F68="","",IF('Section 10a Plan_Diffusion'!F68="«Choisir»","",'Section 10a Plan_Diffusion'!F68))</f>
        <v/>
      </c>
      <c r="N613" s="69" t="str">
        <f>IF('Section 10a Plan_Diffusion'!G68="","",'Section 10a Plan_Diffusion'!G68)</f>
        <v/>
      </c>
      <c r="O613" s="69" t="str">
        <f>IF('Section 10a Plan_Diffusion'!H68="","",'Section 10a Plan_Diffusion'!H68)</f>
        <v/>
      </c>
      <c r="P613" s="69" t="str">
        <f>IF('Section 10a Plan_Diffusion'!I68="","",IF('Section 10a Plan_Diffusion'!I68="«Choisir»","",'Section 10a Plan_Diffusion'!I68))</f>
        <v/>
      </c>
      <c r="Q613" s="69" t="str">
        <f>IF('Section 10a Plan_Diffusion'!J68="","",IF('Section 10a Plan_Diffusion'!J68="«Choisir»","",'Section 10a Plan_Diffusion'!J68))</f>
        <v/>
      </c>
      <c r="R613" s="9" t="str">
        <f>IF('Section 10a Plan_Diffusion'!K68="","",'Section 10a Plan_Diffusion'!K68)</f>
        <v/>
      </c>
      <c r="S613" s="9" t="str">
        <f>IF('Section 10a Plan_Diffusion'!L68="","",'Section 10a Plan_Diffusion'!L68)</f>
        <v/>
      </c>
      <c r="T613" s="9" t="str">
        <f>IF('Section 10a Plan_Diffusion'!M68="","",'Section 10a Plan_Diffusion'!M68)</f>
        <v/>
      </c>
      <c r="U613" s="9" t="str">
        <f>IF('Section 10a Plan_Diffusion'!N68="","",'Section 10a Plan_Diffusion'!N68)</f>
        <v/>
      </c>
      <c r="V613" s="9">
        <f>'Section 10a Plan_Diffusion'!O68</f>
        <v>0</v>
      </c>
      <c r="W613" s="45">
        <f>'Section 10a Plan_Diffusion'!P68</f>
        <v>0</v>
      </c>
      <c r="X613" s="45">
        <f>'Section 10a Plan_Diffusion'!Q68</f>
        <v>0</v>
      </c>
      <c r="Y613" s="45">
        <f>'Section 10a Plan_Diffusion'!R68</f>
        <v>0</v>
      </c>
      <c r="Z613" s="45">
        <f>'Section 10a Plan_Diffusion'!S68</f>
        <v>0</v>
      </c>
      <c r="AA613" s="9">
        <f>'Section 10a Plan_Diffusion'!T68</f>
        <v>0</v>
      </c>
      <c r="AB613" s="9">
        <f>'Section 10a Plan_Diffusion'!U68</f>
        <v>0</v>
      </c>
    </row>
    <row r="614" spans="1:28">
      <c r="A614" s="9">
        <f>'Identification '!$F$11</f>
        <v>0</v>
      </c>
      <c r="B614" s="1371" t="str">
        <f>IF(AND('Identification '!$F$11="",'Identification '!$F$15&lt;&gt;""),'Identification '!$F$15,IF('Identification '!$F$11="","",IF('Identification '!$F$13="Inscrire le nom de votre organisme dans la cellule F15",'Identification '!$F$15,'Identification '!$F$13)))</f>
        <v/>
      </c>
      <c r="C614" s="9" t="str">
        <f>REF!$BM$8</f>
        <v>2026-2027</v>
      </c>
      <c r="D614" s="9" t="s">
        <v>3224</v>
      </c>
      <c r="E614" s="69" t="str">
        <f>'Identification '!$F$17</f>
        <v/>
      </c>
      <c r="F614" s="9" t="str">
        <f>'Identification '!$G$18</f>
        <v/>
      </c>
      <c r="G614" s="232" t="str">
        <f>IF('Section 10a Plan_Diffusion'!$D$6="","",'Section 10a Plan_Diffusion'!$D$6)</f>
        <v/>
      </c>
      <c r="H614" s="9" t="str">
        <f>IF('Section 10a Plan_Diffusion'!$D$8="","",'Section 10a Plan_Diffusion'!$D$8)</f>
        <v/>
      </c>
      <c r="I614" s="9" t="str">
        <f>IF('Section 10a Plan_Diffusion'!$K$8="","",'Section 10a Plan_Diffusion'!$K$8)</f>
        <v/>
      </c>
      <c r="J614" s="69" t="str">
        <f>IF('Section 10a Plan_Diffusion'!C69="","",'Section 10a Plan_Diffusion'!C69)</f>
        <v/>
      </c>
      <c r="K614" s="1273" t="str">
        <f>IF('Section 10a Plan_Diffusion'!D69="","",'Section 10a Plan_Diffusion'!D69)</f>
        <v/>
      </c>
      <c r="L614" s="69" t="str">
        <f>IF('Section 10a Plan_Diffusion'!E69="","",IF('Section 10a Plan_Diffusion'!E69="«Choisir»","",'Section 10a Plan_Diffusion'!E69))</f>
        <v/>
      </c>
      <c r="M614" s="69" t="str">
        <f>IF('Section 10a Plan_Diffusion'!F69="","",IF('Section 10a Plan_Diffusion'!F69="«Choisir»","",'Section 10a Plan_Diffusion'!F69))</f>
        <v/>
      </c>
      <c r="N614" s="69" t="str">
        <f>IF('Section 10a Plan_Diffusion'!G69="","",'Section 10a Plan_Diffusion'!G69)</f>
        <v/>
      </c>
      <c r="O614" s="69" t="str">
        <f>IF('Section 10a Plan_Diffusion'!H69="","",'Section 10a Plan_Diffusion'!H69)</f>
        <v/>
      </c>
      <c r="P614" s="69" t="str">
        <f>IF('Section 10a Plan_Diffusion'!I69="","",IF('Section 10a Plan_Diffusion'!I69="«Choisir»","",'Section 10a Plan_Diffusion'!I69))</f>
        <v/>
      </c>
      <c r="Q614" s="69" t="str">
        <f>IF('Section 10a Plan_Diffusion'!J69="","",IF('Section 10a Plan_Diffusion'!J69="«Choisir»","",'Section 10a Plan_Diffusion'!J69))</f>
        <v/>
      </c>
      <c r="R614" s="9" t="str">
        <f>IF('Section 10a Plan_Diffusion'!K69="","",'Section 10a Plan_Diffusion'!K69)</f>
        <v/>
      </c>
      <c r="S614" s="9" t="str">
        <f>IF('Section 10a Plan_Diffusion'!L69="","",'Section 10a Plan_Diffusion'!L69)</f>
        <v/>
      </c>
      <c r="T614" s="9" t="str">
        <f>IF('Section 10a Plan_Diffusion'!M69="","",'Section 10a Plan_Diffusion'!M69)</f>
        <v/>
      </c>
      <c r="U614" s="9" t="str">
        <f>IF('Section 10a Plan_Diffusion'!N69="","",'Section 10a Plan_Diffusion'!N69)</f>
        <v/>
      </c>
      <c r="V614" s="9">
        <f>'Section 10a Plan_Diffusion'!O69</f>
        <v>0</v>
      </c>
      <c r="W614" s="45">
        <f>'Section 10a Plan_Diffusion'!P69</f>
        <v>0</v>
      </c>
      <c r="X614" s="45">
        <f>'Section 10a Plan_Diffusion'!Q69</f>
        <v>0</v>
      </c>
      <c r="Y614" s="45">
        <f>'Section 10a Plan_Diffusion'!R69</f>
        <v>0</v>
      </c>
      <c r="Z614" s="45">
        <f>'Section 10a Plan_Diffusion'!S69</f>
        <v>0</v>
      </c>
      <c r="AA614" s="9">
        <f>'Section 10a Plan_Diffusion'!T69</f>
        <v>0</v>
      </c>
      <c r="AB614" s="9">
        <f>'Section 10a Plan_Diffusion'!U69</f>
        <v>0</v>
      </c>
    </row>
    <row r="615" spans="1:28">
      <c r="A615" s="9">
        <f>'Identification '!$F$11</f>
        <v>0</v>
      </c>
      <c r="B615" s="1371" t="str">
        <f>IF(AND('Identification '!$F$11="",'Identification '!$F$15&lt;&gt;""),'Identification '!$F$15,IF('Identification '!$F$11="","",IF('Identification '!$F$13="Inscrire le nom de votre organisme dans la cellule F15",'Identification '!$F$15,'Identification '!$F$13)))</f>
        <v/>
      </c>
      <c r="C615" s="9" t="str">
        <f>REF!$BM$8</f>
        <v>2026-2027</v>
      </c>
      <c r="D615" s="9" t="s">
        <v>3224</v>
      </c>
      <c r="E615" s="69" t="str">
        <f>'Identification '!$F$17</f>
        <v/>
      </c>
      <c r="F615" s="9" t="str">
        <f>'Identification '!$G$18</f>
        <v/>
      </c>
      <c r="G615" s="232" t="str">
        <f>IF('Section 10a Plan_Diffusion'!$D$6="","",'Section 10a Plan_Diffusion'!$D$6)</f>
        <v/>
      </c>
      <c r="H615" s="9" t="str">
        <f>IF('Section 10a Plan_Diffusion'!$D$8="","",'Section 10a Plan_Diffusion'!$D$8)</f>
        <v/>
      </c>
      <c r="I615" s="9" t="str">
        <f>IF('Section 10a Plan_Diffusion'!$K$8="","",'Section 10a Plan_Diffusion'!$K$8)</f>
        <v/>
      </c>
      <c r="J615" s="69" t="str">
        <f>IF('Section 10a Plan_Diffusion'!C70="","",'Section 10a Plan_Diffusion'!C70)</f>
        <v/>
      </c>
      <c r="K615" s="1273" t="str">
        <f>IF('Section 10a Plan_Diffusion'!D70="","",'Section 10a Plan_Diffusion'!D70)</f>
        <v/>
      </c>
      <c r="L615" s="69" t="str">
        <f>IF('Section 10a Plan_Diffusion'!E70="","",IF('Section 10a Plan_Diffusion'!E70="«Choisir»","",'Section 10a Plan_Diffusion'!E70))</f>
        <v/>
      </c>
      <c r="M615" s="69" t="str">
        <f>IF('Section 10a Plan_Diffusion'!F70="","",IF('Section 10a Plan_Diffusion'!F70="«Choisir»","",'Section 10a Plan_Diffusion'!F70))</f>
        <v/>
      </c>
      <c r="N615" s="69" t="str">
        <f>IF('Section 10a Plan_Diffusion'!G70="","",'Section 10a Plan_Diffusion'!G70)</f>
        <v/>
      </c>
      <c r="O615" s="69" t="str">
        <f>IF('Section 10a Plan_Diffusion'!H70="","",'Section 10a Plan_Diffusion'!H70)</f>
        <v/>
      </c>
      <c r="P615" s="69" t="str">
        <f>IF('Section 10a Plan_Diffusion'!I70="","",IF('Section 10a Plan_Diffusion'!I70="«Choisir»","",'Section 10a Plan_Diffusion'!I70))</f>
        <v/>
      </c>
      <c r="Q615" s="69" t="str">
        <f>IF('Section 10a Plan_Diffusion'!J70="","",IF('Section 10a Plan_Diffusion'!J70="«Choisir»","",'Section 10a Plan_Diffusion'!J70))</f>
        <v/>
      </c>
      <c r="R615" s="9" t="str">
        <f>IF('Section 10a Plan_Diffusion'!K70="","",'Section 10a Plan_Diffusion'!K70)</f>
        <v/>
      </c>
      <c r="S615" s="9" t="str">
        <f>IF('Section 10a Plan_Diffusion'!L70="","",'Section 10a Plan_Diffusion'!L70)</f>
        <v/>
      </c>
      <c r="T615" s="9" t="str">
        <f>IF('Section 10a Plan_Diffusion'!M70="","",'Section 10a Plan_Diffusion'!M70)</f>
        <v/>
      </c>
      <c r="U615" s="9" t="str">
        <f>IF('Section 10a Plan_Diffusion'!N70="","",'Section 10a Plan_Diffusion'!N70)</f>
        <v/>
      </c>
      <c r="V615" s="9">
        <f>'Section 10a Plan_Diffusion'!O70</f>
        <v>0</v>
      </c>
      <c r="W615" s="45">
        <f>'Section 10a Plan_Diffusion'!P70</f>
        <v>0</v>
      </c>
      <c r="X615" s="45">
        <f>'Section 10a Plan_Diffusion'!Q70</f>
        <v>0</v>
      </c>
      <c r="Y615" s="45">
        <f>'Section 10a Plan_Diffusion'!R70</f>
        <v>0</v>
      </c>
      <c r="Z615" s="45">
        <f>'Section 10a Plan_Diffusion'!S70</f>
        <v>0</v>
      </c>
      <c r="AA615" s="9">
        <f>'Section 10a Plan_Diffusion'!T70</f>
        <v>0</v>
      </c>
      <c r="AB615" s="9">
        <f>'Section 10a Plan_Diffusion'!U70</f>
        <v>0</v>
      </c>
    </row>
    <row r="616" spans="1:28">
      <c r="A616" s="9">
        <f>'Identification '!$F$11</f>
        <v>0</v>
      </c>
      <c r="B616" s="1371" t="str">
        <f>IF(AND('Identification '!$F$11="",'Identification '!$F$15&lt;&gt;""),'Identification '!$F$15,IF('Identification '!$F$11="","",IF('Identification '!$F$13="Inscrire le nom de votre organisme dans la cellule F15",'Identification '!$F$15,'Identification '!$F$13)))</f>
        <v/>
      </c>
      <c r="C616" s="9" t="str">
        <f>REF!$BM$8</f>
        <v>2026-2027</v>
      </c>
      <c r="D616" s="9" t="s">
        <v>3224</v>
      </c>
      <c r="E616" s="69" t="str">
        <f>'Identification '!$F$17</f>
        <v/>
      </c>
      <c r="F616" s="9" t="str">
        <f>'Identification '!$G$18</f>
        <v/>
      </c>
      <c r="G616" s="232" t="str">
        <f>IF('Section 10a Plan_Diffusion'!$D$6="","",'Section 10a Plan_Diffusion'!$D$6)</f>
        <v/>
      </c>
      <c r="H616" s="9" t="str">
        <f>IF('Section 10a Plan_Diffusion'!$D$8="","",'Section 10a Plan_Diffusion'!$D$8)</f>
        <v/>
      </c>
      <c r="I616" s="9" t="str">
        <f>IF('Section 10a Plan_Diffusion'!$K$8="","",'Section 10a Plan_Diffusion'!$K$8)</f>
        <v/>
      </c>
      <c r="J616" s="69" t="str">
        <f>IF('Section 10a Plan_Diffusion'!C71="","",'Section 10a Plan_Diffusion'!C71)</f>
        <v/>
      </c>
      <c r="K616" s="1273" t="str">
        <f>IF('Section 10a Plan_Diffusion'!D71="","",'Section 10a Plan_Diffusion'!D71)</f>
        <v/>
      </c>
      <c r="L616" s="69" t="str">
        <f>IF('Section 10a Plan_Diffusion'!E71="","",IF('Section 10a Plan_Diffusion'!E71="«Choisir»","",'Section 10a Plan_Diffusion'!E71))</f>
        <v/>
      </c>
      <c r="M616" s="69" t="str">
        <f>IF('Section 10a Plan_Diffusion'!F71="","",IF('Section 10a Plan_Diffusion'!F71="«Choisir»","",'Section 10a Plan_Diffusion'!F71))</f>
        <v/>
      </c>
      <c r="N616" s="69" t="str">
        <f>IF('Section 10a Plan_Diffusion'!G71="","",'Section 10a Plan_Diffusion'!G71)</f>
        <v/>
      </c>
      <c r="O616" s="69" t="str">
        <f>IF('Section 10a Plan_Diffusion'!H71="","",'Section 10a Plan_Diffusion'!H71)</f>
        <v/>
      </c>
      <c r="P616" s="69" t="str">
        <f>IF('Section 10a Plan_Diffusion'!I71="","",IF('Section 10a Plan_Diffusion'!I71="«Choisir»","",'Section 10a Plan_Diffusion'!I71))</f>
        <v/>
      </c>
      <c r="Q616" s="69" t="str">
        <f>IF('Section 10a Plan_Diffusion'!J71="","",IF('Section 10a Plan_Diffusion'!J71="«Choisir»","",'Section 10a Plan_Diffusion'!J71))</f>
        <v/>
      </c>
      <c r="R616" s="9" t="str">
        <f>IF('Section 10a Plan_Diffusion'!K71="","",'Section 10a Plan_Diffusion'!K71)</f>
        <v/>
      </c>
      <c r="S616" s="9" t="str">
        <f>IF('Section 10a Plan_Diffusion'!L71="","",'Section 10a Plan_Diffusion'!L71)</f>
        <v/>
      </c>
      <c r="T616" s="9" t="str">
        <f>IF('Section 10a Plan_Diffusion'!M71="","",'Section 10a Plan_Diffusion'!M71)</f>
        <v/>
      </c>
      <c r="U616" s="9" t="str">
        <f>IF('Section 10a Plan_Diffusion'!N71="","",'Section 10a Plan_Diffusion'!N71)</f>
        <v/>
      </c>
      <c r="V616" s="9">
        <f>'Section 10a Plan_Diffusion'!O71</f>
        <v>0</v>
      </c>
      <c r="W616" s="45">
        <f>'Section 10a Plan_Diffusion'!P71</f>
        <v>0</v>
      </c>
      <c r="X616" s="45">
        <f>'Section 10a Plan_Diffusion'!Q71</f>
        <v>0</v>
      </c>
      <c r="Y616" s="45">
        <f>'Section 10a Plan_Diffusion'!R71</f>
        <v>0</v>
      </c>
      <c r="Z616" s="45">
        <f>'Section 10a Plan_Diffusion'!S71</f>
        <v>0</v>
      </c>
      <c r="AA616" s="9">
        <f>'Section 10a Plan_Diffusion'!T71</f>
        <v>0</v>
      </c>
      <c r="AB616" s="9">
        <f>'Section 10a Plan_Diffusion'!U71</f>
        <v>0</v>
      </c>
    </row>
    <row r="617" spans="1:28">
      <c r="A617" s="9">
        <f>'Identification '!$F$11</f>
        <v>0</v>
      </c>
      <c r="B617" s="1371" t="str">
        <f>IF(AND('Identification '!$F$11="",'Identification '!$F$15&lt;&gt;""),'Identification '!$F$15,IF('Identification '!$F$11="","",IF('Identification '!$F$13="Inscrire le nom de votre organisme dans la cellule F15",'Identification '!$F$15,'Identification '!$F$13)))</f>
        <v/>
      </c>
      <c r="C617" s="9" t="str">
        <f>REF!$BM$8</f>
        <v>2026-2027</v>
      </c>
      <c r="D617" s="9" t="s">
        <v>3224</v>
      </c>
      <c r="E617" s="69" t="str">
        <f>'Identification '!$F$17</f>
        <v/>
      </c>
      <c r="F617" s="9" t="str">
        <f>'Identification '!$G$18</f>
        <v/>
      </c>
      <c r="G617" s="232" t="str">
        <f>IF('Section 10a Plan_Diffusion'!$D$6="","",'Section 10a Plan_Diffusion'!$D$6)</f>
        <v/>
      </c>
      <c r="H617" s="9" t="str">
        <f>IF('Section 10a Plan_Diffusion'!$D$8="","",'Section 10a Plan_Diffusion'!$D$8)</f>
        <v/>
      </c>
      <c r="I617" s="9" t="str">
        <f>IF('Section 10a Plan_Diffusion'!$K$8="","",'Section 10a Plan_Diffusion'!$K$8)</f>
        <v/>
      </c>
      <c r="J617" s="69" t="str">
        <f>IF('Section 10a Plan_Diffusion'!C72="","",'Section 10a Plan_Diffusion'!C72)</f>
        <v/>
      </c>
      <c r="K617" s="1273" t="str">
        <f>IF('Section 10a Plan_Diffusion'!D72="","",'Section 10a Plan_Diffusion'!D72)</f>
        <v/>
      </c>
      <c r="L617" s="69" t="str">
        <f>IF('Section 10a Plan_Diffusion'!E72="","",IF('Section 10a Plan_Diffusion'!E72="«Choisir»","",'Section 10a Plan_Diffusion'!E72))</f>
        <v/>
      </c>
      <c r="M617" s="69" t="str">
        <f>IF('Section 10a Plan_Diffusion'!F72="","",IF('Section 10a Plan_Diffusion'!F72="«Choisir»","",'Section 10a Plan_Diffusion'!F72))</f>
        <v/>
      </c>
      <c r="N617" s="69" t="str">
        <f>IF('Section 10a Plan_Diffusion'!G72="","",'Section 10a Plan_Diffusion'!G72)</f>
        <v/>
      </c>
      <c r="O617" s="69" t="str">
        <f>IF('Section 10a Plan_Diffusion'!H72="","",'Section 10a Plan_Diffusion'!H72)</f>
        <v/>
      </c>
      <c r="P617" s="69" t="str">
        <f>IF('Section 10a Plan_Diffusion'!I72="","",IF('Section 10a Plan_Diffusion'!I72="«Choisir»","",'Section 10a Plan_Diffusion'!I72))</f>
        <v/>
      </c>
      <c r="Q617" s="69" t="str">
        <f>IF('Section 10a Plan_Diffusion'!J72="","",IF('Section 10a Plan_Diffusion'!J72="«Choisir»","",'Section 10a Plan_Diffusion'!J72))</f>
        <v/>
      </c>
      <c r="R617" s="9" t="str">
        <f>IF('Section 10a Plan_Diffusion'!K72="","",'Section 10a Plan_Diffusion'!K72)</f>
        <v/>
      </c>
      <c r="S617" s="9" t="str">
        <f>IF('Section 10a Plan_Diffusion'!L72="","",'Section 10a Plan_Diffusion'!L72)</f>
        <v/>
      </c>
      <c r="T617" s="9" t="str">
        <f>IF('Section 10a Plan_Diffusion'!M72="","",'Section 10a Plan_Diffusion'!M72)</f>
        <v/>
      </c>
      <c r="U617" s="9" t="str">
        <f>IF('Section 10a Plan_Diffusion'!N72="","",'Section 10a Plan_Diffusion'!N72)</f>
        <v/>
      </c>
      <c r="V617" s="9">
        <f>'Section 10a Plan_Diffusion'!O72</f>
        <v>0</v>
      </c>
      <c r="W617" s="45">
        <f>'Section 10a Plan_Diffusion'!P72</f>
        <v>0</v>
      </c>
      <c r="X617" s="45">
        <f>'Section 10a Plan_Diffusion'!Q72</f>
        <v>0</v>
      </c>
      <c r="Y617" s="45">
        <f>'Section 10a Plan_Diffusion'!R72</f>
        <v>0</v>
      </c>
      <c r="Z617" s="45">
        <f>'Section 10a Plan_Diffusion'!S72</f>
        <v>0</v>
      </c>
      <c r="AA617" s="9">
        <f>'Section 10a Plan_Diffusion'!T72</f>
        <v>0</v>
      </c>
      <c r="AB617" s="9">
        <f>'Section 10a Plan_Diffusion'!U72</f>
        <v>0</v>
      </c>
    </row>
    <row r="618" spans="1:28">
      <c r="A618" s="9">
        <f>'Identification '!$F$11</f>
        <v>0</v>
      </c>
      <c r="B618" s="1371" t="str">
        <f>IF(AND('Identification '!$F$11="",'Identification '!$F$15&lt;&gt;""),'Identification '!$F$15,IF('Identification '!$F$11="","",IF('Identification '!$F$13="Inscrire le nom de votre organisme dans la cellule F15",'Identification '!$F$15,'Identification '!$F$13)))</f>
        <v/>
      </c>
      <c r="C618" s="9" t="str">
        <f>REF!$BM$8</f>
        <v>2026-2027</v>
      </c>
      <c r="D618" s="9" t="s">
        <v>3224</v>
      </c>
      <c r="E618" s="69" t="str">
        <f>'Identification '!$F$17</f>
        <v/>
      </c>
      <c r="F618" s="9" t="str">
        <f>'Identification '!$G$18</f>
        <v/>
      </c>
      <c r="G618" s="232" t="str">
        <f>IF('Section 10a Plan_Diffusion'!$D$6="","",'Section 10a Plan_Diffusion'!$D$6)</f>
        <v/>
      </c>
      <c r="H618" s="9" t="str">
        <f>IF('Section 10a Plan_Diffusion'!$D$8="","",'Section 10a Plan_Diffusion'!$D$8)</f>
        <v/>
      </c>
      <c r="I618" s="9" t="str">
        <f>IF('Section 10a Plan_Diffusion'!$K$8="","",'Section 10a Plan_Diffusion'!$K$8)</f>
        <v/>
      </c>
      <c r="J618" s="69" t="str">
        <f>IF('Section 10a Plan_Diffusion'!C73="","",'Section 10a Plan_Diffusion'!C73)</f>
        <v/>
      </c>
      <c r="K618" s="1273" t="str">
        <f>IF('Section 10a Plan_Diffusion'!D73="","",'Section 10a Plan_Diffusion'!D73)</f>
        <v/>
      </c>
      <c r="L618" s="69" t="str">
        <f>IF('Section 10a Plan_Diffusion'!E73="","",IF('Section 10a Plan_Diffusion'!E73="«Choisir»","",'Section 10a Plan_Diffusion'!E73))</f>
        <v/>
      </c>
      <c r="M618" s="69" t="str">
        <f>IF('Section 10a Plan_Diffusion'!F73="","",IF('Section 10a Plan_Diffusion'!F73="«Choisir»","",'Section 10a Plan_Diffusion'!F73))</f>
        <v/>
      </c>
      <c r="N618" s="69" t="str">
        <f>IF('Section 10a Plan_Diffusion'!G73="","",'Section 10a Plan_Diffusion'!G73)</f>
        <v/>
      </c>
      <c r="O618" s="69" t="str">
        <f>IF('Section 10a Plan_Diffusion'!H73="","",'Section 10a Plan_Diffusion'!H73)</f>
        <v/>
      </c>
      <c r="P618" s="69" t="str">
        <f>IF('Section 10a Plan_Diffusion'!I73="","",IF('Section 10a Plan_Diffusion'!I73="«Choisir»","",'Section 10a Plan_Diffusion'!I73))</f>
        <v/>
      </c>
      <c r="Q618" s="69" t="str">
        <f>IF('Section 10a Plan_Diffusion'!J73="","",IF('Section 10a Plan_Diffusion'!J73="«Choisir»","",'Section 10a Plan_Diffusion'!J73))</f>
        <v/>
      </c>
      <c r="R618" s="9" t="str">
        <f>IF('Section 10a Plan_Diffusion'!K73="","",'Section 10a Plan_Diffusion'!K73)</f>
        <v/>
      </c>
      <c r="S618" s="9" t="str">
        <f>IF('Section 10a Plan_Diffusion'!L73="","",'Section 10a Plan_Diffusion'!L73)</f>
        <v/>
      </c>
      <c r="T618" s="9" t="str">
        <f>IF('Section 10a Plan_Diffusion'!M73="","",'Section 10a Plan_Diffusion'!M73)</f>
        <v/>
      </c>
      <c r="U618" s="9" t="str">
        <f>IF('Section 10a Plan_Diffusion'!N73="","",'Section 10a Plan_Diffusion'!N73)</f>
        <v/>
      </c>
      <c r="V618" s="9">
        <f>'Section 10a Plan_Diffusion'!O73</f>
        <v>0</v>
      </c>
      <c r="W618" s="45">
        <f>'Section 10a Plan_Diffusion'!P73</f>
        <v>0</v>
      </c>
      <c r="X618" s="45">
        <f>'Section 10a Plan_Diffusion'!Q73</f>
        <v>0</v>
      </c>
      <c r="Y618" s="45">
        <f>'Section 10a Plan_Diffusion'!R73</f>
        <v>0</v>
      </c>
      <c r="Z618" s="45">
        <f>'Section 10a Plan_Diffusion'!S73</f>
        <v>0</v>
      </c>
      <c r="AA618" s="9">
        <f>'Section 10a Plan_Diffusion'!T73</f>
        <v>0</v>
      </c>
      <c r="AB618" s="9">
        <f>'Section 10a Plan_Diffusion'!U73</f>
        <v>0</v>
      </c>
    </row>
    <row r="619" spans="1:28">
      <c r="A619" s="9">
        <f>'Identification '!$F$11</f>
        <v>0</v>
      </c>
      <c r="B619" s="1371" t="str">
        <f>IF(AND('Identification '!$F$11="",'Identification '!$F$15&lt;&gt;""),'Identification '!$F$15,IF('Identification '!$F$11="","",IF('Identification '!$F$13="Inscrire le nom de votre organisme dans la cellule F15",'Identification '!$F$15,'Identification '!$F$13)))</f>
        <v/>
      </c>
      <c r="C619" s="9" t="str">
        <f>REF!$BM$8</f>
        <v>2026-2027</v>
      </c>
      <c r="D619" s="9" t="s">
        <v>3224</v>
      </c>
      <c r="E619" s="69" t="str">
        <f>'Identification '!$F$17</f>
        <v/>
      </c>
      <c r="F619" s="9" t="str">
        <f>'Identification '!$G$18</f>
        <v/>
      </c>
      <c r="G619" s="232" t="str">
        <f>IF('Section 10a Plan_Diffusion'!$D$6="","",'Section 10a Plan_Diffusion'!$D$6)</f>
        <v/>
      </c>
      <c r="H619" s="9" t="str">
        <f>IF('Section 10a Plan_Diffusion'!$D$8="","",'Section 10a Plan_Diffusion'!$D$8)</f>
        <v/>
      </c>
      <c r="I619" s="9" t="str">
        <f>IF('Section 10a Plan_Diffusion'!$K$8="","",'Section 10a Plan_Diffusion'!$K$8)</f>
        <v/>
      </c>
      <c r="J619" s="69" t="str">
        <f>IF('Section 10a Plan_Diffusion'!C74="","",'Section 10a Plan_Diffusion'!C74)</f>
        <v/>
      </c>
      <c r="K619" s="1273" t="str">
        <f>IF('Section 10a Plan_Diffusion'!D74="","",'Section 10a Plan_Diffusion'!D74)</f>
        <v/>
      </c>
      <c r="L619" s="69" t="str">
        <f>IF('Section 10a Plan_Diffusion'!E74="","",IF('Section 10a Plan_Diffusion'!E74="«Choisir»","",'Section 10a Plan_Diffusion'!E74))</f>
        <v/>
      </c>
      <c r="M619" s="69" t="str">
        <f>IF('Section 10a Plan_Diffusion'!F74="","",IF('Section 10a Plan_Diffusion'!F74="«Choisir»","",'Section 10a Plan_Diffusion'!F74))</f>
        <v/>
      </c>
      <c r="N619" s="69" t="str">
        <f>IF('Section 10a Plan_Diffusion'!G74="","",'Section 10a Plan_Diffusion'!G74)</f>
        <v/>
      </c>
      <c r="O619" s="69" t="str">
        <f>IF('Section 10a Plan_Diffusion'!H74="","",'Section 10a Plan_Diffusion'!H74)</f>
        <v/>
      </c>
      <c r="P619" s="69" t="str">
        <f>IF('Section 10a Plan_Diffusion'!I74="","",IF('Section 10a Plan_Diffusion'!I74="«Choisir»","",'Section 10a Plan_Diffusion'!I74))</f>
        <v/>
      </c>
      <c r="Q619" s="69" t="str">
        <f>IF('Section 10a Plan_Diffusion'!J74="","",IF('Section 10a Plan_Diffusion'!J74="«Choisir»","",'Section 10a Plan_Diffusion'!J74))</f>
        <v/>
      </c>
      <c r="R619" s="9" t="str">
        <f>IF('Section 10a Plan_Diffusion'!K74="","",'Section 10a Plan_Diffusion'!K74)</f>
        <v/>
      </c>
      <c r="S619" s="9" t="str">
        <f>IF('Section 10a Plan_Diffusion'!L74="","",'Section 10a Plan_Diffusion'!L74)</f>
        <v/>
      </c>
      <c r="T619" s="9" t="str">
        <f>IF('Section 10a Plan_Diffusion'!M74="","",'Section 10a Plan_Diffusion'!M74)</f>
        <v/>
      </c>
      <c r="U619" s="9" t="str">
        <f>IF('Section 10a Plan_Diffusion'!N74="","",'Section 10a Plan_Diffusion'!N74)</f>
        <v/>
      </c>
      <c r="V619" s="9">
        <f>'Section 10a Plan_Diffusion'!O74</f>
        <v>0</v>
      </c>
      <c r="W619" s="45">
        <f>'Section 10a Plan_Diffusion'!P74</f>
        <v>0</v>
      </c>
      <c r="X619" s="45">
        <f>'Section 10a Plan_Diffusion'!Q74</f>
        <v>0</v>
      </c>
      <c r="Y619" s="45">
        <f>'Section 10a Plan_Diffusion'!R74</f>
        <v>0</v>
      </c>
      <c r="Z619" s="45">
        <f>'Section 10a Plan_Diffusion'!S74</f>
        <v>0</v>
      </c>
      <c r="AA619" s="9">
        <f>'Section 10a Plan_Diffusion'!T74</f>
        <v>0</v>
      </c>
      <c r="AB619" s="9">
        <f>'Section 10a Plan_Diffusion'!U74</f>
        <v>0</v>
      </c>
    </row>
    <row r="620" spans="1:28">
      <c r="A620" s="9">
        <f>'Identification '!$F$11</f>
        <v>0</v>
      </c>
      <c r="B620" s="1371" t="str">
        <f>IF(AND('Identification '!$F$11="",'Identification '!$F$15&lt;&gt;""),'Identification '!$F$15,IF('Identification '!$F$11="","",IF('Identification '!$F$13="Inscrire le nom de votre organisme dans la cellule F15",'Identification '!$F$15,'Identification '!$F$13)))</f>
        <v/>
      </c>
      <c r="C620" s="9" t="str">
        <f>REF!$BM$8</f>
        <v>2026-2027</v>
      </c>
      <c r="D620" s="9" t="s">
        <v>3224</v>
      </c>
      <c r="E620" s="69" t="str">
        <f>'Identification '!$F$17</f>
        <v/>
      </c>
      <c r="F620" s="9" t="str">
        <f>'Identification '!$G$18</f>
        <v/>
      </c>
      <c r="G620" s="232" t="str">
        <f>IF('Section 10a Plan_Diffusion'!$D$6="","",'Section 10a Plan_Diffusion'!$D$6)</f>
        <v/>
      </c>
      <c r="H620" s="9" t="str">
        <f>IF('Section 10a Plan_Diffusion'!$D$8="","",'Section 10a Plan_Diffusion'!$D$8)</f>
        <v/>
      </c>
      <c r="I620" s="9" t="str">
        <f>IF('Section 10a Plan_Diffusion'!$K$8="","",'Section 10a Plan_Diffusion'!$K$8)</f>
        <v/>
      </c>
      <c r="J620" s="69" t="str">
        <f>IF('Section 10a Plan_Diffusion'!C75="","",'Section 10a Plan_Diffusion'!C75)</f>
        <v/>
      </c>
      <c r="K620" s="1273" t="str">
        <f>IF('Section 10a Plan_Diffusion'!D75="","",'Section 10a Plan_Diffusion'!D75)</f>
        <v/>
      </c>
      <c r="L620" s="69" t="str">
        <f>IF('Section 10a Plan_Diffusion'!E75="","",IF('Section 10a Plan_Diffusion'!E75="«Choisir»","",'Section 10a Plan_Diffusion'!E75))</f>
        <v/>
      </c>
      <c r="M620" s="69" t="str">
        <f>IF('Section 10a Plan_Diffusion'!F75="","",IF('Section 10a Plan_Diffusion'!F75="«Choisir»","",'Section 10a Plan_Diffusion'!F75))</f>
        <v/>
      </c>
      <c r="N620" s="69" t="str">
        <f>IF('Section 10a Plan_Diffusion'!G75="","",'Section 10a Plan_Diffusion'!G75)</f>
        <v/>
      </c>
      <c r="O620" s="69" t="str">
        <f>IF('Section 10a Plan_Diffusion'!H75="","",'Section 10a Plan_Diffusion'!H75)</f>
        <v/>
      </c>
      <c r="P620" s="69" t="str">
        <f>IF('Section 10a Plan_Diffusion'!I75="","",IF('Section 10a Plan_Diffusion'!I75="«Choisir»","",'Section 10a Plan_Diffusion'!I75))</f>
        <v/>
      </c>
      <c r="Q620" s="69" t="str">
        <f>IF('Section 10a Plan_Diffusion'!J75="","",IF('Section 10a Plan_Diffusion'!J75="«Choisir»","",'Section 10a Plan_Diffusion'!J75))</f>
        <v/>
      </c>
      <c r="R620" s="9" t="str">
        <f>IF('Section 10a Plan_Diffusion'!K75="","",'Section 10a Plan_Diffusion'!K75)</f>
        <v/>
      </c>
      <c r="S620" s="9" t="str">
        <f>IF('Section 10a Plan_Diffusion'!L75="","",'Section 10a Plan_Diffusion'!L75)</f>
        <v/>
      </c>
      <c r="T620" s="9" t="str">
        <f>IF('Section 10a Plan_Diffusion'!M75="","",'Section 10a Plan_Diffusion'!M75)</f>
        <v/>
      </c>
      <c r="U620" s="9" t="str">
        <f>IF('Section 10a Plan_Diffusion'!N75="","",'Section 10a Plan_Diffusion'!N75)</f>
        <v/>
      </c>
      <c r="V620" s="9">
        <f>'Section 10a Plan_Diffusion'!O75</f>
        <v>0</v>
      </c>
      <c r="W620" s="45">
        <f>'Section 10a Plan_Diffusion'!P75</f>
        <v>0</v>
      </c>
      <c r="X620" s="45">
        <f>'Section 10a Plan_Diffusion'!Q75</f>
        <v>0</v>
      </c>
      <c r="Y620" s="45">
        <f>'Section 10a Plan_Diffusion'!R75</f>
        <v>0</v>
      </c>
      <c r="Z620" s="45">
        <f>'Section 10a Plan_Diffusion'!S75</f>
        <v>0</v>
      </c>
      <c r="AA620" s="9">
        <f>'Section 10a Plan_Diffusion'!T75</f>
        <v>0</v>
      </c>
      <c r="AB620" s="9">
        <f>'Section 10a Plan_Diffusion'!U75</f>
        <v>0</v>
      </c>
    </row>
    <row r="621" spans="1:28">
      <c r="A621" s="9">
        <f>'Identification '!$F$11</f>
        <v>0</v>
      </c>
      <c r="B621" s="1371" t="str">
        <f>IF(AND('Identification '!$F$11="",'Identification '!$F$15&lt;&gt;""),'Identification '!$F$15,IF('Identification '!$F$11="","",IF('Identification '!$F$13="Inscrire le nom de votre organisme dans la cellule F15",'Identification '!$F$15,'Identification '!$F$13)))</f>
        <v/>
      </c>
      <c r="C621" s="9" t="str">
        <f>REF!$BM$8</f>
        <v>2026-2027</v>
      </c>
      <c r="D621" s="9" t="s">
        <v>3224</v>
      </c>
      <c r="E621" s="69" t="str">
        <f>'Identification '!$F$17</f>
        <v/>
      </c>
      <c r="F621" s="9" t="str">
        <f>'Identification '!$G$18</f>
        <v/>
      </c>
      <c r="G621" s="232" t="str">
        <f>IF('Section 10a Plan_Diffusion'!$D$6="","",'Section 10a Plan_Diffusion'!$D$6)</f>
        <v/>
      </c>
      <c r="H621" s="9" t="str">
        <f>IF('Section 10a Plan_Diffusion'!$D$8="","",'Section 10a Plan_Diffusion'!$D$8)</f>
        <v/>
      </c>
      <c r="I621" s="9" t="str">
        <f>IF('Section 10a Plan_Diffusion'!$K$8="","",'Section 10a Plan_Diffusion'!$K$8)</f>
        <v/>
      </c>
      <c r="J621" s="69" t="str">
        <f>IF('Section 10a Plan_Diffusion'!C76="","",'Section 10a Plan_Diffusion'!C76)</f>
        <v/>
      </c>
      <c r="K621" s="1273" t="str">
        <f>IF('Section 10a Plan_Diffusion'!D76="","",'Section 10a Plan_Diffusion'!D76)</f>
        <v/>
      </c>
      <c r="L621" s="69" t="str">
        <f>IF('Section 10a Plan_Diffusion'!E76="","",IF('Section 10a Plan_Diffusion'!E76="«Choisir»","",'Section 10a Plan_Diffusion'!E76))</f>
        <v/>
      </c>
      <c r="M621" s="69" t="str">
        <f>IF('Section 10a Plan_Diffusion'!F76="","",IF('Section 10a Plan_Diffusion'!F76="«Choisir»","",'Section 10a Plan_Diffusion'!F76))</f>
        <v/>
      </c>
      <c r="N621" s="69" t="str">
        <f>IF('Section 10a Plan_Diffusion'!G76="","",'Section 10a Plan_Diffusion'!G76)</f>
        <v/>
      </c>
      <c r="O621" s="69" t="str">
        <f>IF('Section 10a Plan_Diffusion'!H76="","",'Section 10a Plan_Diffusion'!H76)</f>
        <v/>
      </c>
      <c r="P621" s="69" t="str">
        <f>IF('Section 10a Plan_Diffusion'!I76="","",IF('Section 10a Plan_Diffusion'!I76="«Choisir»","",'Section 10a Plan_Diffusion'!I76))</f>
        <v/>
      </c>
      <c r="Q621" s="69" t="str">
        <f>IF('Section 10a Plan_Diffusion'!J76="","",IF('Section 10a Plan_Diffusion'!J76="«Choisir»","",'Section 10a Plan_Diffusion'!J76))</f>
        <v/>
      </c>
      <c r="R621" s="9" t="str">
        <f>IF('Section 10a Plan_Diffusion'!K76="","",'Section 10a Plan_Diffusion'!K76)</f>
        <v/>
      </c>
      <c r="S621" s="9" t="str">
        <f>IF('Section 10a Plan_Diffusion'!L76="","",'Section 10a Plan_Diffusion'!L76)</f>
        <v/>
      </c>
      <c r="T621" s="9" t="str">
        <f>IF('Section 10a Plan_Diffusion'!M76="","",'Section 10a Plan_Diffusion'!M76)</f>
        <v/>
      </c>
      <c r="U621" s="9" t="str">
        <f>IF('Section 10a Plan_Diffusion'!N76="","",'Section 10a Plan_Diffusion'!N76)</f>
        <v/>
      </c>
      <c r="V621" s="9">
        <f>'Section 10a Plan_Diffusion'!O76</f>
        <v>0</v>
      </c>
      <c r="W621" s="45">
        <f>'Section 10a Plan_Diffusion'!P76</f>
        <v>0</v>
      </c>
      <c r="X621" s="45">
        <f>'Section 10a Plan_Diffusion'!Q76</f>
        <v>0</v>
      </c>
      <c r="Y621" s="45">
        <f>'Section 10a Plan_Diffusion'!R76</f>
        <v>0</v>
      </c>
      <c r="Z621" s="45">
        <f>'Section 10a Plan_Diffusion'!S76</f>
        <v>0</v>
      </c>
      <c r="AA621" s="9">
        <f>'Section 10a Plan_Diffusion'!T76</f>
        <v>0</v>
      </c>
      <c r="AB621" s="9">
        <f>'Section 10a Plan_Diffusion'!U76</f>
        <v>0</v>
      </c>
    </row>
    <row r="622" spans="1:28">
      <c r="A622" s="9">
        <f>'Identification '!$F$11</f>
        <v>0</v>
      </c>
      <c r="B622" s="1371" t="str">
        <f>IF(AND('Identification '!$F$11="",'Identification '!$F$15&lt;&gt;""),'Identification '!$F$15,IF('Identification '!$F$11="","",IF('Identification '!$F$13="Inscrire le nom de votre organisme dans la cellule F15",'Identification '!$F$15,'Identification '!$F$13)))</f>
        <v/>
      </c>
      <c r="C622" s="9" t="str">
        <f>REF!$BM$8</f>
        <v>2026-2027</v>
      </c>
      <c r="D622" s="9" t="s">
        <v>3224</v>
      </c>
      <c r="E622" s="69" t="str">
        <f>'Identification '!$F$17</f>
        <v/>
      </c>
      <c r="F622" s="9" t="str">
        <f>'Identification '!$G$18</f>
        <v/>
      </c>
      <c r="G622" s="232" t="str">
        <f>IF('Section 10a Plan_Diffusion'!$D$6="","",'Section 10a Plan_Diffusion'!$D$6)</f>
        <v/>
      </c>
      <c r="H622" s="9" t="str">
        <f>IF('Section 10a Plan_Diffusion'!$D$8="","",'Section 10a Plan_Diffusion'!$D$8)</f>
        <v/>
      </c>
      <c r="I622" s="9" t="str">
        <f>IF('Section 10a Plan_Diffusion'!$K$8="","",'Section 10a Plan_Diffusion'!$K$8)</f>
        <v/>
      </c>
      <c r="J622" s="69" t="str">
        <f>IF('Section 10a Plan_Diffusion'!C77="","",'Section 10a Plan_Diffusion'!C77)</f>
        <v/>
      </c>
      <c r="K622" s="1273" t="str">
        <f>IF('Section 10a Plan_Diffusion'!D77="","",'Section 10a Plan_Diffusion'!D77)</f>
        <v/>
      </c>
      <c r="L622" s="69" t="str">
        <f>IF('Section 10a Plan_Diffusion'!E77="","",IF('Section 10a Plan_Diffusion'!E77="«Choisir»","",'Section 10a Plan_Diffusion'!E77))</f>
        <v/>
      </c>
      <c r="M622" s="69" t="str">
        <f>IF('Section 10a Plan_Diffusion'!F77="","",IF('Section 10a Plan_Diffusion'!F77="«Choisir»","",'Section 10a Plan_Diffusion'!F77))</f>
        <v/>
      </c>
      <c r="N622" s="69" t="str">
        <f>IF('Section 10a Plan_Diffusion'!G77="","",'Section 10a Plan_Diffusion'!G77)</f>
        <v/>
      </c>
      <c r="O622" s="69" t="str">
        <f>IF('Section 10a Plan_Diffusion'!H77="","",'Section 10a Plan_Diffusion'!H77)</f>
        <v/>
      </c>
      <c r="P622" s="69" t="str">
        <f>IF('Section 10a Plan_Diffusion'!I77="","",IF('Section 10a Plan_Diffusion'!I77="«Choisir»","",'Section 10a Plan_Diffusion'!I77))</f>
        <v/>
      </c>
      <c r="Q622" s="69" t="str">
        <f>IF('Section 10a Plan_Diffusion'!J77="","",IF('Section 10a Plan_Diffusion'!J77="«Choisir»","",'Section 10a Plan_Diffusion'!J77))</f>
        <v/>
      </c>
      <c r="R622" s="9" t="str">
        <f>IF('Section 10a Plan_Diffusion'!K77="","",'Section 10a Plan_Diffusion'!K77)</f>
        <v/>
      </c>
      <c r="S622" s="9" t="str">
        <f>IF('Section 10a Plan_Diffusion'!L77="","",'Section 10a Plan_Diffusion'!L77)</f>
        <v/>
      </c>
      <c r="T622" s="9" t="str">
        <f>IF('Section 10a Plan_Diffusion'!M77="","",'Section 10a Plan_Diffusion'!M77)</f>
        <v/>
      </c>
      <c r="U622" s="9" t="str">
        <f>IF('Section 10a Plan_Diffusion'!N77="","",'Section 10a Plan_Diffusion'!N77)</f>
        <v/>
      </c>
      <c r="V622" s="9">
        <f>'Section 10a Plan_Diffusion'!O77</f>
        <v>0</v>
      </c>
      <c r="W622" s="45">
        <f>'Section 10a Plan_Diffusion'!P77</f>
        <v>0</v>
      </c>
      <c r="X622" s="45">
        <f>'Section 10a Plan_Diffusion'!Q77</f>
        <v>0</v>
      </c>
      <c r="Y622" s="45">
        <f>'Section 10a Plan_Diffusion'!R77</f>
        <v>0</v>
      </c>
      <c r="Z622" s="45">
        <f>'Section 10a Plan_Diffusion'!S77</f>
        <v>0</v>
      </c>
      <c r="AA622" s="9">
        <f>'Section 10a Plan_Diffusion'!T77</f>
        <v>0</v>
      </c>
      <c r="AB622" s="9">
        <f>'Section 10a Plan_Diffusion'!U77</f>
        <v>0</v>
      </c>
    </row>
    <row r="623" spans="1:28">
      <c r="A623" s="9">
        <f>'Identification '!$F$11</f>
        <v>0</v>
      </c>
      <c r="B623" s="1371" t="str">
        <f>IF(AND('Identification '!$F$11="",'Identification '!$F$15&lt;&gt;""),'Identification '!$F$15,IF('Identification '!$F$11="","",IF('Identification '!$F$13="Inscrire le nom de votre organisme dans la cellule F15",'Identification '!$F$15,'Identification '!$F$13)))</f>
        <v/>
      </c>
      <c r="C623" s="9" t="str">
        <f>REF!$BM$8</f>
        <v>2026-2027</v>
      </c>
      <c r="D623" s="9" t="s">
        <v>3224</v>
      </c>
      <c r="E623" s="69" t="str">
        <f>'Identification '!$F$17</f>
        <v/>
      </c>
      <c r="F623" s="9" t="str">
        <f>'Identification '!$G$18</f>
        <v/>
      </c>
      <c r="G623" s="232" t="str">
        <f>IF('Section 10a Plan_Diffusion'!$D$6="","",'Section 10a Plan_Diffusion'!$D$6)</f>
        <v/>
      </c>
      <c r="H623" s="9" t="str">
        <f>IF('Section 10a Plan_Diffusion'!$D$8="","",'Section 10a Plan_Diffusion'!$D$8)</f>
        <v/>
      </c>
      <c r="I623" s="9" t="str">
        <f>IF('Section 10a Plan_Diffusion'!$K$8="","",'Section 10a Plan_Diffusion'!$K$8)</f>
        <v/>
      </c>
      <c r="J623" s="69" t="str">
        <f>IF('Section 10a Plan_Diffusion'!C78="","",'Section 10a Plan_Diffusion'!C78)</f>
        <v/>
      </c>
      <c r="K623" s="1273" t="str">
        <f>IF('Section 10a Plan_Diffusion'!D78="","",'Section 10a Plan_Diffusion'!D78)</f>
        <v/>
      </c>
      <c r="L623" s="69" t="str">
        <f>IF('Section 10a Plan_Diffusion'!E78="","",IF('Section 10a Plan_Diffusion'!E78="«Choisir»","",'Section 10a Plan_Diffusion'!E78))</f>
        <v/>
      </c>
      <c r="M623" s="69" t="str">
        <f>IF('Section 10a Plan_Diffusion'!F78="","",IF('Section 10a Plan_Diffusion'!F78="«Choisir»","",'Section 10a Plan_Diffusion'!F78))</f>
        <v/>
      </c>
      <c r="N623" s="69" t="str">
        <f>IF('Section 10a Plan_Diffusion'!G78="","",'Section 10a Plan_Diffusion'!G78)</f>
        <v/>
      </c>
      <c r="O623" s="69" t="str">
        <f>IF('Section 10a Plan_Diffusion'!H78="","",'Section 10a Plan_Diffusion'!H78)</f>
        <v/>
      </c>
      <c r="P623" s="69" t="str">
        <f>IF('Section 10a Plan_Diffusion'!I78="","",IF('Section 10a Plan_Diffusion'!I78="«Choisir»","",'Section 10a Plan_Diffusion'!I78))</f>
        <v/>
      </c>
      <c r="Q623" s="69" t="str">
        <f>IF('Section 10a Plan_Diffusion'!J78="","",IF('Section 10a Plan_Diffusion'!J78="«Choisir»","",'Section 10a Plan_Diffusion'!J78))</f>
        <v/>
      </c>
      <c r="R623" s="9" t="str">
        <f>IF('Section 10a Plan_Diffusion'!K78="","",'Section 10a Plan_Diffusion'!K78)</f>
        <v/>
      </c>
      <c r="S623" s="9" t="str">
        <f>IF('Section 10a Plan_Diffusion'!L78="","",'Section 10a Plan_Diffusion'!L78)</f>
        <v/>
      </c>
      <c r="T623" s="9" t="str">
        <f>IF('Section 10a Plan_Diffusion'!M78="","",'Section 10a Plan_Diffusion'!M78)</f>
        <v/>
      </c>
      <c r="U623" s="9" t="str">
        <f>IF('Section 10a Plan_Diffusion'!N78="","",'Section 10a Plan_Diffusion'!N78)</f>
        <v/>
      </c>
      <c r="V623" s="9">
        <f>'Section 10a Plan_Diffusion'!O78</f>
        <v>0</v>
      </c>
      <c r="W623" s="45">
        <f>'Section 10a Plan_Diffusion'!P78</f>
        <v>0</v>
      </c>
      <c r="X623" s="45">
        <f>'Section 10a Plan_Diffusion'!Q78</f>
        <v>0</v>
      </c>
      <c r="Y623" s="45">
        <f>'Section 10a Plan_Diffusion'!R78</f>
        <v>0</v>
      </c>
      <c r="Z623" s="45">
        <f>'Section 10a Plan_Diffusion'!S78</f>
        <v>0</v>
      </c>
      <c r="AA623" s="9">
        <f>'Section 10a Plan_Diffusion'!T78</f>
        <v>0</v>
      </c>
      <c r="AB623" s="9">
        <f>'Section 10a Plan_Diffusion'!U78</f>
        <v>0</v>
      </c>
    </row>
    <row r="624" spans="1:28">
      <c r="A624" s="9">
        <f>'Identification '!$F$11</f>
        <v>0</v>
      </c>
      <c r="B624" s="1371" t="str">
        <f>IF(AND('Identification '!$F$11="",'Identification '!$F$15&lt;&gt;""),'Identification '!$F$15,IF('Identification '!$F$11="","",IF('Identification '!$F$13="Inscrire le nom de votre organisme dans la cellule F15",'Identification '!$F$15,'Identification '!$F$13)))</f>
        <v/>
      </c>
      <c r="C624" s="9" t="str">
        <f>REF!$BM$8</f>
        <v>2026-2027</v>
      </c>
      <c r="D624" s="9" t="s">
        <v>3224</v>
      </c>
      <c r="E624" s="69" t="str">
        <f>'Identification '!$F$17</f>
        <v/>
      </c>
      <c r="F624" s="9" t="str">
        <f>'Identification '!$G$18</f>
        <v/>
      </c>
      <c r="G624" s="232" t="str">
        <f>IF('Section 10a Plan_Diffusion'!$D$6="","",'Section 10a Plan_Diffusion'!$D$6)</f>
        <v/>
      </c>
      <c r="H624" s="9" t="str">
        <f>IF('Section 10a Plan_Diffusion'!$D$8="","",'Section 10a Plan_Diffusion'!$D$8)</f>
        <v/>
      </c>
      <c r="I624" s="9" t="str">
        <f>IF('Section 10a Plan_Diffusion'!$K$8="","",'Section 10a Plan_Diffusion'!$K$8)</f>
        <v/>
      </c>
      <c r="J624" s="69" t="str">
        <f>IF('Section 10a Plan_Diffusion'!C79="","",'Section 10a Plan_Diffusion'!C79)</f>
        <v/>
      </c>
      <c r="K624" s="1273" t="str">
        <f>IF('Section 10a Plan_Diffusion'!D79="","",'Section 10a Plan_Diffusion'!D79)</f>
        <v/>
      </c>
      <c r="L624" s="69" t="str">
        <f>IF('Section 10a Plan_Diffusion'!E79="","",IF('Section 10a Plan_Diffusion'!E79="«Choisir»","",'Section 10a Plan_Diffusion'!E79))</f>
        <v/>
      </c>
      <c r="M624" s="69" t="str">
        <f>IF('Section 10a Plan_Diffusion'!F79="","",IF('Section 10a Plan_Diffusion'!F79="«Choisir»","",'Section 10a Plan_Diffusion'!F79))</f>
        <v/>
      </c>
      <c r="N624" s="69" t="str">
        <f>IF('Section 10a Plan_Diffusion'!G79="","",'Section 10a Plan_Diffusion'!G79)</f>
        <v/>
      </c>
      <c r="O624" s="69" t="str">
        <f>IF('Section 10a Plan_Diffusion'!H79="","",'Section 10a Plan_Diffusion'!H79)</f>
        <v/>
      </c>
      <c r="P624" s="69" t="str">
        <f>IF('Section 10a Plan_Diffusion'!I79="","",IF('Section 10a Plan_Diffusion'!I79="«Choisir»","",'Section 10a Plan_Diffusion'!I79))</f>
        <v/>
      </c>
      <c r="Q624" s="69" t="str">
        <f>IF('Section 10a Plan_Diffusion'!J79="","",IF('Section 10a Plan_Diffusion'!J79="«Choisir»","",'Section 10a Plan_Diffusion'!J79))</f>
        <v/>
      </c>
      <c r="R624" s="9" t="str">
        <f>IF('Section 10a Plan_Diffusion'!K79="","",'Section 10a Plan_Diffusion'!K79)</f>
        <v/>
      </c>
      <c r="S624" s="9" t="str">
        <f>IF('Section 10a Plan_Diffusion'!L79="","",'Section 10a Plan_Diffusion'!L79)</f>
        <v/>
      </c>
      <c r="T624" s="9" t="str">
        <f>IF('Section 10a Plan_Diffusion'!M79="","",'Section 10a Plan_Diffusion'!M79)</f>
        <v/>
      </c>
      <c r="U624" s="9" t="str">
        <f>IF('Section 10a Plan_Diffusion'!N79="","",'Section 10a Plan_Diffusion'!N79)</f>
        <v/>
      </c>
      <c r="V624" s="9">
        <f>'Section 10a Plan_Diffusion'!O79</f>
        <v>0</v>
      </c>
      <c r="W624" s="45">
        <f>'Section 10a Plan_Diffusion'!P79</f>
        <v>0</v>
      </c>
      <c r="X624" s="45">
        <f>'Section 10a Plan_Diffusion'!Q79</f>
        <v>0</v>
      </c>
      <c r="Y624" s="45">
        <f>'Section 10a Plan_Diffusion'!R79</f>
        <v>0</v>
      </c>
      <c r="Z624" s="45">
        <f>'Section 10a Plan_Diffusion'!S79</f>
        <v>0</v>
      </c>
      <c r="AA624" s="9">
        <f>'Section 10a Plan_Diffusion'!T79</f>
        <v>0</v>
      </c>
      <c r="AB624" s="9">
        <f>'Section 10a Plan_Diffusion'!U79</f>
        <v>0</v>
      </c>
    </row>
    <row r="625" spans="1:28">
      <c r="A625" s="9">
        <f>'Identification '!$F$11</f>
        <v>0</v>
      </c>
      <c r="B625" s="1371" t="str">
        <f>IF(AND('Identification '!$F$11="",'Identification '!$F$15&lt;&gt;""),'Identification '!$F$15,IF('Identification '!$F$11="","",IF('Identification '!$F$13="Inscrire le nom de votre organisme dans la cellule F15",'Identification '!$F$15,'Identification '!$F$13)))</f>
        <v/>
      </c>
      <c r="C625" s="9" t="str">
        <f>REF!$BM$8</f>
        <v>2026-2027</v>
      </c>
      <c r="D625" s="9" t="s">
        <v>3224</v>
      </c>
      <c r="E625" s="69" t="str">
        <f>'Identification '!$F$17</f>
        <v/>
      </c>
      <c r="F625" s="9" t="str">
        <f>'Identification '!$G$18</f>
        <v/>
      </c>
      <c r="G625" s="232" t="str">
        <f>IF('Section 10a Plan_Diffusion'!$D$6="","",'Section 10a Plan_Diffusion'!$D$6)</f>
        <v/>
      </c>
      <c r="H625" s="9" t="str">
        <f>IF('Section 10a Plan_Diffusion'!$D$8="","",'Section 10a Plan_Diffusion'!$D$8)</f>
        <v/>
      </c>
      <c r="I625" s="9" t="str">
        <f>IF('Section 10a Plan_Diffusion'!$K$8="","",'Section 10a Plan_Diffusion'!$K$8)</f>
        <v/>
      </c>
      <c r="J625" s="69" t="str">
        <f>IF('Section 10a Plan_Diffusion'!C80="","",'Section 10a Plan_Diffusion'!C80)</f>
        <v/>
      </c>
      <c r="K625" s="1273" t="str">
        <f>IF('Section 10a Plan_Diffusion'!D80="","",'Section 10a Plan_Diffusion'!D80)</f>
        <v/>
      </c>
      <c r="L625" s="69" t="str">
        <f>IF('Section 10a Plan_Diffusion'!E80="","",IF('Section 10a Plan_Diffusion'!E80="«Choisir»","",'Section 10a Plan_Diffusion'!E80))</f>
        <v/>
      </c>
      <c r="M625" s="69" t="str">
        <f>IF('Section 10a Plan_Diffusion'!F80="","",IF('Section 10a Plan_Diffusion'!F80="«Choisir»","",'Section 10a Plan_Diffusion'!F80))</f>
        <v/>
      </c>
      <c r="N625" s="69" t="str">
        <f>IF('Section 10a Plan_Diffusion'!G80="","",'Section 10a Plan_Diffusion'!G80)</f>
        <v/>
      </c>
      <c r="O625" s="69" t="str">
        <f>IF('Section 10a Plan_Diffusion'!H80="","",'Section 10a Plan_Diffusion'!H80)</f>
        <v/>
      </c>
      <c r="P625" s="69" t="str">
        <f>IF('Section 10a Plan_Diffusion'!I80="","",IF('Section 10a Plan_Diffusion'!I80="«Choisir»","",'Section 10a Plan_Diffusion'!I80))</f>
        <v/>
      </c>
      <c r="Q625" s="69" t="str">
        <f>IF('Section 10a Plan_Diffusion'!J80="","",IF('Section 10a Plan_Diffusion'!J80="«Choisir»","",'Section 10a Plan_Diffusion'!J80))</f>
        <v/>
      </c>
      <c r="R625" s="9" t="str">
        <f>IF('Section 10a Plan_Diffusion'!K80="","",'Section 10a Plan_Diffusion'!K80)</f>
        <v/>
      </c>
      <c r="S625" s="9" t="str">
        <f>IF('Section 10a Plan_Diffusion'!L80="","",'Section 10a Plan_Diffusion'!L80)</f>
        <v/>
      </c>
      <c r="T625" s="9" t="str">
        <f>IF('Section 10a Plan_Diffusion'!M80="","",'Section 10a Plan_Diffusion'!M80)</f>
        <v/>
      </c>
      <c r="U625" s="9" t="str">
        <f>IF('Section 10a Plan_Diffusion'!N80="","",'Section 10a Plan_Diffusion'!N80)</f>
        <v/>
      </c>
      <c r="V625" s="9">
        <f>'Section 10a Plan_Diffusion'!O80</f>
        <v>0</v>
      </c>
      <c r="W625" s="45">
        <f>'Section 10a Plan_Diffusion'!P80</f>
        <v>0</v>
      </c>
      <c r="X625" s="45">
        <f>'Section 10a Plan_Diffusion'!Q80</f>
        <v>0</v>
      </c>
      <c r="Y625" s="45">
        <f>'Section 10a Plan_Diffusion'!R80</f>
        <v>0</v>
      </c>
      <c r="Z625" s="45">
        <f>'Section 10a Plan_Diffusion'!S80</f>
        <v>0</v>
      </c>
      <c r="AA625" s="9">
        <f>'Section 10a Plan_Diffusion'!T80</f>
        <v>0</v>
      </c>
      <c r="AB625" s="9">
        <f>'Section 10a Plan_Diffusion'!U80</f>
        <v>0</v>
      </c>
    </row>
    <row r="626" spans="1:28">
      <c r="A626" s="9">
        <f>'Identification '!$F$11</f>
        <v>0</v>
      </c>
      <c r="B626" s="1371" t="str">
        <f>IF(AND('Identification '!$F$11="",'Identification '!$F$15&lt;&gt;""),'Identification '!$F$15,IF('Identification '!$F$11="","",IF('Identification '!$F$13="Inscrire le nom de votre organisme dans la cellule F15",'Identification '!$F$15,'Identification '!$F$13)))</f>
        <v/>
      </c>
      <c r="C626" s="9" t="str">
        <f>REF!$BM$8</f>
        <v>2026-2027</v>
      </c>
      <c r="D626" s="9" t="s">
        <v>3224</v>
      </c>
      <c r="E626" s="69" t="str">
        <f>'Identification '!$F$17</f>
        <v/>
      </c>
      <c r="F626" s="9" t="str">
        <f>'Identification '!$G$18</f>
        <v/>
      </c>
      <c r="G626" s="232" t="str">
        <f>IF('Section 10a Plan_Diffusion'!$D$6="","",'Section 10a Plan_Diffusion'!$D$6)</f>
        <v/>
      </c>
      <c r="H626" s="9" t="str">
        <f>IF('Section 10a Plan_Diffusion'!$D$8="","",'Section 10a Plan_Diffusion'!$D$8)</f>
        <v/>
      </c>
      <c r="I626" s="9" t="str">
        <f>IF('Section 10a Plan_Diffusion'!$K$8="","",'Section 10a Plan_Diffusion'!$K$8)</f>
        <v/>
      </c>
      <c r="J626" s="69" t="str">
        <f>IF('Section 10a Plan_Diffusion'!C81="","",'Section 10a Plan_Diffusion'!C81)</f>
        <v/>
      </c>
      <c r="K626" s="1273" t="str">
        <f>IF('Section 10a Plan_Diffusion'!D81="","",'Section 10a Plan_Diffusion'!D81)</f>
        <v/>
      </c>
      <c r="L626" s="69" t="str">
        <f>IF('Section 10a Plan_Diffusion'!E81="","",IF('Section 10a Plan_Diffusion'!E81="«Choisir»","",'Section 10a Plan_Diffusion'!E81))</f>
        <v/>
      </c>
      <c r="M626" s="69" t="str">
        <f>IF('Section 10a Plan_Diffusion'!F81="","",IF('Section 10a Plan_Diffusion'!F81="«Choisir»","",'Section 10a Plan_Diffusion'!F81))</f>
        <v/>
      </c>
      <c r="N626" s="69" t="str">
        <f>IF('Section 10a Plan_Diffusion'!G81="","",'Section 10a Plan_Diffusion'!G81)</f>
        <v/>
      </c>
      <c r="O626" s="69" t="str">
        <f>IF('Section 10a Plan_Diffusion'!H81="","",'Section 10a Plan_Diffusion'!H81)</f>
        <v/>
      </c>
      <c r="P626" s="69" t="str">
        <f>IF('Section 10a Plan_Diffusion'!I81="","",IF('Section 10a Plan_Diffusion'!I81="«Choisir»","",'Section 10a Plan_Diffusion'!I81))</f>
        <v/>
      </c>
      <c r="Q626" s="69" t="str">
        <f>IF('Section 10a Plan_Diffusion'!J81="","",IF('Section 10a Plan_Diffusion'!J81="«Choisir»","",'Section 10a Plan_Diffusion'!J81))</f>
        <v/>
      </c>
      <c r="R626" s="9" t="str">
        <f>IF('Section 10a Plan_Diffusion'!K81="","",'Section 10a Plan_Diffusion'!K81)</f>
        <v/>
      </c>
      <c r="S626" s="9" t="str">
        <f>IF('Section 10a Plan_Diffusion'!L81="","",'Section 10a Plan_Diffusion'!L81)</f>
        <v/>
      </c>
      <c r="T626" s="9" t="str">
        <f>IF('Section 10a Plan_Diffusion'!M81="","",'Section 10a Plan_Diffusion'!M81)</f>
        <v/>
      </c>
      <c r="U626" s="9" t="str">
        <f>IF('Section 10a Plan_Diffusion'!N81="","",'Section 10a Plan_Diffusion'!N81)</f>
        <v/>
      </c>
      <c r="V626" s="9">
        <f>'Section 10a Plan_Diffusion'!O81</f>
        <v>0</v>
      </c>
      <c r="W626" s="45">
        <f>'Section 10a Plan_Diffusion'!P81</f>
        <v>0</v>
      </c>
      <c r="X626" s="45">
        <f>'Section 10a Plan_Diffusion'!Q81</f>
        <v>0</v>
      </c>
      <c r="Y626" s="45">
        <f>'Section 10a Plan_Diffusion'!R81</f>
        <v>0</v>
      </c>
      <c r="Z626" s="45">
        <f>'Section 10a Plan_Diffusion'!S81</f>
        <v>0</v>
      </c>
      <c r="AA626" s="9">
        <f>'Section 10a Plan_Diffusion'!T81</f>
        <v>0</v>
      </c>
      <c r="AB626" s="9">
        <f>'Section 10a Plan_Diffusion'!U81</f>
        <v>0</v>
      </c>
    </row>
    <row r="627" spans="1:28">
      <c r="A627" s="9">
        <f>'Identification '!$F$11</f>
        <v>0</v>
      </c>
      <c r="B627" s="1371" t="str">
        <f>IF(AND('Identification '!$F$11="",'Identification '!$F$15&lt;&gt;""),'Identification '!$F$15,IF('Identification '!$F$11="","",IF('Identification '!$F$13="Inscrire le nom de votre organisme dans la cellule F15",'Identification '!$F$15,'Identification '!$F$13)))</f>
        <v/>
      </c>
      <c r="C627" s="9" t="str">
        <f>REF!$BM$8</f>
        <v>2026-2027</v>
      </c>
      <c r="D627" s="9" t="s">
        <v>3224</v>
      </c>
      <c r="E627" s="69" t="str">
        <f>'Identification '!$F$17</f>
        <v/>
      </c>
      <c r="F627" s="9" t="str">
        <f>'Identification '!$G$18</f>
        <v/>
      </c>
      <c r="G627" s="232" t="str">
        <f>IF('Section 10a Plan_Diffusion'!$D$6="","",'Section 10a Plan_Diffusion'!$D$6)</f>
        <v/>
      </c>
      <c r="H627" s="9" t="str">
        <f>IF('Section 10a Plan_Diffusion'!$D$8="","",'Section 10a Plan_Diffusion'!$D$8)</f>
        <v/>
      </c>
      <c r="I627" s="9" t="str">
        <f>IF('Section 10a Plan_Diffusion'!$K$8="","",'Section 10a Plan_Diffusion'!$K$8)</f>
        <v/>
      </c>
      <c r="J627" s="69" t="str">
        <f>IF('Section 10a Plan_Diffusion'!C82="","",'Section 10a Plan_Diffusion'!C82)</f>
        <v/>
      </c>
      <c r="K627" s="1273" t="str">
        <f>IF('Section 10a Plan_Diffusion'!D82="","",'Section 10a Plan_Diffusion'!D82)</f>
        <v/>
      </c>
      <c r="L627" s="69" t="str">
        <f>IF('Section 10a Plan_Diffusion'!E82="","",IF('Section 10a Plan_Diffusion'!E82="«Choisir»","",'Section 10a Plan_Diffusion'!E82))</f>
        <v/>
      </c>
      <c r="M627" s="69" t="str">
        <f>IF('Section 10a Plan_Diffusion'!F82="","",IF('Section 10a Plan_Diffusion'!F82="«Choisir»","",'Section 10a Plan_Diffusion'!F82))</f>
        <v/>
      </c>
      <c r="N627" s="69" t="str">
        <f>IF('Section 10a Plan_Diffusion'!G82="","",'Section 10a Plan_Diffusion'!G82)</f>
        <v/>
      </c>
      <c r="O627" s="69" t="str">
        <f>IF('Section 10a Plan_Diffusion'!H82="","",'Section 10a Plan_Diffusion'!H82)</f>
        <v/>
      </c>
      <c r="P627" s="69" t="str">
        <f>IF('Section 10a Plan_Diffusion'!I82="","",IF('Section 10a Plan_Diffusion'!I82="«Choisir»","",'Section 10a Plan_Diffusion'!I82))</f>
        <v/>
      </c>
      <c r="Q627" s="69" t="str">
        <f>IF('Section 10a Plan_Diffusion'!J82="","",IF('Section 10a Plan_Diffusion'!J82="«Choisir»","",'Section 10a Plan_Diffusion'!J82))</f>
        <v/>
      </c>
      <c r="R627" s="9" t="str">
        <f>IF('Section 10a Plan_Diffusion'!K82="","",'Section 10a Plan_Diffusion'!K82)</f>
        <v/>
      </c>
      <c r="S627" s="9" t="str">
        <f>IF('Section 10a Plan_Diffusion'!L82="","",'Section 10a Plan_Diffusion'!L82)</f>
        <v/>
      </c>
      <c r="T627" s="9" t="str">
        <f>IF('Section 10a Plan_Diffusion'!M82="","",'Section 10a Plan_Diffusion'!M82)</f>
        <v/>
      </c>
      <c r="U627" s="9" t="str">
        <f>IF('Section 10a Plan_Diffusion'!N82="","",'Section 10a Plan_Diffusion'!N82)</f>
        <v/>
      </c>
      <c r="V627" s="9">
        <f>'Section 10a Plan_Diffusion'!O82</f>
        <v>0</v>
      </c>
      <c r="W627" s="45">
        <f>'Section 10a Plan_Diffusion'!P82</f>
        <v>0</v>
      </c>
      <c r="X627" s="45">
        <f>'Section 10a Plan_Diffusion'!Q82</f>
        <v>0</v>
      </c>
      <c r="Y627" s="45">
        <f>'Section 10a Plan_Diffusion'!R82</f>
        <v>0</v>
      </c>
      <c r="Z627" s="45">
        <f>'Section 10a Plan_Diffusion'!S82</f>
        <v>0</v>
      </c>
      <c r="AA627" s="9">
        <f>'Section 10a Plan_Diffusion'!T82</f>
        <v>0</v>
      </c>
      <c r="AB627" s="9">
        <f>'Section 10a Plan_Diffusion'!U82</f>
        <v>0</v>
      </c>
    </row>
    <row r="628" spans="1:28">
      <c r="A628" s="9">
        <f>'Identification '!$F$11</f>
        <v>0</v>
      </c>
      <c r="B628" s="1371" t="str">
        <f>IF(AND('Identification '!$F$11="",'Identification '!$F$15&lt;&gt;""),'Identification '!$F$15,IF('Identification '!$F$11="","",IF('Identification '!$F$13="Inscrire le nom de votre organisme dans la cellule F15",'Identification '!$F$15,'Identification '!$F$13)))</f>
        <v/>
      </c>
      <c r="C628" s="9" t="str">
        <f>REF!$BM$8</f>
        <v>2026-2027</v>
      </c>
      <c r="D628" s="9" t="s">
        <v>3224</v>
      </c>
      <c r="E628" s="69" t="str">
        <f>'Identification '!$F$17</f>
        <v/>
      </c>
      <c r="F628" s="9" t="str">
        <f>'Identification '!$G$18</f>
        <v/>
      </c>
      <c r="G628" s="232" t="str">
        <f>IF('Section 10a Plan_Diffusion'!$D$6="","",'Section 10a Plan_Diffusion'!$D$6)</f>
        <v/>
      </c>
      <c r="H628" s="9" t="str">
        <f>IF('Section 10a Plan_Diffusion'!$D$8="","",'Section 10a Plan_Diffusion'!$D$8)</f>
        <v/>
      </c>
      <c r="I628" s="9" t="str">
        <f>IF('Section 10a Plan_Diffusion'!$K$8="","",'Section 10a Plan_Diffusion'!$K$8)</f>
        <v/>
      </c>
      <c r="J628" s="69" t="str">
        <f>IF('Section 10a Plan_Diffusion'!C83="","",'Section 10a Plan_Diffusion'!C83)</f>
        <v/>
      </c>
      <c r="K628" s="1273" t="str">
        <f>IF('Section 10a Plan_Diffusion'!D83="","",'Section 10a Plan_Diffusion'!D83)</f>
        <v/>
      </c>
      <c r="L628" s="69" t="str">
        <f>IF('Section 10a Plan_Diffusion'!E83="","",IF('Section 10a Plan_Diffusion'!E83="«Choisir»","",'Section 10a Plan_Diffusion'!E83))</f>
        <v/>
      </c>
      <c r="M628" s="69" t="str">
        <f>IF('Section 10a Plan_Diffusion'!F83="","",IF('Section 10a Plan_Diffusion'!F83="«Choisir»","",'Section 10a Plan_Diffusion'!F83))</f>
        <v/>
      </c>
      <c r="N628" s="69" t="str">
        <f>IF('Section 10a Plan_Diffusion'!G83="","",'Section 10a Plan_Diffusion'!G83)</f>
        <v/>
      </c>
      <c r="O628" s="69" t="str">
        <f>IF('Section 10a Plan_Diffusion'!H83="","",'Section 10a Plan_Diffusion'!H83)</f>
        <v/>
      </c>
      <c r="P628" s="69" t="str">
        <f>IF('Section 10a Plan_Diffusion'!I83="","",IF('Section 10a Plan_Diffusion'!I83="«Choisir»","",'Section 10a Plan_Diffusion'!I83))</f>
        <v/>
      </c>
      <c r="Q628" s="69" t="str">
        <f>IF('Section 10a Plan_Diffusion'!J83="","",IF('Section 10a Plan_Diffusion'!J83="«Choisir»","",'Section 10a Plan_Diffusion'!J83))</f>
        <v/>
      </c>
      <c r="R628" s="9" t="str">
        <f>IF('Section 10a Plan_Diffusion'!K83="","",'Section 10a Plan_Diffusion'!K83)</f>
        <v/>
      </c>
      <c r="S628" s="9" t="str">
        <f>IF('Section 10a Plan_Diffusion'!L83="","",'Section 10a Plan_Diffusion'!L83)</f>
        <v/>
      </c>
      <c r="T628" s="9" t="str">
        <f>IF('Section 10a Plan_Diffusion'!M83="","",'Section 10a Plan_Diffusion'!M83)</f>
        <v/>
      </c>
      <c r="U628" s="9" t="str">
        <f>IF('Section 10a Plan_Diffusion'!N83="","",'Section 10a Plan_Diffusion'!N83)</f>
        <v/>
      </c>
      <c r="V628" s="9">
        <f>'Section 10a Plan_Diffusion'!O83</f>
        <v>0</v>
      </c>
      <c r="W628" s="45">
        <f>'Section 10a Plan_Diffusion'!P83</f>
        <v>0</v>
      </c>
      <c r="X628" s="45">
        <f>'Section 10a Plan_Diffusion'!Q83</f>
        <v>0</v>
      </c>
      <c r="Y628" s="45">
        <f>'Section 10a Plan_Diffusion'!R83</f>
        <v>0</v>
      </c>
      <c r="Z628" s="45">
        <f>'Section 10a Plan_Diffusion'!S83</f>
        <v>0</v>
      </c>
      <c r="AA628" s="9">
        <f>'Section 10a Plan_Diffusion'!T83</f>
        <v>0</v>
      </c>
      <c r="AB628" s="9">
        <f>'Section 10a Plan_Diffusion'!U83</f>
        <v>0</v>
      </c>
    </row>
    <row r="629" spans="1:28">
      <c r="A629" s="9">
        <f>'Identification '!$F$11</f>
        <v>0</v>
      </c>
      <c r="B629" s="1371" t="str">
        <f>IF(AND('Identification '!$F$11="",'Identification '!$F$15&lt;&gt;""),'Identification '!$F$15,IF('Identification '!$F$11="","",IF('Identification '!$F$13="Inscrire le nom de votre organisme dans la cellule F15",'Identification '!$F$15,'Identification '!$F$13)))</f>
        <v/>
      </c>
      <c r="C629" s="9" t="str">
        <f>REF!$BM$8</f>
        <v>2026-2027</v>
      </c>
      <c r="D629" s="9" t="s">
        <v>3224</v>
      </c>
      <c r="E629" s="69" t="str">
        <f>'Identification '!$F$17</f>
        <v/>
      </c>
      <c r="F629" s="9" t="str">
        <f>'Identification '!$G$18</f>
        <v/>
      </c>
      <c r="G629" s="232" t="str">
        <f>IF('Section 10a Plan_Diffusion'!$D$6="","",'Section 10a Plan_Diffusion'!$D$6)</f>
        <v/>
      </c>
      <c r="H629" s="9" t="str">
        <f>IF('Section 10a Plan_Diffusion'!$D$8="","",'Section 10a Plan_Diffusion'!$D$8)</f>
        <v/>
      </c>
      <c r="I629" s="9" t="str">
        <f>IF('Section 10a Plan_Diffusion'!$K$8="","",'Section 10a Plan_Diffusion'!$K$8)</f>
        <v/>
      </c>
      <c r="J629" s="69" t="str">
        <f>IF('Section 10a Plan_Diffusion'!C84="","",'Section 10a Plan_Diffusion'!C84)</f>
        <v/>
      </c>
      <c r="K629" s="1273" t="str">
        <f>IF('Section 10a Plan_Diffusion'!D84="","",'Section 10a Plan_Diffusion'!D84)</f>
        <v/>
      </c>
      <c r="L629" s="69" t="str">
        <f>IF('Section 10a Plan_Diffusion'!E84="","",IF('Section 10a Plan_Diffusion'!E84="«Choisir»","",'Section 10a Plan_Diffusion'!E84))</f>
        <v/>
      </c>
      <c r="M629" s="69" t="str">
        <f>IF('Section 10a Plan_Diffusion'!F84="","",IF('Section 10a Plan_Diffusion'!F84="«Choisir»","",'Section 10a Plan_Diffusion'!F84))</f>
        <v/>
      </c>
      <c r="N629" s="69" t="str">
        <f>IF('Section 10a Plan_Diffusion'!G84="","",'Section 10a Plan_Diffusion'!G84)</f>
        <v/>
      </c>
      <c r="O629" s="69" t="str">
        <f>IF('Section 10a Plan_Diffusion'!H84="","",'Section 10a Plan_Diffusion'!H84)</f>
        <v/>
      </c>
      <c r="P629" s="69" t="str">
        <f>IF('Section 10a Plan_Diffusion'!I84="","",IF('Section 10a Plan_Diffusion'!I84="«Choisir»","",'Section 10a Plan_Diffusion'!I84))</f>
        <v/>
      </c>
      <c r="Q629" s="69" t="str">
        <f>IF('Section 10a Plan_Diffusion'!J84="","",IF('Section 10a Plan_Diffusion'!J84="«Choisir»","",'Section 10a Plan_Diffusion'!J84))</f>
        <v/>
      </c>
      <c r="R629" s="9" t="str">
        <f>IF('Section 10a Plan_Diffusion'!K84="","",'Section 10a Plan_Diffusion'!K84)</f>
        <v/>
      </c>
      <c r="S629" s="9" t="str">
        <f>IF('Section 10a Plan_Diffusion'!L84="","",'Section 10a Plan_Diffusion'!L84)</f>
        <v/>
      </c>
      <c r="T629" s="9" t="str">
        <f>IF('Section 10a Plan_Diffusion'!M84="","",'Section 10a Plan_Diffusion'!M84)</f>
        <v/>
      </c>
      <c r="U629" s="9" t="str">
        <f>IF('Section 10a Plan_Diffusion'!N84="","",'Section 10a Plan_Diffusion'!N84)</f>
        <v/>
      </c>
      <c r="V629" s="9">
        <f>'Section 10a Plan_Diffusion'!O84</f>
        <v>0</v>
      </c>
      <c r="W629" s="45">
        <f>'Section 10a Plan_Diffusion'!P84</f>
        <v>0</v>
      </c>
      <c r="X629" s="45">
        <f>'Section 10a Plan_Diffusion'!Q84</f>
        <v>0</v>
      </c>
      <c r="Y629" s="45">
        <f>'Section 10a Plan_Diffusion'!R84</f>
        <v>0</v>
      </c>
      <c r="Z629" s="45">
        <f>'Section 10a Plan_Diffusion'!S84</f>
        <v>0</v>
      </c>
      <c r="AA629" s="9">
        <f>'Section 10a Plan_Diffusion'!T84</f>
        <v>0</v>
      </c>
      <c r="AB629" s="9">
        <f>'Section 10a Plan_Diffusion'!U84</f>
        <v>0</v>
      </c>
    </row>
    <row r="630" spans="1:28">
      <c r="A630" s="9">
        <f>'Identification '!$F$11</f>
        <v>0</v>
      </c>
      <c r="B630" s="1371" t="str">
        <f>IF(AND('Identification '!$F$11="",'Identification '!$F$15&lt;&gt;""),'Identification '!$F$15,IF('Identification '!$F$11="","",IF('Identification '!$F$13="Inscrire le nom de votre organisme dans la cellule F15",'Identification '!$F$15,'Identification '!$F$13)))</f>
        <v/>
      </c>
      <c r="C630" s="9" t="str">
        <f>REF!$BM$8</f>
        <v>2026-2027</v>
      </c>
      <c r="D630" s="9" t="s">
        <v>3224</v>
      </c>
      <c r="E630" s="69" t="str">
        <f>'Identification '!$F$17</f>
        <v/>
      </c>
      <c r="F630" s="9" t="str">
        <f>'Identification '!$G$18</f>
        <v/>
      </c>
      <c r="G630" s="232" t="str">
        <f>IF('Section 10a Plan_Diffusion'!$D$6="","",'Section 10a Plan_Diffusion'!$D$6)</f>
        <v/>
      </c>
      <c r="H630" s="9" t="str">
        <f>IF('Section 10a Plan_Diffusion'!$D$8="","",'Section 10a Plan_Diffusion'!$D$8)</f>
        <v/>
      </c>
      <c r="I630" s="9" t="str">
        <f>IF('Section 10a Plan_Diffusion'!$K$8="","",'Section 10a Plan_Diffusion'!$K$8)</f>
        <v/>
      </c>
      <c r="J630" s="69" t="str">
        <f>IF('Section 10a Plan_Diffusion'!C85="","",'Section 10a Plan_Diffusion'!C85)</f>
        <v/>
      </c>
      <c r="K630" s="1273" t="str">
        <f>IF('Section 10a Plan_Diffusion'!D85="","",'Section 10a Plan_Diffusion'!D85)</f>
        <v/>
      </c>
      <c r="L630" s="69" t="str">
        <f>IF('Section 10a Plan_Diffusion'!E85="","",IF('Section 10a Plan_Diffusion'!E85="«Choisir»","",'Section 10a Plan_Diffusion'!E85))</f>
        <v/>
      </c>
      <c r="M630" s="69" t="str">
        <f>IF('Section 10a Plan_Diffusion'!F85="","",IF('Section 10a Plan_Diffusion'!F85="«Choisir»","",'Section 10a Plan_Diffusion'!F85))</f>
        <v/>
      </c>
      <c r="N630" s="69" t="str">
        <f>IF('Section 10a Plan_Diffusion'!G85="","",'Section 10a Plan_Diffusion'!G85)</f>
        <v/>
      </c>
      <c r="O630" s="69" t="str">
        <f>IF('Section 10a Plan_Diffusion'!H85="","",'Section 10a Plan_Diffusion'!H85)</f>
        <v/>
      </c>
      <c r="P630" s="69" t="str">
        <f>IF('Section 10a Plan_Diffusion'!I85="","",IF('Section 10a Plan_Diffusion'!I85="«Choisir»","",'Section 10a Plan_Diffusion'!I85))</f>
        <v/>
      </c>
      <c r="Q630" s="69" t="str">
        <f>IF('Section 10a Plan_Diffusion'!J85="","",IF('Section 10a Plan_Diffusion'!J85="«Choisir»","",'Section 10a Plan_Diffusion'!J85))</f>
        <v/>
      </c>
      <c r="R630" s="9" t="str">
        <f>IF('Section 10a Plan_Diffusion'!K85="","",'Section 10a Plan_Diffusion'!K85)</f>
        <v/>
      </c>
      <c r="S630" s="9" t="str">
        <f>IF('Section 10a Plan_Diffusion'!L85="","",'Section 10a Plan_Diffusion'!L85)</f>
        <v/>
      </c>
      <c r="T630" s="9" t="str">
        <f>IF('Section 10a Plan_Diffusion'!M85="","",'Section 10a Plan_Diffusion'!M85)</f>
        <v/>
      </c>
      <c r="U630" s="9" t="str">
        <f>IF('Section 10a Plan_Diffusion'!N85="","",'Section 10a Plan_Diffusion'!N85)</f>
        <v/>
      </c>
      <c r="V630" s="9">
        <f>'Section 10a Plan_Diffusion'!O85</f>
        <v>0</v>
      </c>
      <c r="W630" s="45">
        <f>'Section 10a Plan_Diffusion'!P85</f>
        <v>0</v>
      </c>
      <c r="X630" s="45">
        <f>'Section 10a Plan_Diffusion'!Q85</f>
        <v>0</v>
      </c>
      <c r="Y630" s="45">
        <f>'Section 10a Plan_Diffusion'!R85</f>
        <v>0</v>
      </c>
      <c r="Z630" s="45">
        <f>'Section 10a Plan_Diffusion'!S85</f>
        <v>0</v>
      </c>
      <c r="AA630" s="9">
        <f>'Section 10a Plan_Diffusion'!T85</f>
        <v>0</v>
      </c>
      <c r="AB630" s="9">
        <f>'Section 10a Plan_Diffusion'!U85</f>
        <v>0</v>
      </c>
    </row>
    <row r="631" spans="1:28">
      <c r="A631" s="9">
        <f>'Identification '!$F$11</f>
        <v>0</v>
      </c>
      <c r="B631" s="1371" t="str">
        <f>IF(AND('Identification '!$F$11="",'Identification '!$F$15&lt;&gt;""),'Identification '!$F$15,IF('Identification '!$F$11="","",IF('Identification '!$F$13="Inscrire le nom de votre organisme dans la cellule F15",'Identification '!$F$15,'Identification '!$F$13)))</f>
        <v/>
      </c>
      <c r="C631" s="9" t="str">
        <f>REF!$BM$8</f>
        <v>2026-2027</v>
      </c>
      <c r="D631" s="9" t="s">
        <v>3224</v>
      </c>
      <c r="E631" s="69" t="str">
        <f>'Identification '!$F$17</f>
        <v/>
      </c>
      <c r="F631" s="9" t="str">
        <f>'Identification '!$G$18</f>
        <v/>
      </c>
      <c r="G631" s="232" t="str">
        <f>IF('Section 10a Plan_Diffusion'!$D$6="","",'Section 10a Plan_Diffusion'!$D$6)</f>
        <v/>
      </c>
      <c r="H631" s="9" t="str">
        <f>IF('Section 10a Plan_Diffusion'!$D$8="","",'Section 10a Plan_Diffusion'!$D$8)</f>
        <v/>
      </c>
      <c r="I631" s="9" t="str">
        <f>IF('Section 10a Plan_Diffusion'!$K$8="","",'Section 10a Plan_Diffusion'!$K$8)</f>
        <v/>
      </c>
      <c r="J631" s="69" t="str">
        <f>IF('Section 10a Plan_Diffusion'!C86="","",'Section 10a Plan_Diffusion'!C86)</f>
        <v/>
      </c>
      <c r="K631" s="1273" t="str">
        <f>IF('Section 10a Plan_Diffusion'!D86="","",'Section 10a Plan_Diffusion'!D86)</f>
        <v/>
      </c>
      <c r="L631" s="69" t="str">
        <f>IF('Section 10a Plan_Diffusion'!E86="","",IF('Section 10a Plan_Diffusion'!E86="«Choisir»","",'Section 10a Plan_Diffusion'!E86))</f>
        <v/>
      </c>
      <c r="M631" s="69" t="str">
        <f>IF('Section 10a Plan_Diffusion'!F86="","",IF('Section 10a Plan_Diffusion'!F86="«Choisir»","",'Section 10a Plan_Diffusion'!F86))</f>
        <v/>
      </c>
      <c r="N631" s="69" t="str">
        <f>IF('Section 10a Plan_Diffusion'!G86="","",'Section 10a Plan_Diffusion'!G86)</f>
        <v/>
      </c>
      <c r="O631" s="69" t="str">
        <f>IF('Section 10a Plan_Diffusion'!H86="","",'Section 10a Plan_Diffusion'!H86)</f>
        <v/>
      </c>
      <c r="P631" s="69" t="str">
        <f>IF('Section 10a Plan_Diffusion'!I86="","",IF('Section 10a Plan_Diffusion'!I86="«Choisir»","",'Section 10a Plan_Diffusion'!I86))</f>
        <v/>
      </c>
      <c r="Q631" s="69" t="str">
        <f>IF('Section 10a Plan_Diffusion'!J86="","",IF('Section 10a Plan_Diffusion'!J86="«Choisir»","",'Section 10a Plan_Diffusion'!J86))</f>
        <v/>
      </c>
      <c r="R631" s="9" t="str">
        <f>IF('Section 10a Plan_Diffusion'!K86="","",'Section 10a Plan_Diffusion'!K86)</f>
        <v/>
      </c>
      <c r="S631" s="9" t="str">
        <f>IF('Section 10a Plan_Diffusion'!L86="","",'Section 10a Plan_Diffusion'!L86)</f>
        <v/>
      </c>
      <c r="T631" s="9" t="str">
        <f>IF('Section 10a Plan_Diffusion'!M86="","",'Section 10a Plan_Diffusion'!M86)</f>
        <v/>
      </c>
      <c r="U631" s="9" t="str">
        <f>IF('Section 10a Plan_Diffusion'!N86="","",'Section 10a Plan_Diffusion'!N86)</f>
        <v/>
      </c>
      <c r="V631" s="9">
        <f>'Section 10a Plan_Diffusion'!O86</f>
        <v>0</v>
      </c>
      <c r="W631" s="45">
        <f>'Section 10a Plan_Diffusion'!P86</f>
        <v>0</v>
      </c>
      <c r="X631" s="45">
        <f>'Section 10a Plan_Diffusion'!Q86</f>
        <v>0</v>
      </c>
      <c r="Y631" s="45">
        <f>'Section 10a Plan_Diffusion'!R86</f>
        <v>0</v>
      </c>
      <c r="Z631" s="45">
        <f>'Section 10a Plan_Diffusion'!S86</f>
        <v>0</v>
      </c>
      <c r="AA631" s="9">
        <f>'Section 10a Plan_Diffusion'!T86</f>
        <v>0</v>
      </c>
      <c r="AB631" s="9">
        <f>'Section 10a Plan_Diffusion'!U86</f>
        <v>0</v>
      </c>
    </row>
    <row r="632" spans="1:28">
      <c r="A632" s="9">
        <f>'Identification '!$F$11</f>
        <v>0</v>
      </c>
      <c r="B632" s="1371" t="str">
        <f>IF(AND('Identification '!$F$11="",'Identification '!$F$15&lt;&gt;""),'Identification '!$F$15,IF('Identification '!$F$11="","",IF('Identification '!$F$13="Inscrire le nom de votre organisme dans la cellule F15",'Identification '!$F$15,'Identification '!$F$13)))</f>
        <v/>
      </c>
      <c r="C632" s="9" t="str">
        <f>REF!$BM$8</f>
        <v>2026-2027</v>
      </c>
      <c r="D632" s="9" t="s">
        <v>3224</v>
      </c>
      <c r="E632" s="69" t="str">
        <f>'Identification '!$F$17</f>
        <v/>
      </c>
      <c r="F632" s="9" t="str">
        <f>'Identification '!$G$18</f>
        <v/>
      </c>
      <c r="G632" s="232" t="str">
        <f>IF('Section 10a Plan_Diffusion'!$D$6="","",'Section 10a Plan_Diffusion'!$D$6)</f>
        <v/>
      </c>
      <c r="H632" s="9" t="str">
        <f>IF('Section 10a Plan_Diffusion'!$D$8="","",'Section 10a Plan_Diffusion'!$D$8)</f>
        <v/>
      </c>
      <c r="I632" s="9" t="str">
        <f>IF('Section 10a Plan_Diffusion'!$K$8="","",'Section 10a Plan_Diffusion'!$K$8)</f>
        <v/>
      </c>
      <c r="J632" s="69" t="str">
        <f>IF('Section 10a Plan_Diffusion'!C87="","",'Section 10a Plan_Diffusion'!C87)</f>
        <v/>
      </c>
      <c r="K632" s="1273" t="str">
        <f>IF('Section 10a Plan_Diffusion'!D87="","",'Section 10a Plan_Diffusion'!D87)</f>
        <v/>
      </c>
      <c r="L632" s="69" t="str">
        <f>IF('Section 10a Plan_Diffusion'!E87="","",IF('Section 10a Plan_Diffusion'!E87="«Choisir»","",'Section 10a Plan_Diffusion'!E87))</f>
        <v/>
      </c>
      <c r="M632" s="69" t="str">
        <f>IF('Section 10a Plan_Diffusion'!F87="","",IF('Section 10a Plan_Diffusion'!F87="«Choisir»","",'Section 10a Plan_Diffusion'!F87))</f>
        <v/>
      </c>
      <c r="N632" s="69" t="str">
        <f>IF('Section 10a Plan_Diffusion'!G87="","",'Section 10a Plan_Diffusion'!G87)</f>
        <v/>
      </c>
      <c r="O632" s="69" t="str">
        <f>IF('Section 10a Plan_Diffusion'!H87="","",'Section 10a Plan_Diffusion'!H87)</f>
        <v/>
      </c>
      <c r="P632" s="69" t="str">
        <f>IF('Section 10a Plan_Diffusion'!I87="","",IF('Section 10a Plan_Diffusion'!I87="«Choisir»","",'Section 10a Plan_Diffusion'!I87))</f>
        <v/>
      </c>
      <c r="Q632" s="69" t="str">
        <f>IF('Section 10a Plan_Diffusion'!J87="","",IF('Section 10a Plan_Diffusion'!J87="«Choisir»","",'Section 10a Plan_Diffusion'!J87))</f>
        <v/>
      </c>
      <c r="R632" s="9" t="str">
        <f>IF('Section 10a Plan_Diffusion'!K87="","",'Section 10a Plan_Diffusion'!K87)</f>
        <v/>
      </c>
      <c r="S632" s="9" t="str">
        <f>IF('Section 10a Plan_Diffusion'!L87="","",'Section 10a Plan_Diffusion'!L87)</f>
        <v/>
      </c>
      <c r="T632" s="9" t="str">
        <f>IF('Section 10a Plan_Diffusion'!M87="","",'Section 10a Plan_Diffusion'!M87)</f>
        <v/>
      </c>
      <c r="U632" s="9" t="str">
        <f>IF('Section 10a Plan_Diffusion'!N87="","",'Section 10a Plan_Diffusion'!N87)</f>
        <v/>
      </c>
      <c r="V632" s="9">
        <f>'Section 10a Plan_Diffusion'!O87</f>
        <v>0</v>
      </c>
      <c r="W632" s="45">
        <f>'Section 10a Plan_Diffusion'!P87</f>
        <v>0</v>
      </c>
      <c r="X632" s="45">
        <f>'Section 10a Plan_Diffusion'!Q87</f>
        <v>0</v>
      </c>
      <c r="Y632" s="45">
        <f>'Section 10a Plan_Diffusion'!R87</f>
        <v>0</v>
      </c>
      <c r="Z632" s="45">
        <f>'Section 10a Plan_Diffusion'!S87</f>
        <v>0</v>
      </c>
      <c r="AA632" s="9">
        <f>'Section 10a Plan_Diffusion'!T87</f>
        <v>0</v>
      </c>
      <c r="AB632" s="9">
        <f>'Section 10a Plan_Diffusion'!U87</f>
        <v>0</v>
      </c>
    </row>
    <row r="633" spans="1:28">
      <c r="A633" s="9">
        <f>'Identification '!$F$11</f>
        <v>0</v>
      </c>
      <c r="B633" s="1371" t="str">
        <f>IF(AND('Identification '!$F$11="",'Identification '!$F$15&lt;&gt;""),'Identification '!$F$15,IF('Identification '!$F$11="","",IF('Identification '!$F$13="Inscrire le nom de votre organisme dans la cellule F15",'Identification '!$F$15,'Identification '!$F$13)))</f>
        <v/>
      </c>
      <c r="C633" s="9" t="str">
        <f>REF!$BM$8</f>
        <v>2026-2027</v>
      </c>
      <c r="D633" s="9" t="s">
        <v>3224</v>
      </c>
      <c r="E633" s="69" t="str">
        <f>'Identification '!$F$17</f>
        <v/>
      </c>
      <c r="F633" s="9" t="str">
        <f>'Identification '!$G$18</f>
        <v/>
      </c>
      <c r="G633" s="232" t="str">
        <f>IF('Section 10a Plan_Diffusion'!$D$6="","",'Section 10a Plan_Diffusion'!$D$6)</f>
        <v/>
      </c>
      <c r="H633" s="9" t="str">
        <f>IF('Section 10a Plan_Diffusion'!$D$8="","",'Section 10a Plan_Diffusion'!$D$8)</f>
        <v/>
      </c>
      <c r="I633" s="9" t="str">
        <f>IF('Section 10a Plan_Diffusion'!$K$8="","",'Section 10a Plan_Diffusion'!$K$8)</f>
        <v/>
      </c>
      <c r="J633" s="69" t="str">
        <f>IF('Section 10a Plan_Diffusion'!C88="","",'Section 10a Plan_Diffusion'!C88)</f>
        <v/>
      </c>
      <c r="K633" s="1273" t="str">
        <f>IF('Section 10a Plan_Diffusion'!D88="","",'Section 10a Plan_Diffusion'!D88)</f>
        <v/>
      </c>
      <c r="L633" s="69" t="str">
        <f>IF('Section 10a Plan_Diffusion'!E88="","",IF('Section 10a Plan_Diffusion'!E88="«Choisir»","",'Section 10a Plan_Diffusion'!E88))</f>
        <v/>
      </c>
      <c r="M633" s="69" t="str">
        <f>IF('Section 10a Plan_Diffusion'!F88="","",IF('Section 10a Plan_Diffusion'!F88="«Choisir»","",'Section 10a Plan_Diffusion'!F88))</f>
        <v/>
      </c>
      <c r="N633" s="69" t="str">
        <f>IF('Section 10a Plan_Diffusion'!G88="","",'Section 10a Plan_Diffusion'!G88)</f>
        <v/>
      </c>
      <c r="O633" s="69" t="str">
        <f>IF('Section 10a Plan_Diffusion'!H88="","",'Section 10a Plan_Diffusion'!H88)</f>
        <v/>
      </c>
      <c r="P633" s="69" t="str">
        <f>IF('Section 10a Plan_Diffusion'!I88="","",IF('Section 10a Plan_Diffusion'!I88="«Choisir»","",'Section 10a Plan_Diffusion'!I88))</f>
        <v/>
      </c>
      <c r="Q633" s="69" t="str">
        <f>IF('Section 10a Plan_Diffusion'!J88="","",IF('Section 10a Plan_Diffusion'!J88="«Choisir»","",'Section 10a Plan_Diffusion'!J88))</f>
        <v/>
      </c>
      <c r="R633" s="9" t="str">
        <f>IF('Section 10a Plan_Diffusion'!K88="","",'Section 10a Plan_Diffusion'!K88)</f>
        <v/>
      </c>
      <c r="S633" s="9" t="str">
        <f>IF('Section 10a Plan_Diffusion'!L88="","",'Section 10a Plan_Diffusion'!L88)</f>
        <v/>
      </c>
      <c r="T633" s="9" t="str">
        <f>IF('Section 10a Plan_Diffusion'!M88="","",'Section 10a Plan_Diffusion'!M88)</f>
        <v/>
      </c>
      <c r="U633" s="9" t="str">
        <f>IF('Section 10a Plan_Diffusion'!N88="","",'Section 10a Plan_Diffusion'!N88)</f>
        <v/>
      </c>
      <c r="V633" s="9">
        <f>'Section 10a Plan_Diffusion'!O88</f>
        <v>0</v>
      </c>
      <c r="W633" s="45">
        <f>'Section 10a Plan_Diffusion'!P88</f>
        <v>0</v>
      </c>
      <c r="X633" s="45">
        <f>'Section 10a Plan_Diffusion'!Q88</f>
        <v>0</v>
      </c>
      <c r="Y633" s="45">
        <f>'Section 10a Plan_Diffusion'!R88</f>
        <v>0</v>
      </c>
      <c r="Z633" s="45">
        <f>'Section 10a Plan_Diffusion'!S88</f>
        <v>0</v>
      </c>
      <c r="AA633" s="9">
        <f>'Section 10a Plan_Diffusion'!T88</f>
        <v>0</v>
      </c>
      <c r="AB633" s="9">
        <f>'Section 10a Plan_Diffusion'!U88</f>
        <v>0</v>
      </c>
    </row>
    <row r="634" spans="1:28">
      <c r="A634" s="9">
        <f>'Identification '!$F$11</f>
        <v>0</v>
      </c>
      <c r="B634" s="1371" t="str">
        <f>IF(AND('Identification '!$F$11="",'Identification '!$F$15&lt;&gt;""),'Identification '!$F$15,IF('Identification '!$F$11="","",IF('Identification '!$F$13="Inscrire le nom de votre organisme dans la cellule F15",'Identification '!$F$15,'Identification '!$F$13)))</f>
        <v/>
      </c>
      <c r="C634" s="9" t="str">
        <f>REF!$BM$8</f>
        <v>2026-2027</v>
      </c>
      <c r="D634" s="9" t="s">
        <v>3224</v>
      </c>
      <c r="E634" s="69" t="str">
        <f>'Identification '!$F$17</f>
        <v/>
      </c>
      <c r="F634" s="9" t="str">
        <f>'Identification '!$G$18</f>
        <v/>
      </c>
      <c r="G634" s="232" t="str">
        <f>IF('Section 10a Plan_Diffusion'!$D$6="","",'Section 10a Plan_Diffusion'!$D$6)</f>
        <v/>
      </c>
      <c r="H634" s="9" t="str">
        <f>IF('Section 10a Plan_Diffusion'!$D$8="","",'Section 10a Plan_Diffusion'!$D$8)</f>
        <v/>
      </c>
      <c r="I634" s="9" t="str">
        <f>IF('Section 10a Plan_Diffusion'!$K$8="","",'Section 10a Plan_Diffusion'!$K$8)</f>
        <v/>
      </c>
      <c r="J634" s="69" t="str">
        <f>IF('Section 10a Plan_Diffusion'!C89="","",'Section 10a Plan_Diffusion'!C89)</f>
        <v/>
      </c>
      <c r="K634" s="1273" t="str">
        <f>IF('Section 10a Plan_Diffusion'!D89="","",'Section 10a Plan_Diffusion'!D89)</f>
        <v/>
      </c>
      <c r="L634" s="69" t="str">
        <f>IF('Section 10a Plan_Diffusion'!E89="","",IF('Section 10a Plan_Diffusion'!E89="«Choisir»","",'Section 10a Plan_Diffusion'!E89))</f>
        <v/>
      </c>
      <c r="M634" s="69" t="str">
        <f>IF('Section 10a Plan_Diffusion'!F89="","",IF('Section 10a Plan_Diffusion'!F89="«Choisir»","",'Section 10a Plan_Diffusion'!F89))</f>
        <v/>
      </c>
      <c r="N634" s="69" t="str">
        <f>IF('Section 10a Plan_Diffusion'!G89="","",'Section 10a Plan_Diffusion'!G89)</f>
        <v/>
      </c>
      <c r="O634" s="69" t="str">
        <f>IF('Section 10a Plan_Diffusion'!H89="","",'Section 10a Plan_Diffusion'!H89)</f>
        <v/>
      </c>
      <c r="P634" s="69" t="str">
        <f>IF('Section 10a Plan_Diffusion'!I89="","",IF('Section 10a Plan_Diffusion'!I89="«Choisir»","",'Section 10a Plan_Diffusion'!I89))</f>
        <v/>
      </c>
      <c r="Q634" s="69" t="str">
        <f>IF('Section 10a Plan_Diffusion'!J89="","",IF('Section 10a Plan_Diffusion'!J89="«Choisir»","",'Section 10a Plan_Diffusion'!J89))</f>
        <v/>
      </c>
      <c r="R634" s="9" t="str">
        <f>IF('Section 10a Plan_Diffusion'!K89="","",'Section 10a Plan_Diffusion'!K89)</f>
        <v/>
      </c>
      <c r="S634" s="9" t="str">
        <f>IF('Section 10a Plan_Diffusion'!L89="","",'Section 10a Plan_Diffusion'!L89)</f>
        <v/>
      </c>
      <c r="T634" s="9" t="str">
        <f>IF('Section 10a Plan_Diffusion'!M89="","",'Section 10a Plan_Diffusion'!M89)</f>
        <v/>
      </c>
      <c r="U634" s="9" t="str">
        <f>IF('Section 10a Plan_Diffusion'!N89="","",'Section 10a Plan_Diffusion'!N89)</f>
        <v/>
      </c>
      <c r="V634" s="9">
        <f>'Section 10a Plan_Diffusion'!O89</f>
        <v>0</v>
      </c>
      <c r="W634" s="45">
        <f>'Section 10a Plan_Diffusion'!P89</f>
        <v>0</v>
      </c>
      <c r="X634" s="45">
        <f>'Section 10a Plan_Diffusion'!Q89</f>
        <v>0</v>
      </c>
      <c r="Y634" s="45">
        <f>'Section 10a Plan_Diffusion'!R89</f>
        <v>0</v>
      </c>
      <c r="Z634" s="45">
        <f>'Section 10a Plan_Diffusion'!S89</f>
        <v>0</v>
      </c>
      <c r="AA634" s="9">
        <f>'Section 10a Plan_Diffusion'!T89</f>
        <v>0</v>
      </c>
      <c r="AB634" s="9">
        <f>'Section 10a Plan_Diffusion'!U89</f>
        <v>0</v>
      </c>
    </row>
    <row r="635" spans="1:28">
      <c r="A635" s="9">
        <f>'Identification '!$F$11</f>
        <v>0</v>
      </c>
      <c r="B635" s="1371" t="str">
        <f>IF(AND('Identification '!$F$11="",'Identification '!$F$15&lt;&gt;""),'Identification '!$F$15,IF('Identification '!$F$11="","",IF('Identification '!$F$13="Inscrire le nom de votre organisme dans la cellule F15",'Identification '!$F$15,'Identification '!$F$13)))</f>
        <v/>
      </c>
      <c r="C635" s="9" t="str">
        <f>REF!$BM$8</f>
        <v>2026-2027</v>
      </c>
      <c r="D635" s="9" t="s">
        <v>3224</v>
      </c>
      <c r="E635" s="69" t="str">
        <f>'Identification '!$F$17</f>
        <v/>
      </c>
      <c r="F635" s="9" t="str">
        <f>'Identification '!$G$18</f>
        <v/>
      </c>
      <c r="G635" s="232" t="str">
        <f>IF('Section 10a Plan_Diffusion'!$D$6="","",'Section 10a Plan_Diffusion'!$D$6)</f>
        <v/>
      </c>
      <c r="H635" s="9" t="str">
        <f>IF('Section 10a Plan_Diffusion'!$D$8="","",'Section 10a Plan_Diffusion'!$D$8)</f>
        <v/>
      </c>
      <c r="I635" s="9" t="str">
        <f>IF('Section 10a Plan_Diffusion'!$K$8="","",'Section 10a Plan_Diffusion'!$K$8)</f>
        <v/>
      </c>
      <c r="J635" s="69" t="str">
        <f>IF('Section 10a Plan_Diffusion'!C90="","",'Section 10a Plan_Diffusion'!C90)</f>
        <v/>
      </c>
      <c r="K635" s="1273" t="str">
        <f>IF('Section 10a Plan_Diffusion'!D90="","",'Section 10a Plan_Diffusion'!D90)</f>
        <v/>
      </c>
      <c r="L635" s="69" t="str">
        <f>IF('Section 10a Plan_Diffusion'!E90="","",IF('Section 10a Plan_Diffusion'!E90="«Choisir»","",'Section 10a Plan_Diffusion'!E90))</f>
        <v/>
      </c>
      <c r="M635" s="69" t="str">
        <f>IF('Section 10a Plan_Diffusion'!F90="","",IF('Section 10a Plan_Diffusion'!F90="«Choisir»","",'Section 10a Plan_Diffusion'!F90))</f>
        <v/>
      </c>
      <c r="N635" s="69" t="str">
        <f>IF('Section 10a Plan_Diffusion'!G90="","",'Section 10a Plan_Diffusion'!G90)</f>
        <v/>
      </c>
      <c r="O635" s="69" t="str">
        <f>IF('Section 10a Plan_Diffusion'!H90="","",'Section 10a Plan_Diffusion'!H90)</f>
        <v/>
      </c>
      <c r="P635" s="69" t="str">
        <f>IF('Section 10a Plan_Diffusion'!I90="","",IF('Section 10a Plan_Diffusion'!I90="«Choisir»","",'Section 10a Plan_Diffusion'!I90))</f>
        <v/>
      </c>
      <c r="Q635" s="69" t="str">
        <f>IF('Section 10a Plan_Diffusion'!J90="","",IF('Section 10a Plan_Diffusion'!J90="«Choisir»","",'Section 10a Plan_Diffusion'!J90))</f>
        <v/>
      </c>
      <c r="R635" s="9" t="str">
        <f>IF('Section 10a Plan_Diffusion'!K90="","",'Section 10a Plan_Diffusion'!K90)</f>
        <v/>
      </c>
      <c r="S635" s="9" t="str">
        <f>IF('Section 10a Plan_Diffusion'!L90="","",'Section 10a Plan_Diffusion'!L90)</f>
        <v/>
      </c>
      <c r="T635" s="9" t="str">
        <f>IF('Section 10a Plan_Diffusion'!M90="","",'Section 10a Plan_Diffusion'!M90)</f>
        <v/>
      </c>
      <c r="U635" s="9" t="str">
        <f>IF('Section 10a Plan_Diffusion'!N90="","",'Section 10a Plan_Diffusion'!N90)</f>
        <v/>
      </c>
      <c r="V635" s="9">
        <f>'Section 10a Plan_Diffusion'!O90</f>
        <v>0</v>
      </c>
      <c r="W635" s="45">
        <f>'Section 10a Plan_Diffusion'!P90</f>
        <v>0</v>
      </c>
      <c r="X635" s="45">
        <f>'Section 10a Plan_Diffusion'!Q90</f>
        <v>0</v>
      </c>
      <c r="Y635" s="45">
        <f>'Section 10a Plan_Diffusion'!R90</f>
        <v>0</v>
      </c>
      <c r="Z635" s="45">
        <f>'Section 10a Plan_Diffusion'!S90</f>
        <v>0</v>
      </c>
      <c r="AA635" s="9">
        <f>'Section 10a Plan_Diffusion'!T90</f>
        <v>0</v>
      </c>
      <c r="AB635" s="9">
        <f>'Section 10a Plan_Diffusion'!U90</f>
        <v>0</v>
      </c>
    </row>
    <row r="636" spans="1:28">
      <c r="A636" s="9">
        <f>'Identification '!$F$11</f>
        <v>0</v>
      </c>
      <c r="B636" s="1371" t="str">
        <f>IF(AND('Identification '!$F$11="",'Identification '!$F$15&lt;&gt;""),'Identification '!$F$15,IF('Identification '!$F$11="","",IF('Identification '!$F$13="Inscrire le nom de votre organisme dans la cellule F15",'Identification '!$F$15,'Identification '!$F$13)))</f>
        <v/>
      </c>
      <c r="C636" s="9" t="str">
        <f>REF!$BM$8</f>
        <v>2026-2027</v>
      </c>
      <c r="D636" s="9" t="s">
        <v>3224</v>
      </c>
      <c r="E636" s="69" t="str">
        <f>'Identification '!$F$17</f>
        <v/>
      </c>
      <c r="F636" s="9" t="str">
        <f>'Identification '!$G$18</f>
        <v/>
      </c>
      <c r="G636" s="232" t="str">
        <f>IF('Section 10a Plan_Diffusion'!$D$6="","",'Section 10a Plan_Diffusion'!$D$6)</f>
        <v/>
      </c>
      <c r="H636" s="9" t="str">
        <f>IF('Section 10a Plan_Diffusion'!$D$8="","",'Section 10a Plan_Diffusion'!$D$8)</f>
        <v/>
      </c>
      <c r="I636" s="9" t="str">
        <f>IF('Section 10a Plan_Diffusion'!$K$8="","",'Section 10a Plan_Diffusion'!$K$8)</f>
        <v/>
      </c>
      <c r="J636" s="69" t="str">
        <f>IF('Section 10a Plan_Diffusion'!C91="","",'Section 10a Plan_Diffusion'!C91)</f>
        <v/>
      </c>
      <c r="K636" s="1273" t="str">
        <f>IF('Section 10a Plan_Diffusion'!D91="","",'Section 10a Plan_Diffusion'!D91)</f>
        <v/>
      </c>
      <c r="L636" s="69" t="str">
        <f>IF('Section 10a Plan_Diffusion'!E91="","",IF('Section 10a Plan_Diffusion'!E91="«Choisir»","",'Section 10a Plan_Diffusion'!E91))</f>
        <v/>
      </c>
      <c r="M636" s="69" t="str">
        <f>IF('Section 10a Plan_Diffusion'!F91="","",IF('Section 10a Plan_Diffusion'!F91="«Choisir»","",'Section 10a Plan_Diffusion'!F91))</f>
        <v/>
      </c>
      <c r="N636" s="69" t="str">
        <f>IF('Section 10a Plan_Diffusion'!G91="","",'Section 10a Plan_Diffusion'!G91)</f>
        <v/>
      </c>
      <c r="O636" s="69" t="str">
        <f>IF('Section 10a Plan_Diffusion'!H91="","",'Section 10a Plan_Diffusion'!H91)</f>
        <v/>
      </c>
      <c r="P636" s="69" t="str">
        <f>IF('Section 10a Plan_Diffusion'!I91="","",IF('Section 10a Plan_Diffusion'!I91="«Choisir»","",'Section 10a Plan_Diffusion'!I91))</f>
        <v/>
      </c>
      <c r="Q636" s="69" t="str">
        <f>IF('Section 10a Plan_Diffusion'!J91="","",IF('Section 10a Plan_Diffusion'!J91="«Choisir»","",'Section 10a Plan_Diffusion'!J91))</f>
        <v/>
      </c>
      <c r="R636" s="9" t="str">
        <f>IF('Section 10a Plan_Diffusion'!K91="","",'Section 10a Plan_Diffusion'!K91)</f>
        <v/>
      </c>
      <c r="S636" s="9" t="str">
        <f>IF('Section 10a Plan_Diffusion'!L91="","",'Section 10a Plan_Diffusion'!L91)</f>
        <v/>
      </c>
      <c r="T636" s="9" t="str">
        <f>IF('Section 10a Plan_Diffusion'!M91="","",'Section 10a Plan_Diffusion'!M91)</f>
        <v/>
      </c>
      <c r="U636" s="9" t="str">
        <f>IF('Section 10a Plan_Diffusion'!N91="","",'Section 10a Plan_Diffusion'!N91)</f>
        <v/>
      </c>
      <c r="V636" s="9">
        <f>'Section 10a Plan_Diffusion'!O91</f>
        <v>0</v>
      </c>
      <c r="W636" s="45">
        <f>'Section 10a Plan_Diffusion'!P91</f>
        <v>0</v>
      </c>
      <c r="X636" s="45">
        <f>'Section 10a Plan_Diffusion'!Q91</f>
        <v>0</v>
      </c>
      <c r="Y636" s="45">
        <f>'Section 10a Plan_Diffusion'!R91</f>
        <v>0</v>
      </c>
      <c r="Z636" s="45">
        <f>'Section 10a Plan_Diffusion'!S91</f>
        <v>0</v>
      </c>
      <c r="AA636" s="9">
        <f>'Section 10a Plan_Diffusion'!T91</f>
        <v>0</v>
      </c>
      <c r="AB636" s="9">
        <f>'Section 10a Plan_Diffusion'!U91</f>
        <v>0</v>
      </c>
    </row>
    <row r="637" spans="1:28">
      <c r="A637" s="9">
        <f>'Identification '!$F$11</f>
        <v>0</v>
      </c>
      <c r="B637" s="1371" t="str">
        <f>IF(AND('Identification '!$F$11="",'Identification '!$F$15&lt;&gt;""),'Identification '!$F$15,IF('Identification '!$F$11="","",IF('Identification '!$F$13="Inscrire le nom de votre organisme dans la cellule F15",'Identification '!$F$15,'Identification '!$F$13)))</f>
        <v/>
      </c>
      <c r="C637" s="9" t="str">
        <f>REF!$BM$8</f>
        <v>2026-2027</v>
      </c>
      <c r="D637" s="9" t="s">
        <v>3224</v>
      </c>
      <c r="E637" s="69" t="str">
        <f>'Identification '!$F$17</f>
        <v/>
      </c>
      <c r="F637" s="9" t="str">
        <f>'Identification '!$G$18</f>
        <v/>
      </c>
      <c r="G637" s="232" t="str">
        <f>IF('Section 10a Plan_Diffusion'!$D$6="","",'Section 10a Plan_Diffusion'!$D$6)</f>
        <v/>
      </c>
      <c r="H637" s="9" t="str">
        <f>IF('Section 10a Plan_Diffusion'!$D$8="","",'Section 10a Plan_Diffusion'!$D$8)</f>
        <v/>
      </c>
      <c r="I637" s="9" t="str">
        <f>IF('Section 10a Plan_Diffusion'!$K$8="","",'Section 10a Plan_Diffusion'!$K$8)</f>
        <v/>
      </c>
      <c r="J637" s="69" t="str">
        <f>IF('Section 10a Plan_Diffusion'!C92="","",'Section 10a Plan_Diffusion'!C92)</f>
        <v/>
      </c>
      <c r="K637" s="1273" t="str">
        <f>IF('Section 10a Plan_Diffusion'!D92="","",'Section 10a Plan_Diffusion'!D92)</f>
        <v/>
      </c>
      <c r="L637" s="69" t="str">
        <f>IF('Section 10a Plan_Diffusion'!E92="","",IF('Section 10a Plan_Diffusion'!E92="«Choisir»","",'Section 10a Plan_Diffusion'!E92))</f>
        <v/>
      </c>
      <c r="M637" s="69" t="str">
        <f>IF('Section 10a Plan_Diffusion'!F92="","",IF('Section 10a Plan_Diffusion'!F92="«Choisir»","",'Section 10a Plan_Diffusion'!F92))</f>
        <v/>
      </c>
      <c r="N637" s="69" t="str">
        <f>IF('Section 10a Plan_Diffusion'!G92="","",'Section 10a Plan_Diffusion'!G92)</f>
        <v/>
      </c>
      <c r="O637" s="69" t="str">
        <f>IF('Section 10a Plan_Diffusion'!H92="","",'Section 10a Plan_Diffusion'!H92)</f>
        <v/>
      </c>
      <c r="P637" s="69" t="str">
        <f>IF('Section 10a Plan_Diffusion'!I92="","",IF('Section 10a Plan_Diffusion'!I92="«Choisir»","",'Section 10a Plan_Diffusion'!I92))</f>
        <v/>
      </c>
      <c r="Q637" s="69" t="str">
        <f>IF('Section 10a Plan_Diffusion'!J92="","",IF('Section 10a Plan_Diffusion'!J92="«Choisir»","",'Section 10a Plan_Diffusion'!J92))</f>
        <v/>
      </c>
      <c r="R637" s="9" t="str">
        <f>IF('Section 10a Plan_Diffusion'!K92="","",'Section 10a Plan_Diffusion'!K92)</f>
        <v/>
      </c>
      <c r="S637" s="9" t="str">
        <f>IF('Section 10a Plan_Diffusion'!L92="","",'Section 10a Plan_Diffusion'!L92)</f>
        <v/>
      </c>
      <c r="T637" s="9" t="str">
        <f>IF('Section 10a Plan_Diffusion'!M92="","",'Section 10a Plan_Diffusion'!M92)</f>
        <v/>
      </c>
      <c r="U637" s="9" t="str">
        <f>IF('Section 10a Plan_Diffusion'!N92="","",'Section 10a Plan_Diffusion'!N92)</f>
        <v/>
      </c>
      <c r="V637" s="9">
        <f>'Section 10a Plan_Diffusion'!O92</f>
        <v>0</v>
      </c>
      <c r="W637" s="45">
        <f>'Section 10a Plan_Diffusion'!P92</f>
        <v>0</v>
      </c>
      <c r="X637" s="45">
        <f>'Section 10a Plan_Diffusion'!Q92</f>
        <v>0</v>
      </c>
      <c r="Y637" s="45">
        <f>'Section 10a Plan_Diffusion'!R92</f>
        <v>0</v>
      </c>
      <c r="Z637" s="45">
        <f>'Section 10a Plan_Diffusion'!S92</f>
        <v>0</v>
      </c>
      <c r="AA637" s="9">
        <f>'Section 10a Plan_Diffusion'!T92</f>
        <v>0</v>
      </c>
      <c r="AB637" s="9">
        <f>'Section 10a Plan_Diffusion'!U92</f>
        <v>0</v>
      </c>
    </row>
    <row r="638" spans="1:28">
      <c r="A638" s="9">
        <f>'Identification '!$F$11</f>
        <v>0</v>
      </c>
      <c r="B638" s="1371" t="str">
        <f>IF(AND('Identification '!$F$11="",'Identification '!$F$15&lt;&gt;""),'Identification '!$F$15,IF('Identification '!$F$11="","",IF('Identification '!$F$13="Inscrire le nom de votre organisme dans la cellule F15",'Identification '!$F$15,'Identification '!$F$13)))</f>
        <v/>
      </c>
      <c r="C638" s="9" t="str">
        <f>REF!$BM$8</f>
        <v>2026-2027</v>
      </c>
      <c r="D638" s="9" t="s">
        <v>3224</v>
      </c>
      <c r="E638" s="69" t="str">
        <f>'Identification '!$F$17</f>
        <v/>
      </c>
      <c r="F638" s="9" t="str">
        <f>'Identification '!$G$18</f>
        <v/>
      </c>
      <c r="G638" s="232" t="str">
        <f>IF('Section 10a Plan_Diffusion'!$D$6="","",'Section 10a Plan_Diffusion'!$D$6)</f>
        <v/>
      </c>
      <c r="H638" s="9" t="str">
        <f>IF('Section 10a Plan_Diffusion'!$D$8="","",'Section 10a Plan_Diffusion'!$D$8)</f>
        <v/>
      </c>
      <c r="I638" s="9" t="str">
        <f>IF('Section 10a Plan_Diffusion'!$K$8="","",'Section 10a Plan_Diffusion'!$K$8)</f>
        <v/>
      </c>
      <c r="J638" s="69" t="str">
        <f>IF('Section 10a Plan_Diffusion'!C93="","",'Section 10a Plan_Diffusion'!C93)</f>
        <v/>
      </c>
      <c r="K638" s="1273" t="str">
        <f>IF('Section 10a Plan_Diffusion'!D93="","",'Section 10a Plan_Diffusion'!D93)</f>
        <v/>
      </c>
      <c r="L638" s="69" t="str">
        <f>IF('Section 10a Plan_Diffusion'!E93="","",IF('Section 10a Plan_Diffusion'!E93="«Choisir»","",'Section 10a Plan_Diffusion'!E93))</f>
        <v/>
      </c>
      <c r="M638" s="69" t="str">
        <f>IF('Section 10a Plan_Diffusion'!F93="","",IF('Section 10a Plan_Diffusion'!F93="«Choisir»","",'Section 10a Plan_Diffusion'!F93))</f>
        <v/>
      </c>
      <c r="N638" s="69" t="str">
        <f>IF('Section 10a Plan_Diffusion'!G93="","",'Section 10a Plan_Diffusion'!G93)</f>
        <v/>
      </c>
      <c r="O638" s="69" t="str">
        <f>IF('Section 10a Plan_Diffusion'!H93="","",'Section 10a Plan_Diffusion'!H93)</f>
        <v/>
      </c>
      <c r="P638" s="69" t="str">
        <f>IF('Section 10a Plan_Diffusion'!I93="","",IF('Section 10a Plan_Diffusion'!I93="«Choisir»","",'Section 10a Plan_Diffusion'!I93))</f>
        <v/>
      </c>
      <c r="Q638" s="69" t="str">
        <f>IF('Section 10a Plan_Diffusion'!J93="","",IF('Section 10a Plan_Diffusion'!J93="«Choisir»","",'Section 10a Plan_Diffusion'!J93))</f>
        <v/>
      </c>
      <c r="R638" s="9" t="str">
        <f>IF('Section 10a Plan_Diffusion'!K93="","",'Section 10a Plan_Diffusion'!K93)</f>
        <v/>
      </c>
      <c r="S638" s="9" t="str">
        <f>IF('Section 10a Plan_Diffusion'!L93="","",'Section 10a Plan_Diffusion'!L93)</f>
        <v/>
      </c>
      <c r="T638" s="9" t="str">
        <f>IF('Section 10a Plan_Diffusion'!M93="","",'Section 10a Plan_Diffusion'!M93)</f>
        <v/>
      </c>
      <c r="U638" s="9" t="str">
        <f>IF('Section 10a Plan_Diffusion'!N93="","",'Section 10a Plan_Diffusion'!N93)</f>
        <v/>
      </c>
      <c r="V638" s="9">
        <f>'Section 10a Plan_Diffusion'!O93</f>
        <v>0</v>
      </c>
      <c r="W638" s="45">
        <f>'Section 10a Plan_Diffusion'!P93</f>
        <v>0</v>
      </c>
      <c r="X638" s="45">
        <f>'Section 10a Plan_Diffusion'!Q93</f>
        <v>0</v>
      </c>
      <c r="Y638" s="45">
        <f>'Section 10a Plan_Diffusion'!R93</f>
        <v>0</v>
      </c>
      <c r="Z638" s="45">
        <f>'Section 10a Plan_Diffusion'!S93</f>
        <v>0</v>
      </c>
      <c r="AA638" s="9">
        <f>'Section 10a Plan_Diffusion'!T93</f>
        <v>0</v>
      </c>
      <c r="AB638" s="9">
        <f>'Section 10a Plan_Diffusion'!U93</f>
        <v>0</v>
      </c>
    </row>
    <row r="639" spans="1:28">
      <c r="A639" s="9">
        <f>'Identification '!$F$11</f>
        <v>0</v>
      </c>
      <c r="B639" s="1371" t="str">
        <f>IF(AND('Identification '!$F$11="",'Identification '!$F$15&lt;&gt;""),'Identification '!$F$15,IF('Identification '!$F$11="","",IF('Identification '!$F$13="Inscrire le nom de votre organisme dans la cellule F15",'Identification '!$F$15,'Identification '!$F$13)))</f>
        <v/>
      </c>
      <c r="C639" s="9" t="str">
        <f>REF!$BM$8</f>
        <v>2026-2027</v>
      </c>
      <c r="D639" s="9" t="s">
        <v>3224</v>
      </c>
      <c r="E639" s="69" t="str">
        <f>'Identification '!$F$17</f>
        <v/>
      </c>
      <c r="F639" s="9" t="str">
        <f>'Identification '!$G$18</f>
        <v/>
      </c>
      <c r="G639" s="232" t="str">
        <f>IF('Section 10a Plan_Diffusion'!$D$6="","",'Section 10a Plan_Diffusion'!$D$6)</f>
        <v/>
      </c>
      <c r="H639" s="9" t="str">
        <f>IF('Section 10a Plan_Diffusion'!$D$8="","",'Section 10a Plan_Diffusion'!$D$8)</f>
        <v/>
      </c>
      <c r="I639" s="9" t="str">
        <f>IF('Section 10a Plan_Diffusion'!$K$8="","",'Section 10a Plan_Diffusion'!$K$8)</f>
        <v/>
      </c>
      <c r="J639" s="69" t="str">
        <f>IF('Section 10a Plan_Diffusion'!C94="","",'Section 10a Plan_Diffusion'!C94)</f>
        <v/>
      </c>
      <c r="K639" s="1273" t="str">
        <f>IF('Section 10a Plan_Diffusion'!D94="","",'Section 10a Plan_Diffusion'!D94)</f>
        <v/>
      </c>
      <c r="L639" s="69" t="str">
        <f>IF('Section 10a Plan_Diffusion'!E94="","",IF('Section 10a Plan_Diffusion'!E94="«Choisir»","",'Section 10a Plan_Diffusion'!E94))</f>
        <v/>
      </c>
      <c r="M639" s="69" t="str">
        <f>IF('Section 10a Plan_Diffusion'!F94="","",IF('Section 10a Plan_Diffusion'!F94="«Choisir»","",'Section 10a Plan_Diffusion'!F94))</f>
        <v/>
      </c>
      <c r="N639" s="69" t="str">
        <f>IF('Section 10a Plan_Diffusion'!G94="","",'Section 10a Plan_Diffusion'!G94)</f>
        <v/>
      </c>
      <c r="O639" s="69" t="str">
        <f>IF('Section 10a Plan_Diffusion'!H94="","",'Section 10a Plan_Diffusion'!H94)</f>
        <v/>
      </c>
      <c r="P639" s="69" t="str">
        <f>IF('Section 10a Plan_Diffusion'!I94="","",IF('Section 10a Plan_Diffusion'!I94="«Choisir»","",'Section 10a Plan_Diffusion'!I94))</f>
        <v/>
      </c>
      <c r="Q639" s="69" t="str">
        <f>IF('Section 10a Plan_Diffusion'!J94="","",IF('Section 10a Plan_Diffusion'!J94="«Choisir»","",'Section 10a Plan_Diffusion'!J94))</f>
        <v/>
      </c>
      <c r="R639" s="9" t="str">
        <f>IF('Section 10a Plan_Diffusion'!K94="","",'Section 10a Plan_Diffusion'!K94)</f>
        <v/>
      </c>
      <c r="S639" s="9" t="str">
        <f>IF('Section 10a Plan_Diffusion'!L94="","",'Section 10a Plan_Diffusion'!L94)</f>
        <v/>
      </c>
      <c r="T639" s="9" t="str">
        <f>IF('Section 10a Plan_Diffusion'!M94="","",'Section 10a Plan_Diffusion'!M94)</f>
        <v/>
      </c>
      <c r="U639" s="9" t="str">
        <f>IF('Section 10a Plan_Diffusion'!N94="","",'Section 10a Plan_Diffusion'!N94)</f>
        <v/>
      </c>
      <c r="V639" s="9">
        <f>'Section 10a Plan_Diffusion'!O94</f>
        <v>0</v>
      </c>
      <c r="W639" s="45">
        <f>'Section 10a Plan_Diffusion'!P94</f>
        <v>0</v>
      </c>
      <c r="X639" s="45">
        <f>'Section 10a Plan_Diffusion'!Q94</f>
        <v>0</v>
      </c>
      <c r="Y639" s="45">
        <f>'Section 10a Plan_Diffusion'!R94</f>
        <v>0</v>
      </c>
      <c r="Z639" s="45">
        <f>'Section 10a Plan_Diffusion'!S94</f>
        <v>0</v>
      </c>
      <c r="AA639" s="9">
        <f>'Section 10a Plan_Diffusion'!T94</f>
        <v>0</v>
      </c>
      <c r="AB639" s="9">
        <f>'Section 10a Plan_Diffusion'!U94</f>
        <v>0</v>
      </c>
    </row>
    <row r="640" spans="1:28">
      <c r="A640" s="9">
        <f>'Identification '!$F$11</f>
        <v>0</v>
      </c>
      <c r="B640" s="1371" t="str">
        <f>IF(AND('Identification '!$F$11="",'Identification '!$F$15&lt;&gt;""),'Identification '!$F$15,IF('Identification '!$F$11="","",IF('Identification '!$F$13="Inscrire le nom de votre organisme dans la cellule F15",'Identification '!$F$15,'Identification '!$F$13)))</f>
        <v/>
      </c>
      <c r="C640" s="9" t="str">
        <f>REF!$BM$8</f>
        <v>2026-2027</v>
      </c>
      <c r="D640" s="9" t="s">
        <v>3224</v>
      </c>
      <c r="E640" s="69" t="str">
        <f>'Identification '!$F$17</f>
        <v/>
      </c>
      <c r="F640" s="9" t="str">
        <f>'Identification '!$G$18</f>
        <v/>
      </c>
      <c r="G640" s="232" t="str">
        <f>IF('Section 10a Plan_Diffusion'!$D$6="","",'Section 10a Plan_Diffusion'!$D$6)</f>
        <v/>
      </c>
      <c r="H640" s="9" t="str">
        <f>IF('Section 10a Plan_Diffusion'!$D$8="","",'Section 10a Plan_Diffusion'!$D$8)</f>
        <v/>
      </c>
      <c r="I640" s="9" t="str">
        <f>IF('Section 10a Plan_Diffusion'!$K$8="","",'Section 10a Plan_Diffusion'!$K$8)</f>
        <v/>
      </c>
      <c r="J640" s="69" t="str">
        <f>IF('Section 10a Plan_Diffusion'!C95="","",'Section 10a Plan_Diffusion'!C95)</f>
        <v/>
      </c>
      <c r="K640" s="1273" t="str">
        <f>IF('Section 10a Plan_Diffusion'!D95="","",'Section 10a Plan_Diffusion'!D95)</f>
        <v/>
      </c>
      <c r="L640" s="69" t="str">
        <f>IF('Section 10a Plan_Diffusion'!E95="","",IF('Section 10a Plan_Diffusion'!E95="«Choisir»","",'Section 10a Plan_Diffusion'!E95))</f>
        <v/>
      </c>
      <c r="M640" s="69" t="str">
        <f>IF('Section 10a Plan_Diffusion'!F95="","",IF('Section 10a Plan_Diffusion'!F95="«Choisir»","",'Section 10a Plan_Diffusion'!F95))</f>
        <v/>
      </c>
      <c r="N640" s="69" t="str">
        <f>IF('Section 10a Plan_Diffusion'!G95="","",'Section 10a Plan_Diffusion'!G95)</f>
        <v/>
      </c>
      <c r="O640" s="69" t="str">
        <f>IF('Section 10a Plan_Diffusion'!H95="","",'Section 10a Plan_Diffusion'!H95)</f>
        <v/>
      </c>
      <c r="P640" s="69" t="str">
        <f>IF('Section 10a Plan_Diffusion'!I95="","",IF('Section 10a Plan_Diffusion'!I95="«Choisir»","",'Section 10a Plan_Diffusion'!I95))</f>
        <v/>
      </c>
      <c r="Q640" s="69" t="str">
        <f>IF('Section 10a Plan_Diffusion'!J95="","",IF('Section 10a Plan_Diffusion'!J95="«Choisir»","",'Section 10a Plan_Diffusion'!J95))</f>
        <v/>
      </c>
      <c r="R640" s="9" t="str">
        <f>IF('Section 10a Plan_Diffusion'!K95="","",'Section 10a Plan_Diffusion'!K95)</f>
        <v/>
      </c>
      <c r="S640" s="9" t="str">
        <f>IF('Section 10a Plan_Diffusion'!L95="","",'Section 10a Plan_Diffusion'!L95)</f>
        <v/>
      </c>
      <c r="T640" s="9" t="str">
        <f>IF('Section 10a Plan_Diffusion'!M95="","",'Section 10a Plan_Diffusion'!M95)</f>
        <v/>
      </c>
      <c r="U640" s="9" t="str">
        <f>IF('Section 10a Plan_Diffusion'!N95="","",'Section 10a Plan_Diffusion'!N95)</f>
        <v/>
      </c>
      <c r="V640" s="9">
        <f>'Section 10a Plan_Diffusion'!O95</f>
        <v>0</v>
      </c>
      <c r="W640" s="45">
        <f>'Section 10a Plan_Diffusion'!P95</f>
        <v>0</v>
      </c>
      <c r="X640" s="45">
        <f>'Section 10a Plan_Diffusion'!Q95</f>
        <v>0</v>
      </c>
      <c r="Y640" s="45">
        <f>'Section 10a Plan_Diffusion'!R95</f>
        <v>0</v>
      </c>
      <c r="Z640" s="45">
        <f>'Section 10a Plan_Diffusion'!S95</f>
        <v>0</v>
      </c>
      <c r="AA640" s="9">
        <f>'Section 10a Plan_Diffusion'!T95</f>
        <v>0</v>
      </c>
      <c r="AB640" s="9">
        <f>'Section 10a Plan_Diffusion'!U95</f>
        <v>0</v>
      </c>
    </row>
    <row r="641" spans="1:28">
      <c r="A641" s="9">
        <f>'Identification '!$F$11</f>
        <v>0</v>
      </c>
      <c r="B641" s="1371" t="str">
        <f>IF(AND('Identification '!$F$11="",'Identification '!$F$15&lt;&gt;""),'Identification '!$F$15,IF('Identification '!$F$11="","",IF('Identification '!$F$13="Inscrire le nom de votre organisme dans la cellule F15",'Identification '!$F$15,'Identification '!$F$13)))</f>
        <v/>
      </c>
      <c r="C641" s="9" t="str">
        <f>REF!$BM$8</f>
        <v>2026-2027</v>
      </c>
      <c r="D641" s="9" t="s">
        <v>3224</v>
      </c>
      <c r="E641" s="69" t="str">
        <f>'Identification '!$F$17</f>
        <v/>
      </c>
      <c r="F641" s="9" t="str">
        <f>'Identification '!$G$18</f>
        <v/>
      </c>
      <c r="G641" s="232" t="str">
        <f>IF('Section 10a Plan_Diffusion'!$D$6="","",'Section 10a Plan_Diffusion'!$D$6)</f>
        <v/>
      </c>
      <c r="H641" s="9" t="str">
        <f>IF('Section 10a Plan_Diffusion'!$D$8="","",'Section 10a Plan_Diffusion'!$D$8)</f>
        <v/>
      </c>
      <c r="I641" s="9" t="str">
        <f>IF('Section 10a Plan_Diffusion'!$K$8="","",'Section 10a Plan_Diffusion'!$K$8)</f>
        <v/>
      </c>
      <c r="J641" s="69" t="str">
        <f>IF('Section 10a Plan_Diffusion'!C96="","",'Section 10a Plan_Diffusion'!C96)</f>
        <v/>
      </c>
      <c r="K641" s="1273" t="str">
        <f>IF('Section 10a Plan_Diffusion'!D96="","",'Section 10a Plan_Diffusion'!D96)</f>
        <v/>
      </c>
      <c r="L641" s="69" t="str">
        <f>IF('Section 10a Plan_Diffusion'!E96="","",IF('Section 10a Plan_Diffusion'!E96="«Choisir»","",'Section 10a Plan_Diffusion'!E96))</f>
        <v/>
      </c>
      <c r="M641" s="69" t="str">
        <f>IF('Section 10a Plan_Diffusion'!F96="","",IF('Section 10a Plan_Diffusion'!F96="«Choisir»","",'Section 10a Plan_Diffusion'!F96))</f>
        <v/>
      </c>
      <c r="N641" s="69" t="str">
        <f>IF('Section 10a Plan_Diffusion'!G96="","",'Section 10a Plan_Diffusion'!G96)</f>
        <v/>
      </c>
      <c r="O641" s="69" t="str">
        <f>IF('Section 10a Plan_Diffusion'!H96="","",'Section 10a Plan_Diffusion'!H96)</f>
        <v/>
      </c>
      <c r="P641" s="69" t="str">
        <f>IF('Section 10a Plan_Diffusion'!I96="","",IF('Section 10a Plan_Diffusion'!I96="«Choisir»","",'Section 10a Plan_Diffusion'!I96))</f>
        <v/>
      </c>
      <c r="Q641" s="69" t="str">
        <f>IF('Section 10a Plan_Diffusion'!J96="","",IF('Section 10a Plan_Diffusion'!J96="«Choisir»","",'Section 10a Plan_Diffusion'!J96))</f>
        <v/>
      </c>
      <c r="R641" s="9" t="str">
        <f>IF('Section 10a Plan_Diffusion'!K96="","",'Section 10a Plan_Diffusion'!K96)</f>
        <v/>
      </c>
      <c r="S641" s="9" t="str">
        <f>IF('Section 10a Plan_Diffusion'!L96="","",'Section 10a Plan_Diffusion'!L96)</f>
        <v/>
      </c>
      <c r="T641" s="9" t="str">
        <f>IF('Section 10a Plan_Diffusion'!M96="","",'Section 10a Plan_Diffusion'!M96)</f>
        <v/>
      </c>
      <c r="U641" s="9" t="str">
        <f>IF('Section 10a Plan_Diffusion'!N96="","",'Section 10a Plan_Diffusion'!N96)</f>
        <v/>
      </c>
      <c r="V641" s="9">
        <f>'Section 10a Plan_Diffusion'!O96</f>
        <v>0</v>
      </c>
      <c r="W641" s="45">
        <f>'Section 10a Plan_Diffusion'!P96</f>
        <v>0</v>
      </c>
      <c r="X641" s="45">
        <f>'Section 10a Plan_Diffusion'!Q96</f>
        <v>0</v>
      </c>
      <c r="Y641" s="45">
        <f>'Section 10a Plan_Diffusion'!R96</f>
        <v>0</v>
      </c>
      <c r="Z641" s="45">
        <f>'Section 10a Plan_Diffusion'!S96</f>
        <v>0</v>
      </c>
      <c r="AA641" s="9">
        <f>'Section 10a Plan_Diffusion'!T96</f>
        <v>0</v>
      </c>
      <c r="AB641" s="9">
        <f>'Section 10a Plan_Diffusion'!U96</f>
        <v>0</v>
      </c>
    </row>
    <row r="642" spans="1:28">
      <c r="A642" s="9">
        <f>'Identification '!$F$11</f>
        <v>0</v>
      </c>
      <c r="B642" s="1371" t="str">
        <f>IF(AND('Identification '!$F$11="",'Identification '!$F$15&lt;&gt;""),'Identification '!$F$15,IF('Identification '!$F$11="","",IF('Identification '!$F$13="Inscrire le nom de votre organisme dans la cellule F15",'Identification '!$F$15,'Identification '!$F$13)))</f>
        <v/>
      </c>
      <c r="C642" s="9" t="str">
        <f>REF!$BM$8</f>
        <v>2026-2027</v>
      </c>
      <c r="D642" s="9" t="s">
        <v>3224</v>
      </c>
      <c r="E642" s="69" t="str">
        <f>'Identification '!$F$17</f>
        <v/>
      </c>
      <c r="F642" s="9" t="str">
        <f>'Identification '!$G$18</f>
        <v/>
      </c>
      <c r="G642" s="232" t="str">
        <f>IF('Section 10a Plan_Diffusion'!$D$6="","",'Section 10a Plan_Diffusion'!$D$6)</f>
        <v/>
      </c>
      <c r="H642" s="9" t="str">
        <f>IF('Section 10a Plan_Diffusion'!$D$8="","",'Section 10a Plan_Diffusion'!$D$8)</f>
        <v/>
      </c>
      <c r="I642" s="9" t="str">
        <f>IF('Section 10a Plan_Diffusion'!$K$8="","",'Section 10a Plan_Diffusion'!$K$8)</f>
        <v/>
      </c>
      <c r="J642" s="69" t="str">
        <f>IF('Section 10a Plan_Diffusion'!C97="","",'Section 10a Plan_Diffusion'!C97)</f>
        <v/>
      </c>
      <c r="K642" s="1273" t="str">
        <f>IF('Section 10a Plan_Diffusion'!D97="","",'Section 10a Plan_Diffusion'!D97)</f>
        <v/>
      </c>
      <c r="L642" s="69" t="str">
        <f>IF('Section 10a Plan_Diffusion'!E97="","",IF('Section 10a Plan_Diffusion'!E97="«Choisir»","",'Section 10a Plan_Diffusion'!E97))</f>
        <v/>
      </c>
      <c r="M642" s="69" t="str">
        <f>IF('Section 10a Plan_Diffusion'!F97="","",IF('Section 10a Plan_Diffusion'!F97="«Choisir»","",'Section 10a Plan_Diffusion'!F97))</f>
        <v/>
      </c>
      <c r="N642" s="69" t="str">
        <f>IF('Section 10a Plan_Diffusion'!G97="","",'Section 10a Plan_Diffusion'!G97)</f>
        <v/>
      </c>
      <c r="O642" s="69" t="str">
        <f>IF('Section 10a Plan_Diffusion'!H97="","",'Section 10a Plan_Diffusion'!H97)</f>
        <v/>
      </c>
      <c r="P642" s="69" t="str">
        <f>IF('Section 10a Plan_Diffusion'!I97="","",IF('Section 10a Plan_Diffusion'!I97="«Choisir»","",'Section 10a Plan_Diffusion'!I97))</f>
        <v/>
      </c>
      <c r="Q642" s="69" t="str">
        <f>IF('Section 10a Plan_Diffusion'!J97="","",IF('Section 10a Plan_Diffusion'!J97="«Choisir»","",'Section 10a Plan_Diffusion'!J97))</f>
        <v/>
      </c>
      <c r="R642" s="9" t="str">
        <f>IF('Section 10a Plan_Diffusion'!K97="","",'Section 10a Plan_Diffusion'!K97)</f>
        <v/>
      </c>
      <c r="S642" s="9" t="str">
        <f>IF('Section 10a Plan_Diffusion'!L97="","",'Section 10a Plan_Diffusion'!L97)</f>
        <v/>
      </c>
      <c r="T642" s="9" t="str">
        <f>IF('Section 10a Plan_Diffusion'!M97="","",'Section 10a Plan_Diffusion'!M97)</f>
        <v/>
      </c>
      <c r="U642" s="9" t="str">
        <f>IF('Section 10a Plan_Diffusion'!N97="","",'Section 10a Plan_Diffusion'!N97)</f>
        <v/>
      </c>
      <c r="V642" s="9">
        <f>'Section 10a Plan_Diffusion'!O97</f>
        <v>0</v>
      </c>
      <c r="W642" s="45">
        <f>'Section 10a Plan_Diffusion'!P97</f>
        <v>0</v>
      </c>
      <c r="X642" s="45">
        <f>'Section 10a Plan_Diffusion'!Q97</f>
        <v>0</v>
      </c>
      <c r="Y642" s="45">
        <f>'Section 10a Plan_Diffusion'!R97</f>
        <v>0</v>
      </c>
      <c r="Z642" s="45">
        <f>'Section 10a Plan_Diffusion'!S97</f>
        <v>0</v>
      </c>
      <c r="AA642" s="9">
        <f>'Section 10a Plan_Diffusion'!T97</f>
        <v>0</v>
      </c>
      <c r="AB642" s="9">
        <f>'Section 10a Plan_Diffusion'!U97</f>
        <v>0</v>
      </c>
    </row>
    <row r="643" spans="1:28">
      <c r="A643" s="9">
        <f>'Identification '!$F$11</f>
        <v>0</v>
      </c>
      <c r="B643" s="1371" t="str">
        <f>IF(AND('Identification '!$F$11="",'Identification '!$F$15&lt;&gt;""),'Identification '!$F$15,IF('Identification '!$F$11="","",IF('Identification '!$F$13="Inscrire le nom de votre organisme dans la cellule F15",'Identification '!$F$15,'Identification '!$F$13)))</f>
        <v/>
      </c>
      <c r="C643" s="9" t="str">
        <f>REF!$BM$8</f>
        <v>2026-2027</v>
      </c>
      <c r="D643" s="9" t="s">
        <v>3224</v>
      </c>
      <c r="E643" s="69" t="str">
        <f>'Identification '!$F$17</f>
        <v/>
      </c>
      <c r="F643" s="9" t="str">
        <f>'Identification '!$G$18</f>
        <v/>
      </c>
      <c r="G643" s="232" t="str">
        <f>IF('Section 10a Plan_Diffusion'!$D$6="","",'Section 10a Plan_Diffusion'!$D$6)</f>
        <v/>
      </c>
      <c r="H643" s="9" t="str">
        <f>IF('Section 10a Plan_Diffusion'!$D$8="","",'Section 10a Plan_Diffusion'!$D$8)</f>
        <v/>
      </c>
      <c r="I643" s="9" t="str">
        <f>IF('Section 10a Plan_Diffusion'!$K$8="","",'Section 10a Plan_Diffusion'!$K$8)</f>
        <v/>
      </c>
      <c r="J643" s="69" t="str">
        <f>IF('Section 10a Plan_Diffusion'!C98="","",'Section 10a Plan_Diffusion'!C98)</f>
        <v/>
      </c>
      <c r="K643" s="1273" t="str">
        <f>IF('Section 10a Plan_Diffusion'!D98="","",'Section 10a Plan_Diffusion'!D98)</f>
        <v/>
      </c>
      <c r="L643" s="69" t="str">
        <f>IF('Section 10a Plan_Diffusion'!E98="","",IF('Section 10a Plan_Diffusion'!E98="«Choisir»","",'Section 10a Plan_Diffusion'!E98))</f>
        <v/>
      </c>
      <c r="M643" s="69" t="str">
        <f>IF('Section 10a Plan_Diffusion'!F98="","",IF('Section 10a Plan_Diffusion'!F98="«Choisir»","",'Section 10a Plan_Diffusion'!F98))</f>
        <v/>
      </c>
      <c r="N643" s="69" t="str">
        <f>IF('Section 10a Plan_Diffusion'!G98="","",'Section 10a Plan_Diffusion'!G98)</f>
        <v/>
      </c>
      <c r="O643" s="69" t="str">
        <f>IF('Section 10a Plan_Diffusion'!H98="","",'Section 10a Plan_Diffusion'!H98)</f>
        <v/>
      </c>
      <c r="P643" s="69" t="str">
        <f>IF('Section 10a Plan_Diffusion'!I98="","",IF('Section 10a Plan_Diffusion'!I98="«Choisir»","",'Section 10a Plan_Diffusion'!I98))</f>
        <v/>
      </c>
      <c r="Q643" s="69" t="str">
        <f>IF('Section 10a Plan_Diffusion'!J98="","",IF('Section 10a Plan_Diffusion'!J98="«Choisir»","",'Section 10a Plan_Diffusion'!J98))</f>
        <v/>
      </c>
      <c r="R643" s="9" t="str">
        <f>IF('Section 10a Plan_Diffusion'!K98="","",'Section 10a Plan_Diffusion'!K98)</f>
        <v/>
      </c>
      <c r="S643" s="9" t="str">
        <f>IF('Section 10a Plan_Diffusion'!L98="","",'Section 10a Plan_Diffusion'!L98)</f>
        <v/>
      </c>
      <c r="T643" s="9" t="str">
        <f>IF('Section 10a Plan_Diffusion'!M98="","",'Section 10a Plan_Diffusion'!M98)</f>
        <v/>
      </c>
      <c r="U643" s="9" t="str">
        <f>IF('Section 10a Plan_Diffusion'!N98="","",'Section 10a Plan_Diffusion'!N98)</f>
        <v/>
      </c>
      <c r="V643" s="9">
        <f>'Section 10a Plan_Diffusion'!O98</f>
        <v>0</v>
      </c>
      <c r="W643" s="45">
        <f>'Section 10a Plan_Diffusion'!P98</f>
        <v>0</v>
      </c>
      <c r="X643" s="45">
        <f>'Section 10a Plan_Diffusion'!Q98</f>
        <v>0</v>
      </c>
      <c r="Y643" s="45">
        <f>'Section 10a Plan_Diffusion'!R98</f>
        <v>0</v>
      </c>
      <c r="Z643" s="45">
        <f>'Section 10a Plan_Diffusion'!S98</f>
        <v>0</v>
      </c>
      <c r="AA643" s="9">
        <f>'Section 10a Plan_Diffusion'!T98</f>
        <v>0</v>
      </c>
      <c r="AB643" s="9">
        <f>'Section 10a Plan_Diffusion'!U98</f>
        <v>0</v>
      </c>
    </row>
    <row r="644" spans="1:28">
      <c r="A644" s="9">
        <f>'Identification '!$F$11</f>
        <v>0</v>
      </c>
      <c r="B644" s="1371" t="str">
        <f>IF(AND('Identification '!$F$11="",'Identification '!$F$15&lt;&gt;""),'Identification '!$F$15,IF('Identification '!$F$11="","",IF('Identification '!$F$13="Inscrire le nom de votre organisme dans la cellule F15",'Identification '!$F$15,'Identification '!$F$13)))</f>
        <v/>
      </c>
      <c r="C644" s="9" t="str">
        <f>REF!$BM$8</f>
        <v>2026-2027</v>
      </c>
      <c r="D644" s="9" t="s">
        <v>3224</v>
      </c>
      <c r="E644" s="69" t="str">
        <f>'Identification '!$F$17</f>
        <v/>
      </c>
      <c r="F644" s="9" t="str">
        <f>'Identification '!$G$18</f>
        <v/>
      </c>
      <c r="G644" s="232" t="str">
        <f>IF('Section 10a Plan_Diffusion'!$D$6="","",'Section 10a Plan_Diffusion'!$D$6)</f>
        <v/>
      </c>
      <c r="H644" s="9" t="str">
        <f>IF('Section 10a Plan_Diffusion'!$D$8="","",'Section 10a Plan_Diffusion'!$D$8)</f>
        <v/>
      </c>
      <c r="I644" s="9" t="str">
        <f>IF('Section 10a Plan_Diffusion'!$K$8="","",'Section 10a Plan_Diffusion'!$K$8)</f>
        <v/>
      </c>
      <c r="J644" s="69" t="str">
        <f>IF('Section 10a Plan_Diffusion'!C99="","",'Section 10a Plan_Diffusion'!C99)</f>
        <v/>
      </c>
      <c r="K644" s="1273" t="str">
        <f>IF('Section 10a Plan_Diffusion'!D99="","",'Section 10a Plan_Diffusion'!D99)</f>
        <v/>
      </c>
      <c r="L644" s="69" t="str">
        <f>IF('Section 10a Plan_Diffusion'!E99="","",IF('Section 10a Plan_Diffusion'!E99="«Choisir»","",'Section 10a Plan_Diffusion'!E99))</f>
        <v/>
      </c>
      <c r="M644" s="69" t="str">
        <f>IF('Section 10a Plan_Diffusion'!F99="","",IF('Section 10a Plan_Diffusion'!F99="«Choisir»","",'Section 10a Plan_Diffusion'!F99))</f>
        <v/>
      </c>
      <c r="N644" s="69" t="str">
        <f>IF('Section 10a Plan_Diffusion'!G99="","",'Section 10a Plan_Diffusion'!G99)</f>
        <v/>
      </c>
      <c r="O644" s="69" t="str">
        <f>IF('Section 10a Plan_Diffusion'!H99="","",'Section 10a Plan_Diffusion'!H99)</f>
        <v/>
      </c>
      <c r="P644" s="69" t="str">
        <f>IF('Section 10a Plan_Diffusion'!I99="","",IF('Section 10a Plan_Diffusion'!I99="«Choisir»","",'Section 10a Plan_Diffusion'!I99))</f>
        <v/>
      </c>
      <c r="Q644" s="69" t="str">
        <f>IF('Section 10a Plan_Diffusion'!J99="","",IF('Section 10a Plan_Diffusion'!J99="«Choisir»","",'Section 10a Plan_Diffusion'!J99))</f>
        <v/>
      </c>
      <c r="R644" s="9" t="str">
        <f>IF('Section 10a Plan_Diffusion'!K99="","",'Section 10a Plan_Diffusion'!K99)</f>
        <v/>
      </c>
      <c r="S644" s="9" t="str">
        <f>IF('Section 10a Plan_Diffusion'!L99="","",'Section 10a Plan_Diffusion'!L99)</f>
        <v/>
      </c>
      <c r="T644" s="9" t="str">
        <f>IF('Section 10a Plan_Diffusion'!M99="","",'Section 10a Plan_Diffusion'!M99)</f>
        <v/>
      </c>
      <c r="U644" s="9" t="str">
        <f>IF('Section 10a Plan_Diffusion'!N99="","",'Section 10a Plan_Diffusion'!N99)</f>
        <v/>
      </c>
      <c r="V644" s="9">
        <f>'Section 10a Plan_Diffusion'!O99</f>
        <v>0</v>
      </c>
      <c r="W644" s="45">
        <f>'Section 10a Plan_Diffusion'!P99</f>
        <v>0</v>
      </c>
      <c r="X644" s="45">
        <f>'Section 10a Plan_Diffusion'!Q99</f>
        <v>0</v>
      </c>
      <c r="Y644" s="45">
        <f>'Section 10a Plan_Diffusion'!R99</f>
        <v>0</v>
      </c>
      <c r="Z644" s="45">
        <f>'Section 10a Plan_Diffusion'!S99</f>
        <v>0</v>
      </c>
      <c r="AA644" s="9">
        <f>'Section 10a Plan_Diffusion'!T99</f>
        <v>0</v>
      </c>
      <c r="AB644" s="9">
        <f>'Section 10a Plan_Diffusion'!U99</f>
        <v>0</v>
      </c>
    </row>
    <row r="645" spans="1:28">
      <c r="A645" s="9">
        <f>'Identification '!$F$11</f>
        <v>0</v>
      </c>
      <c r="B645" s="1371" t="str">
        <f>IF(AND('Identification '!$F$11="",'Identification '!$F$15&lt;&gt;""),'Identification '!$F$15,IF('Identification '!$F$11="","",IF('Identification '!$F$13="Inscrire le nom de votre organisme dans la cellule F15",'Identification '!$F$15,'Identification '!$F$13)))</f>
        <v/>
      </c>
      <c r="C645" s="9" t="str">
        <f>REF!$BM$8</f>
        <v>2026-2027</v>
      </c>
      <c r="D645" s="9" t="s">
        <v>3224</v>
      </c>
      <c r="E645" s="69" t="str">
        <f>'Identification '!$F$17</f>
        <v/>
      </c>
      <c r="F645" s="9" t="str">
        <f>'Identification '!$G$18</f>
        <v/>
      </c>
      <c r="G645" s="232" t="str">
        <f>IF('Section 10a Plan_Diffusion'!$D$6="","",'Section 10a Plan_Diffusion'!$D$6)</f>
        <v/>
      </c>
      <c r="H645" s="9" t="str">
        <f>IF('Section 10a Plan_Diffusion'!$D$8="","",'Section 10a Plan_Diffusion'!$D$8)</f>
        <v/>
      </c>
      <c r="I645" s="9" t="str">
        <f>IF('Section 10a Plan_Diffusion'!$K$8="","",'Section 10a Plan_Diffusion'!$K$8)</f>
        <v/>
      </c>
      <c r="J645" s="69" t="str">
        <f>IF('Section 10a Plan_Diffusion'!C100="","",'Section 10a Plan_Diffusion'!C100)</f>
        <v/>
      </c>
      <c r="K645" s="1273" t="str">
        <f>IF('Section 10a Plan_Diffusion'!D100="","",'Section 10a Plan_Diffusion'!D100)</f>
        <v/>
      </c>
      <c r="L645" s="69" t="str">
        <f>IF('Section 10a Plan_Diffusion'!E100="","",IF('Section 10a Plan_Diffusion'!E100="«Choisir»","",'Section 10a Plan_Diffusion'!E100))</f>
        <v/>
      </c>
      <c r="M645" s="69" t="str">
        <f>IF('Section 10a Plan_Diffusion'!F100="","",IF('Section 10a Plan_Diffusion'!F100="«Choisir»","",'Section 10a Plan_Diffusion'!F100))</f>
        <v/>
      </c>
      <c r="N645" s="69" t="str">
        <f>IF('Section 10a Plan_Diffusion'!G100="","",'Section 10a Plan_Diffusion'!G100)</f>
        <v/>
      </c>
      <c r="O645" s="69" t="str">
        <f>IF('Section 10a Plan_Diffusion'!H100="","",'Section 10a Plan_Diffusion'!H100)</f>
        <v/>
      </c>
      <c r="P645" s="69" t="str">
        <f>IF('Section 10a Plan_Diffusion'!I100="","",IF('Section 10a Plan_Diffusion'!I100="«Choisir»","",'Section 10a Plan_Diffusion'!I100))</f>
        <v/>
      </c>
      <c r="Q645" s="69" t="str">
        <f>IF('Section 10a Plan_Diffusion'!J100="","",IF('Section 10a Plan_Diffusion'!J100="«Choisir»","",'Section 10a Plan_Diffusion'!J100))</f>
        <v/>
      </c>
      <c r="R645" s="9" t="str">
        <f>IF('Section 10a Plan_Diffusion'!K100="","",'Section 10a Plan_Diffusion'!K100)</f>
        <v/>
      </c>
      <c r="S645" s="9" t="str">
        <f>IF('Section 10a Plan_Diffusion'!L100="","",'Section 10a Plan_Diffusion'!L100)</f>
        <v/>
      </c>
      <c r="T645" s="9" t="str">
        <f>IF('Section 10a Plan_Diffusion'!M100="","",'Section 10a Plan_Diffusion'!M100)</f>
        <v/>
      </c>
      <c r="U645" s="9" t="str">
        <f>IF('Section 10a Plan_Diffusion'!N100="","",'Section 10a Plan_Diffusion'!N100)</f>
        <v/>
      </c>
      <c r="V645" s="9">
        <f>'Section 10a Plan_Diffusion'!O100</f>
        <v>0</v>
      </c>
      <c r="W645" s="45">
        <f>'Section 10a Plan_Diffusion'!P100</f>
        <v>0</v>
      </c>
      <c r="X645" s="45">
        <f>'Section 10a Plan_Diffusion'!Q100</f>
        <v>0</v>
      </c>
      <c r="Y645" s="45">
        <f>'Section 10a Plan_Diffusion'!R100</f>
        <v>0</v>
      </c>
      <c r="Z645" s="45">
        <f>'Section 10a Plan_Diffusion'!S100</f>
        <v>0</v>
      </c>
      <c r="AA645" s="9">
        <f>'Section 10a Plan_Diffusion'!T100</f>
        <v>0</v>
      </c>
      <c r="AB645" s="9">
        <f>'Section 10a Plan_Diffusion'!U100</f>
        <v>0</v>
      </c>
    </row>
    <row r="646" spans="1:28">
      <c r="A646" s="9">
        <f>'Identification '!$F$11</f>
        <v>0</v>
      </c>
      <c r="B646" s="1371" t="str">
        <f>IF(AND('Identification '!$F$11="",'Identification '!$F$15&lt;&gt;""),'Identification '!$F$15,IF('Identification '!$F$11="","",IF('Identification '!$F$13="Inscrire le nom de votre organisme dans la cellule F15",'Identification '!$F$15,'Identification '!$F$13)))</f>
        <v/>
      </c>
      <c r="C646" s="9" t="str">
        <f>REF!$BM$8</f>
        <v>2026-2027</v>
      </c>
      <c r="D646" s="9" t="s">
        <v>3224</v>
      </c>
      <c r="E646" s="69" t="str">
        <f>'Identification '!$F$17</f>
        <v/>
      </c>
      <c r="F646" s="9" t="str">
        <f>'Identification '!$G$18</f>
        <v/>
      </c>
      <c r="G646" s="232" t="str">
        <f>IF('Section 10a Plan_Diffusion'!$D$6="","",'Section 10a Plan_Diffusion'!$D$6)</f>
        <v/>
      </c>
      <c r="H646" s="9" t="str">
        <f>IF('Section 10a Plan_Diffusion'!$D$8="","",'Section 10a Plan_Diffusion'!$D$8)</f>
        <v/>
      </c>
      <c r="I646" s="9" t="str">
        <f>IF('Section 10a Plan_Diffusion'!$K$8="","",'Section 10a Plan_Diffusion'!$K$8)</f>
        <v/>
      </c>
      <c r="J646" s="69" t="str">
        <f>IF('Section 10a Plan_Diffusion'!C101="","",'Section 10a Plan_Diffusion'!C101)</f>
        <v/>
      </c>
      <c r="K646" s="1273" t="str">
        <f>IF('Section 10a Plan_Diffusion'!D101="","",'Section 10a Plan_Diffusion'!D101)</f>
        <v/>
      </c>
      <c r="L646" s="69" t="str">
        <f>IF('Section 10a Plan_Diffusion'!E101="","",IF('Section 10a Plan_Diffusion'!E101="«Choisir»","",'Section 10a Plan_Diffusion'!E101))</f>
        <v/>
      </c>
      <c r="M646" s="69" t="str">
        <f>IF('Section 10a Plan_Diffusion'!F101="","",IF('Section 10a Plan_Diffusion'!F101="«Choisir»","",'Section 10a Plan_Diffusion'!F101))</f>
        <v/>
      </c>
      <c r="N646" s="69" t="str">
        <f>IF('Section 10a Plan_Diffusion'!G101="","",'Section 10a Plan_Diffusion'!G101)</f>
        <v/>
      </c>
      <c r="O646" s="69" t="str">
        <f>IF('Section 10a Plan_Diffusion'!H101="","",'Section 10a Plan_Diffusion'!H101)</f>
        <v/>
      </c>
      <c r="P646" s="69" t="str">
        <f>IF('Section 10a Plan_Diffusion'!I101="","",IF('Section 10a Plan_Diffusion'!I101="«Choisir»","",'Section 10a Plan_Diffusion'!I101))</f>
        <v/>
      </c>
      <c r="Q646" s="69" t="str">
        <f>IF('Section 10a Plan_Diffusion'!J101="","",IF('Section 10a Plan_Diffusion'!J101="«Choisir»","",'Section 10a Plan_Diffusion'!J101))</f>
        <v/>
      </c>
      <c r="R646" s="9" t="str">
        <f>IF('Section 10a Plan_Diffusion'!K101="","",'Section 10a Plan_Diffusion'!K101)</f>
        <v/>
      </c>
      <c r="S646" s="9" t="str">
        <f>IF('Section 10a Plan_Diffusion'!L101="","",'Section 10a Plan_Diffusion'!L101)</f>
        <v/>
      </c>
      <c r="T646" s="9" t="str">
        <f>IF('Section 10a Plan_Diffusion'!M101="","",'Section 10a Plan_Diffusion'!M101)</f>
        <v/>
      </c>
      <c r="U646" s="9" t="str">
        <f>IF('Section 10a Plan_Diffusion'!N101="","",'Section 10a Plan_Diffusion'!N101)</f>
        <v/>
      </c>
      <c r="V646" s="9">
        <f>'Section 10a Plan_Diffusion'!O101</f>
        <v>0</v>
      </c>
      <c r="W646" s="45">
        <f>'Section 10a Plan_Diffusion'!P101</f>
        <v>0</v>
      </c>
      <c r="X646" s="45">
        <f>'Section 10a Plan_Diffusion'!Q101</f>
        <v>0</v>
      </c>
      <c r="Y646" s="45">
        <f>'Section 10a Plan_Diffusion'!R101</f>
        <v>0</v>
      </c>
      <c r="Z646" s="45">
        <f>'Section 10a Plan_Diffusion'!S101</f>
        <v>0</v>
      </c>
      <c r="AA646" s="9">
        <f>'Section 10a Plan_Diffusion'!T101</f>
        <v>0</v>
      </c>
      <c r="AB646" s="9">
        <f>'Section 10a Plan_Diffusion'!U101</f>
        <v>0</v>
      </c>
    </row>
    <row r="647" spans="1:28">
      <c r="A647" s="9">
        <f>'Identification '!$F$11</f>
        <v>0</v>
      </c>
      <c r="B647" s="1371" t="str">
        <f>IF(AND('Identification '!$F$11="",'Identification '!$F$15&lt;&gt;""),'Identification '!$F$15,IF('Identification '!$F$11="","",IF('Identification '!$F$13="Inscrire le nom de votre organisme dans la cellule F15",'Identification '!$F$15,'Identification '!$F$13)))</f>
        <v/>
      </c>
      <c r="C647" s="9" t="str">
        <f>REF!$BM$8</f>
        <v>2026-2027</v>
      </c>
      <c r="D647" s="9" t="s">
        <v>3224</v>
      </c>
      <c r="E647" s="69" t="str">
        <f>'Identification '!$F$17</f>
        <v/>
      </c>
      <c r="F647" s="9" t="str">
        <f>'Identification '!$G$18</f>
        <v/>
      </c>
      <c r="G647" s="232" t="str">
        <f>IF('Section 10a Plan_Diffusion'!$D$6="","",'Section 10a Plan_Diffusion'!$D$6)</f>
        <v/>
      </c>
      <c r="H647" s="9" t="str">
        <f>IF('Section 10a Plan_Diffusion'!$D$8="","",'Section 10a Plan_Diffusion'!$D$8)</f>
        <v/>
      </c>
      <c r="I647" s="9" t="str">
        <f>IF('Section 10a Plan_Diffusion'!$K$8="","",'Section 10a Plan_Diffusion'!$K$8)</f>
        <v/>
      </c>
      <c r="J647" s="69" t="str">
        <f>IF('Section 10a Plan_Diffusion'!C102="","",'Section 10a Plan_Diffusion'!C102)</f>
        <v/>
      </c>
      <c r="K647" s="1273" t="str">
        <f>IF('Section 10a Plan_Diffusion'!D102="","",'Section 10a Plan_Diffusion'!D102)</f>
        <v/>
      </c>
      <c r="L647" s="69" t="str">
        <f>IF('Section 10a Plan_Diffusion'!E102="","",IF('Section 10a Plan_Diffusion'!E102="«Choisir»","",'Section 10a Plan_Diffusion'!E102))</f>
        <v/>
      </c>
      <c r="M647" s="69" t="str">
        <f>IF('Section 10a Plan_Diffusion'!F102="","",IF('Section 10a Plan_Diffusion'!F102="«Choisir»","",'Section 10a Plan_Diffusion'!F102))</f>
        <v/>
      </c>
      <c r="N647" s="69" t="str">
        <f>IF('Section 10a Plan_Diffusion'!G102="","",'Section 10a Plan_Diffusion'!G102)</f>
        <v/>
      </c>
      <c r="O647" s="69" t="str">
        <f>IF('Section 10a Plan_Diffusion'!H102="","",'Section 10a Plan_Diffusion'!H102)</f>
        <v/>
      </c>
      <c r="P647" s="69" t="str">
        <f>IF('Section 10a Plan_Diffusion'!I102="","",IF('Section 10a Plan_Diffusion'!I102="«Choisir»","",'Section 10a Plan_Diffusion'!I102))</f>
        <v/>
      </c>
      <c r="Q647" s="69" t="str">
        <f>IF('Section 10a Plan_Diffusion'!J102="","",IF('Section 10a Plan_Diffusion'!J102="«Choisir»","",'Section 10a Plan_Diffusion'!J102))</f>
        <v/>
      </c>
      <c r="R647" s="9" t="str">
        <f>IF('Section 10a Plan_Diffusion'!K102="","",'Section 10a Plan_Diffusion'!K102)</f>
        <v/>
      </c>
      <c r="S647" s="9" t="str">
        <f>IF('Section 10a Plan_Diffusion'!L102="","",'Section 10a Plan_Diffusion'!L102)</f>
        <v/>
      </c>
      <c r="T647" s="9" t="str">
        <f>IF('Section 10a Plan_Diffusion'!M102="","",'Section 10a Plan_Diffusion'!M102)</f>
        <v/>
      </c>
      <c r="U647" s="9" t="str">
        <f>IF('Section 10a Plan_Diffusion'!N102="","",'Section 10a Plan_Diffusion'!N102)</f>
        <v/>
      </c>
      <c r="V647" s="9">
        <f>'Section 10a Plan_Diffusion'!O102</f>
        <v>0</v>
      </c>
      <c r="W647" s="45">
        <f>'Section 10a Plan_Diffusion'!P102</f>
        <v>0</v>
      </c>
      <c r="X647" s="45">
        <f>'Section 10a Plan_Diffusion'!Q102</f>
        <v>0</v>
      </c>
      <c r="Y647" s="45">
        <f>'Section 10a Plan_Diffusion'!R102</f>
        <v>0</v>
      </c>
      <c r="Z647" s="45">
        <f>'Section 10a Plan_Diffusion'!S102</f>
        <v>0</v>
      </c>
      <c r="AA647" s="9">
        <f>'Section 10a Plan_Diffusion'!T102</f>
        <v>0</v>
      </c>
      <c r="AB647" s="9">
        <f>'Section 10a Plan_Diffusion'!U102</f>
        <v>0</v>
      </c>
    </row>
    <row r="648" spans="1:28">
      <c r="A648" s="9">
        <f>'Identification '!$F$11</f>
        <v>0</v>
      </c>
      <c r="B648" s="1371" t="str">
        <f>IF(AND('Identification '!$F$11="",'Identification '!$F$15&lt;&gt;""),'Identification '!$F$15,IF('Identification '!$F$11="","",IF('Identification '!$F$13="Inscrire le nom de votre organisme dans la cellule F15",'Identification '!$F$15,'Identification '!$F$13)))</f>
        <v/>
      </c>
      <c r="C648" s="9" t="str">
        <f>REF!$BM$8</f>
        <v>2026-2027</v>
      </c>
      <c r="D648" s="9" t="s">
        <v>3224</v>
      </c>
      <c r="E648" s="69" t="str">
        <f>'Identification '!$F$17</f>
        <v/>
      </c>
      <c r="F648" s="9" t="str">
        <f>'Identification '!$G$18</f>
        <v/>
      </c>
      <c r="G648" s="232" t="str">
        <f>IF('Section 10a Plan_Diffusion'!$D$6="","",'Section 10a Plan_Diffusion'!$D$6)</f>
        <v/>
      </c>
      <c r="H648" s="9" t="str">
        <f>IF('Section 10a Plan_Diffusion'!$D$8="","",'Section 10a Plan_Diffusion'!$D$8)</f>
        <v/>
      </c>
      <c r="I648" s="9" t="str">
        <f>IF('Section 10a Plan_Diffusion'!$K$8="","",'Section 10a Plan_Diffusion'!$K$8)</f>
        <v/>
      </c>
      <c r="J648" s="69" t="str">
        <f>IF('Section 10a Plan_Diffusion'!C103="","",'Section 10a Plan_Diffusion'!C103)</f>
        <v/>
      </c>
      <c r="K648" s="1273" t="str">
        <f>IF('Section 10a Plan_Diffusion'!D103="","",'Section 10a Plan_Diffusion'!D103)</f>
        <v/>
      </c>
      <c r="L648" s="69" t="str">
        <f>IF('Section 10a Plan_Diffusion'!E103="","",IF('Section 10a Plan_Diffusion'!E103="«Choisir»","",'Section 10a Plan_Diffusion'!E103))</f>
        <v/>
      </c>
      <c r="M648" s="69" t="str">
        <f>IF('Section 10a Plan_Diffusion'!F103="","",IF('Section 10a Plan_Diffusion'!F103="«Choisir»","",'Section 10a Plan_Diffusion'!F103))</f>
        <v/>
      </c>
      <c r="N648" s="69" t="str">
        <f>IF('Section 10a Plan_Diffusion'!G103="","",'Section 10a Plan_Diffusion'!G103)</f>
        <v/>
      </c>
      <c r="O648" s="69" t="str">
        <f>IF('Section 10a Plan_Diffusion'!H103="","",'Section 10a Plan_Diffusion'!H103)</f>
        <v/>
      </c>
      <c r="P648" s="69" t="str">
        <f>IF('Section 10a Plan_Diffusion'!I103="","",IF('Section 10a Plan_Diffusion'!I103="«Choisir»","",'Section 10a Plan_Diffusion'!I103))</f>
        <v/>
      </c>
      <c r="Q648" s="69" t="str">
        <f>IF('Section 10a Plan_Diffusion'!J103="","",IF('Section 10a Plan_Diffusion'!J103="«Choisir»","",'Section 10a Plan_Diffusion'!J103))</f>
        <v/>
      </c>
      <c r="R648" s="9" t="str">
        <f>IF('Section 10a Plan_Diffusion'!K103="","",'Section 10a Plan_Diffusion'!K103)</f>
        <v/>
      </c>
      <c r="S648" s="9" t="str">
        <f>IF('Section 10a Plan_Diffusion'!L103="","",'Section 10a Plan_Diffusion'!L103)</f>
        <v/>
      </c>
      <c r="T648" s="9" t="str">
        <f>IF('Section 10a Plan_Diffusion'!M103="","",'Section 10a Plan_Diffusion'!M103)</f>
        <v/>
      </c>
      <c r="U648" s="9" t="str">
        <f>IF('Section 10a Plan_Diffusion'!N103="","",'Section 10a Plan_Diffusion'!N103)</f>
        <v/>
      </c>
      <c r="V648" s="9">
        <f>'Section 10a Plan_Diffusion'!O103</f>
        <v>0</v>
      </c>
      <c r="W648" s="45">
        <f>'Section 10a Plan_Diffusion'!P103</f>
        <v>0</v>
      </c>
      <c r="X648" s="45">
        <f>'Section 10a Plan_Diffusion'!Q103</f>
        <v>0</v>
      </c>
      <c r="Y648" s="45">
        <f>'Section 10a Plan_Diffusion'!R103</f>
        <v>0</v>
      </c>
      <c r="Z648" s="45">
        <f>'Section 10a Plan_Diffusion'!S103</f>
        <v>0</v>
      </c>
      <c r="AA648" s="9">
        <f>'Section 10a Plan_Diffusion'!T103</f>
        <v>0</v>
      </c>
      <c r="AB648" s="9">
        <f>'Section 10a Plan_Diffusion'!U103</f>
        <v>0</v>
      </c>
    </row>
    <row r="649" spans="1:28">
      <c r="A649" s="9">
        <f>'Identification '!$F$11</f>
        <v>0</v>
      </c>
      <c r="B649" s="1371" t="str">
        <f>IF(AND('Identification '!$F$11="",'Identification '!$F$15&lt;&gt;""),'Identification '!$F$15,IF('Identification '!$F$11="","",IF('Identification '!$F$13="Inscrire le nom de votre organisme dans la cellule F15",'Identification '!$F$15,'Identification '!$F$13)))</f>
        <v/>
      </c>
      <c r="C649" s="9" t="str">
        <f>REF!$BM$8</f>
        <v>2026-2027</v>
      </c>
      <c r="D649" s="9" t="s">
        <v>3224</v>
      </c>
      <c r="E649" s="69" t="str">
        <f>'Identification '!$F$17</f>
        <v/>
      </c>
      <c r="F649" s="9" t="str">
        <f>'Identification '!$G$18</f>
        <v/>
      </c>
      <c r="G649" s="232" t="str">
        <f>IF('Section 10a Plan_Diffusion'!$D$6="","",'Section 10a Plan_Diffusion'!$D$6)</f>
        <v/>
      </c>
      <c r="H649" s="9" t="str">
        <f>IF('Section 10a Plan_Diffusion'!$D$8="","",'Section 10a Plan_Diffusion'!$D$8)</f>
        <v/>
      </c>
      <c r="I649" s="9" t="str">
        <f>IF('Section 10a Plan_Diffusion'!$K$8="","",'Section 10a Plan_Diffusion'!$K$8)</f>
        <v/>
      </c>
      <c r="J649" s="69" t="str">
        <f>IF('Section 10a Plan_Diffusion'!C104="","",'Section 10a Plan_Diffusion'!C104)</f>
        <v/>
      </c>
      <c r="K649" s="1273" t="str">
        <f>IF('Section 10a Plan_Diffusion'!D104="","",'Section 10a Plan_Diffusion'!D104)</f>
        <v/>
      </c>
      <c r="L649" s="69" t="str">
        <f>IF('Section 10a Plan_Diffusion'!E104="","",IF('Section 10a Plan_Diffusion'!E104="«Choisir»","",'Section 10a Plan_Diffusion'!E104))</f>
        <v/>
      </c>
      <c r="M649" s="69" t="str">
        <f>IF('Section 10a Plan_Diffusion'!F104="","",IF('Section 10a Plan_Diffusion'!F104="«Choisir»","",'Section 10a Plan_Diffusion'!F104))</f>
        <v/>
      </c>
      <c r="N649" s="69" t="str">
        <f>IF('Section 10a Plan_Diffusion'!G104="","",'Section 10a Plan_Diffusion'!G104)</f>
        <v/>
      </c>
      <c r="O649" s="69" t="str">
        <f>IF('Section 10a Plan_Diffusion'!H104="","",'Section 10a Plan_Diffusion'!H104)</f>
        <v/>
      </c>
      <c r="P649" s="69" t="str">
        <f>IF('Section 10a Plan_Diffusion'!I104="","",IF('Section 10a Plan_Diffusion'!I104="«Choisir»","",'Section 10a Plan_Diffusion'!I104))</f>
        <v/>
      </c>
      <c r="Q649" s="69" t="str">
        <f>IF('Section 10a Plan_Diffusion'!J104="","",IF('Section 10a Plan_Diffusion'!J104="«Choisir»","",'Section 10a Plan_Diffusion'!J104))</f>
        <v/>
      </c>
      <c r="R649" s="9" t="str">
        <f>IF('Section 10a Plan_Diffusion'!K104="","",'Section 10a Plan_Diffusion'!K104)</f>
        <v/>
      </c>
      <c r="S649" s="9" t="str">
        <f>IF('Section 10a Plan_Diffusion'!L104="","",'Section 10a Plan_Diffusion'!L104)</f>
        <v/>
      </c>
      <c r="T649" s="9" t="str">
        <f>IF('Section 10a Plan_Diffusion'!M104="","",'Section 10a Plan_Diffusion'!M104)</f>
        <v/>
      </c>
      <c r="U649" s="9" t="str">
        <f>IF('Section 10a Plan_Diffusion'!N104="","",'Section 10a Plan_Diffusion'!N104)</f>
        <v/>
      </c>
      <c r="V649" s="9">
        <f>'Section 10a Plan_Diffusion'!O104</f>
        <v>0</v>
      </c>
      <c r="W649" s="45">
        <f>'Section 10a Plan_Diffusion'!P104</f>
        <v>0</v>
      </c>
      <c r="X649" s="45">
        <f>'Section 10a Plan_Diffusion'!Q104</f>
        <v>0</v>
      </c>
      <c r="Y649" s="45">
        <f>'Section 10a Plan_Diffusion'!R104</f>
        <v>0</v>
      </c>
      <c r="Z649" s="45">
        <f>'Section 10a Plan_Diffusion'!S104</f>
        <v>0</v>
      </c>
      <c r="AA649" s="9">
        <f>'Section 10a Plan_Diffusion'!T104</f>
        <v>0</v>
      </c>
      <c r="AB649" s="9">
        <f>'Section 10a Plan_Diffusion'!U104</f>
        <v>0</v>
      </c>
    </row>
    <row r="650" spans="1:28">
      <c r="A650" s="9">
        <f>'Identification '!$F$11</f>
        <v>0</v>
      </c>
      <c r="B650" s="1371" t="str">
        <f>IF(AND('Identification '!$F$11="",'Identification '!$F$15&lt;&gt;""),'Identification '!$F$15,IF('Identification '!$F$11="","",IF('Identification '!$F$13="Inscrire le nom de votre organisme dans la cellule F15",'Identification '!$F$15,'Identification '!$F$13)))</f>
        <v/>
      </c>
      <c r="C650" s="9" t="str">
        <f>REF!$BM$8</f>
        <v>2026-2027</v>
      </c>
      <c r="D650" s="9" t="s">
        <v>3224</v>
      </c>
      <c r="E650" s="69" t="str">
        <f>'Identification '!$F$17</f>
        <v/>
      </c>
      <c r="F650" s="9" t="str">
        <f>'Identification '!$G$18</f>
        <v/>
      </c>
      <c r="G650" s="232" t="str">
        <f>IF('Section 10a Plan_Diffusion'!$D$6="","",'Section 10a Plan_Diffusion'!$D$6)</f>
        <v/>
      </c>
      <c r="H650" s="9" t="str">
        <f>IF('Section 10a Plan_Diffusion'!$D$8="","",'Section 10a Plan_Diffusion'!$D$8)</f>
        <v/>
      </c>
      <c r="I650" s="9" t="str">
        <f>IF('Section 10a Plan_Diffusion'!$K$8="","",'Section 10a Plan_Diffusion'!$K$8)</f>
        <v/>
      </c>
      <c r="J650" s="69" t="str">
        <f>IF('Section 10a Plan_Diffusion'!C105="","",'Section 10a Plan_Diffusion'!C105)</f>
        <v/>
      </c>
      <c r="K650" s="1273" t="str">
        <f>IF('Section 10a Plan_Diffusion'!D105="","",'Section 10a Plan_Diffusion'!D105)</f>
        <v/>
      </c>
      <c r="L650" s="69" t="str">
        <f>IF('Section 10a Plan_Diffusion'!E105="","",IF('Section 10a Plan_Diffusion'!E105="«Choisir»","",'Section 10a Plan_Diffusion'!E105))</f>
        <v/>
      </c>
      <c r="M650" s="69" t="str">
        <f>IF('Section 10a Plan_Diffusion'!F105="","",IF('Section 10a Plan_Diffusion'!F105="«Choisir»","",'Section 10a Plan_Diffusion'!F105))</f>
        <v/>
      </c>
      <c r="N650" s="69" t="str">
        <f>IF('Section 10a Plan_Diffusion'!G105="","",'Section 10a Plan_Diffusion'!G105)</f>
        <v/>
      </c>
      <c r="O650" s="69" t="str">
        <f>IF('Section 10a Plan_Diffusion'!H105="","",'Section 10a Plan_Diffusion'!H105)</f>
        <v/>
      </c>
      <c r="P650" s="69" t="str">
        <f>IF('Section 10a Plan_Diffusion'!I105="","",IF('Section 10a Plan_Diffusion'!I105="«Choisir»","",'Section 10a Plan_Diffusion'!I105))</f>
        <v/>
      </c>
      <c r="Q650" s="69" t="str">
        <f>IF('Section 10a Plan_Diffusion'!J105="","",IF('Section 10a Plan_Diffusion'!J105="«Choisir»","",'Section 10a Plan_Diffusion'!J105))</f>
        <v/>
      </c>
      <c r="R650" s="9" t="str">
        <f>IF('Section 10a Plan_Diffusion'!K105="","",'Section 10a Plan_Diffusion'!K105)</f>
        <v/>
      </c>
      <c r="S650" s="9" t="str">
        <f>IF('Section 10a Plan_Diffusion'!L105="","",'Section 10a Plan_Diffusion'!L105)</f>
        <v/>
      </c>
      <c r="T650" s="9" t="str">
        <f>IF('Section 10a Plan_Diffusion'!M105="","",'Section 10a Plan_Diffusion'!M105)</f>
        <v/>
      </c>
      <c r="U650" s="9" t="str">
        <f>IF('Section 10a Plan_Diffusion'!N105="","",'Section 10a Plan_Diffusion'!N105)</f>
        <v/>
      </c>
      <c r="V650" s="9">
        <f>'Section 10a Plan_Diffusion'!O105</f>
        <v>0</v>
      </c>
      <c r="W650" s="45">
        <f>'Section 10a Plan_Diffusion'!P105</f>
        <v>0</v>
      </c>
      <c r="X650" s="45">
        <f>'Section 10a Plan_Diffusion'!Q105</f>
        <v>0</v>
      </c>
      <c r="Y650" s="45">
        <f>'Section 10a Plan_Diffusion'!R105</f>
        <v>0</v>
      </c>
      <c r="Z650" s="45">
        <f>'Section 10a Plan_Diffusion'!S105</f>
        <v>0</v>
      </c>
      <c r="AA650" s="9">
        <f>'Section 10a Plan_Diffusion'!T105</f>
        <v>0</v>
      </c>
      <c r="AB650" s="9">
        <f>'Section 10a Plan_Diffusion'!U105</f>
        <v>0</v>
      </c>
    </row>
    <row r="651" spans="1:28">
      <c r="A651" s="9">
        <f>'Identification '!$F$11</f>
        <v>0</v>
      </c>
      <c r="B651" s="1371" t="str">
        <f>IF(AND('Identification '!$F$11="",'Identification '!$F$15&lt;&gt;""),'Identification '!$F$15,IF('Identification '!$F$11="","",IF('Identification '!$F$13="Inscrire le nom de votre organisme dans la cellule F15",'Identification '!$F$15,'Identification '!$F$13)))</f>
        <v/>
      </c>
      <c r="C651" s="9" t="str">
        <f>REF!$BM$8</f>
        <v>2026-2027</v>
      </c>
      <c r="D651" s="9" t="s">
        <v>3224</v>
      </c>
      <c r="E651" s="69" t="str">
        <f>'Identification '!$F$17</f>
        <v/>
      </c>
      <c r="F651" s="9" t="str">
        <f>'Identification '!$G$18</f>
        <v/>
      </c>
      <c r="G651" s="232" t="str">
        <f>IF('Section 10a Plan_Diffusion'!$D$6="","",'Section 10a Plan_Diffusion'!$D$6)</f>
        <v/>
      </c>
      <c r="H651" s="9" t="str">
        <f>IF('Section 10a Plan_Diffusion'!$D$8="","",'Section 10a Plan_Diffusion'!$D$8)</f>
        <v/>
      </c>
      <c r="I651" s="9" t="str">
        <f>IF('Section 10a Plan_Diffusion'!$K$8="","",'Section 10a Plan_Diffusion'!$K$8)</f>
        <v/>
      </c>
      <c r="J651" s="69" t="str">
        <f>IF('Section 10a Plan_Diffusion'!C106="","",'Section 10a Plan_Diffusion'!C106)</f>
        <v/>
      </c>
      <c r="K651" s="1273" t="str">
        <f>IF('Section 10a Plan_Diffusion'!D106="","",'Section 10a Plan_Diffusion'!D106)</f>
        <v/>
      </c>
      <c r="L651" s="69" t="str">
        <f>IF('Section 10a Plan_Diffusion'!E106="","",IF('Section 10a Plan_Diffusion'!E106="«Choisir»","",'Section 10a Plan_Diffusion'!E106))</f>
        <v/>
      </c>
      <c r="M651" s="69" t="str">
        <f>IF('Section 10a Plan_Diffusion'!F106="","",IF('Section 10a Plan_Diffusion'!F106="«Choisir»","",'Section 10a Plan_Diffusion'!F106))</f>
        <v/>
      </c>
      <c r="N651" s="69" t="str">
        <f>IF('Section 10a Plan_Diffusion'!G106="","",'Section 10a Plan_Diffusion'!G106)</f>
        <v/>
      </c>
      <c r="O651" s="69" t="str">
        <f>IF('Section 10a Plan_Diffusion'!H106="","",'Section 10a Plan_Diffusion'!H106)</f>
        <v/>
      </c>
      <c r="P651" s="69" t="str">
        <f>IF('Section 10a Plan_Diffusion'!I106="","",IF('Section 10a Plan_Diffusion'!I106="«Choisir»","",'Section 10a Plan_Diffusion'!I106))</f>
        <v/>
      </c>
      <c r="Q651" s="69" t="str">
        <f>IF('Section 10a Plan_Diffusion'!J106="","",IF('Section 10a Plan_Diffusion'!J106="«Choisir»","",'Section 10a Plan_Diffusion'!J106))</f>
        <v/>
      </c>
      <c r="R651" s="9" t="str">
        <f>IF('Section 10a Plan_Diffusion'!K106="","",'Section 10a Plan_Diffusion'!K106)</f>
        <v/>
      </c>
      <c r="S651" s="9" t="str">
        <f>IF('Section 10a Plan_Diffusion'!L106="","",'Section 10a Plan_Diffusion'!L106)</f>
        <v/>
      </c>
      <c r="T651" s="9" t="str">
        <f>IF('Section 10a Plan_Diffusion'!M106="","",'Section 10a Plan_Diffusion'!M106)</f>
        <v/>
      </c>
      <c r="U651" s="9" t="str">
        <f>IF('Section 10a Plan_Diffusion'!N106="","",'Section 10a Plan_Diffusion'!N106)</f>
        <v/>
      </c>
      <c r="V651" s="9">
        <f>'Section 10a Plan_Diffusion'!O106</f>
        <v>0</v>
      </c>
      <c r="W651" s="45">
        <f>'Section 10a Plan_Diffusion'!P106</f>
        <v>0</v>
      </c>
      <c r="X651" s="45">
        <f>'Section 10a Plan_Diffusion'!Q106</f>
        <v>0</v>
      </c>
      <c r="Y651" s="45">
        <f>'Section 10a Plan_Diffusion'!R106</f>
        <v>0</v>
      </c>
      <c r="Z651" s="45">
        <f>'Section 10a Plan_Diffusion'!S106</f>
        <v>0</v>
      </c>
      <c r="AA651" s="9">
        <f>'Section 10a Plan_Diffusion'!T106</f>
        <v>0</v>
      </c>
      <c r="AB651" s="9">
        <f>'Section 10a Plan_Diffusion'!U106</f>
        <v>0</v>
      </c>
    </row>
    <row r="652" spans="1:28">
      <c r="A652" s="9">
        <f>'Identification '!$F$11</f>
        <v>0</v>
      </c>
      <c r="B652" s="1371" t="str">
        <f>IF(AND('Identification '!$F$11="",'Identification '!$F$15&lt;&gt;""),'Identification '!$F$15,IF('Identification '!$F$11="","",IF('Identification '!$F$13="Inscrire le nom de votre organisme dans la cellule F15",'Identification '!$F$15,'Identification '!$F$13)))</f>
        <v/>
      </c>
      <c r="C652" s="9" t="str">
        <f>REF!$BM$8</f>
        <v>2026-2027</v>
      </c>
      <c r="D652" s="9" t="s">
        <v>3224</v>
      </c>
      <c r="E652" s="69" t="str">
        <f>'Identification '!$F$17</f>
        <v/>
      </c>
      <c r="F652" s="9" t="str">
        <f>'Identification '!$G$18</f>
        <v/>
      </c>
      <c r="G652" s="232" t="str">
        <f>IF('Section 10a Plan_Diffusion'!$D$6="","",'Section 10a Plan_Diffusion'!$D$6)</f>
        <v/>
      </c>
      <c r="H652" s="9" t="str">
        <f>IF('Section 10a Plan_Diffusion'!$D$8="","",'Section 10a Plan_Diffusion'!$D$8)</f>
        <v/>
      </c>
      <c r="I652" s="9" t="str">
        <f>IF('Section 10a Plan_Diffusion'!$K$8="","",'Section 10a Plan_Diffusion'!$K$8)</f>
        <v/>
      </c>
      <c r="J652" s="69" t="str">
        <f>IF('Section 10a Plan_Diffusion'!C107="","",'Section 10a Plan_Diffusion'!C107)</f>
        <v/>
      </c>
      <c r="K652" s="1273" t="str">
        <f>IF('Section 10a Plan_Diffusion'!D107="","",'Section 10a Plan_Diffusion'!D107)</f>
        <v/>
      </c>
      <c r="L652" s="69" t="str">
        <f>IF('Section 10a Plan_Diffusion'!E107="","",IF('Section 10a Plan_Diffusion'!E107="«Choisir»","",'Section 10a Plan_Diffusion'!E107))</f>
        <v/>
      </c>
      <c r="M652" s="69" t="str">
        <f>IF('Section 10a Plan_Diffusion'!F107="","",IF('Section 10a Plan_Diffusion'!F107="«Choisir»","",'Section 10a Plan_Diffusion'!F107))</f>
        <v/>
      </c>
      <c r="N652" s="69" t="str">
        <f>IF('Section 10a Plan_Diffusion'!G107="","",'Section 10a Plan_Diffusion'!G107)</f>
        <v/>
      </c>
      <c r="O652" s="69" t="str">
        <f>IF('Section 10a Plan_Diffusion'!H107="","",'Section 10a Plan_Diffusion'!H107)</f>
        <v/>
      </c>
      <c r="P652" s="69" t="str">
        <f>IF('Section 10a Plan_Diffusion'!I107="","",IF('Section 10a Plan_Diffusion'!I107="«Choisir»","",'Section 10a Plan_Diffusion'!I107))</f>
        <v/>
      </c>
      <c r="Q652" s="69" t="str">
        <f>IF('Section 10a Plan_Diffusion'!J107="","",IF('Section 10a Plan_Diffusion'!J107="«Choisir»","",'Section 10a Plan_Diffusion'!J107))</f>
        <v/>
      </c>
      <c r="R652" s="9" t="str">
        <f>IF('Section 10a Plan_Diffusion'!K107="","",'Section 10a Plan_Diffusion'!K107)</f>
        <v/>
      </c>
      <c r="S652" s="9" t="str">
        <f>IF('Section 10a Plan_Diffusion'!L107="","",'Section 10a Plan_Diffusion'!L107)</f>
        <v/>
      </c>
      <c r="T652" s="9" t="str">
        <f>IF('Section 10a Plan_Diffusion'!M107="","",'Section 10a Plan_Diffusion'!M107)</f>
        <v/>
      </c>
      <c r="U652" s="9" t="str">
        <f>IF('Section 10a Plan_Diffusion'!N107="","",'Section 10a Plan_Diffusion'!N107)</f>
        <v/>
      </c>
      <c r="V652" s="9">
        <f>'Section 10a Plan_Diffusion'!O107</f>
        <v>0</v>
      </c>
      <c r="W652" s="45">
        <f>'Section 10a Plan_Diffusion'!P107</f>
        <v>0</v>
      </c>
      <c r="X652" s="45">
        <f>'Section 10a Plan_Diffusion'!Q107</f>
        <v>0</v>
      </c>
      <c r="Y652" s="45">
        <f>'Section 10a Plan_Diffusion'!R107</f>
        <v>0</v>
      </c>
      <c r="Z652" s="45">
        <f>'Section 10a Plan_Diffusion'!S107</f>
        <v>0</v>
      </c>
      <c r="AA652" s="9">
        <f>'Section 10a Plan_Diffusion'!T107</f>
        <v>0</v>
      </c>
      <c r="AB652" s="9">
        <f>'Section 10a Plan_Diffusion'!U107</f>
        <v>0</v>
      </c>
    </row>
    <row r="653" spans="1:28">
      <c r="A653" s="9">
        <f>'Identification '!$F$11</f>
        <v>0</v>
      </c>
      <c r="B653" s="1371" t="str">
        <f>IF(AND('Identification '!$F$11="",'Identification '!$F$15&lt;&gt;""),'Identification '!$F$15,IF('Identification '!$F$11="","",IF('Identification '!$F$13="Inscrire le nom de votre organisme dans la cellule F15",'Identification '!$F$15,'Identification '!$F$13)))</f>
        <v/>
      </c>
      <c r="C653" s="9" t="str">
        <f>REF!$BM$8</f>
        <v>2026-2027</v>
      </c>
      <c r="D653" s="9" t="s">
        <v>3224</v>
      </c>
      <c r="E653" s="69" t="str">
        <f>'Identification '!$F$17</f>
        <v/>
      </c>
      <c r="F653" s="9" t="str">
        <f>'Identification '!$G$18</f>
        <v/>
      </c>
      <c r="G653" s="232" t="str">
        <f>IF('Section 10a Plan_Diffusion'!$D$6="","",'Section 10a Plan_Diffusion'!$D$6)</f>
        <v/>
      </c>
      <c r="H653" s="9" t="str">
        <f>IF('Section 10a Plan_Diffusion'!$D$8="","",'Section 10a Plan_Diffusion'!$D$8)</f>
        <v/>
      </c>
      <c r="I653" s="9" t="str">
        <f>IF('Section 10a Plan_Diffusion'!$K$8="","",'Section 10a Plan_Diffusion'!$K$8)</f>
        <v/>
      </c>
      <c r="J653" s="69" t="str">
        <f>IF('Section 10a Plan_Diffusion'!C108="","",'Section 10a Plan_Diffusion'!C108)</f>
        <v/>
      </c>
      <c r="K653" s="1273" t="str">
        <f>IF('Section 10a Plan_Diffusion'!D108="","",'Section 10a Plan_Diffusion'!D108)</f>
        <v/>
      </c>
      <c r="L653" s="69" t="str">
        <f>IF('Section 10a Plan_Diffusion'!E108="","",IF('Section 10a Plan_Diffusion'!E108="«Choisir»","",'Section 10a Plan_Diffusion'!E108))</f>
        <v/>
      </c>
      <c r="M653" s="69" t="str">
        <f>IF('Section 10a Plan_Diffusion'!F108="","",IF('Section 10a Plan_Diffusion'!F108="«Choisir»","",'Section 10a Plan_Diffusion'!F108))</f>
        <v/>
      </c>
      <c r="N653" s="69" t="str">
        <f>IF('Section 10a Plan_Diffusion'!G108="","",'Section 10a Plan_Diffusion'!G108)</f>
        <v/>
      </c>
      <c r="O653" s="69" t="str">
        <f>IF('Section 10a Plan_Diffusion'!H108="","",'Section 10a Plan_Diffusion'!H108)</f>
        <v/>
      </c>
      <c r="P653" s="69" t="str">
        <f>IF('Section 10a Plan_Diffusion'!I108="","",IF('Section 10a Plan_Diffusion'!I108="«Choisir»","",'Section 10a Plan_Diffusion'!I108))</f>
        <v/>
      </c>
      <c r="Q653" s="69" t="str">
        <f>IF('Section 10a Plan_Diffusion'!J108="","",IF('Section 10a Plan_Diffusion'!J108="«Choisir»","",'Section 10a Plan_Diffusion'!J108))</f>
        <v/>
      </c>
      <c r="R653" s="9" t="str">
        <f>IF('Section 10a Plan_Diffusion'!K108="","",'Section 10a Plan_Diffusion'!K108)</f>
        <v/>
      </c>
      <c r="S653" s="9" t="str">
        <f>IF('Section 10a Plan_Diffusion'!L108="","",'Section 10a Plan_Diffusion'!L108)</f>
        <v/>
      </c>
      <c r="T653" s="9" t="str">
        <f>IF('Section 10a Plan_Diffusion'!M108="","",'Section 10a Plan_Diffusion'!M108)</f>
        <v/>
      </c>
      <c r="U653" s="9" t="str">
        <f>IF('Section 10a Plan_Diffusion'!N108="","",'Section 10a Plan_Diffusion'!N108)</f>
        <v/>
      </c>
      <c r="V653" s="9">
        <f>'Section 10a Plan_Diffusion'!O108</f>
        <v>0</v>
      </c>
      <c r="W653" s="45">
        <f>'Section 10a Plan_Diffusion'!P108</f>
        <v>0</v>
      </c>
      <c r="X653" s="45">
        <f>'Section 10a Plan_Diffusion'!Q108</f>
        <v>0</v>
      </c>
      <c r="Y653" s="45">
        <f>'Section 10a Plan_Diffusion'!R108</f>
        <v>0</v>
      </c>
      <c r="Z653" s="45">
        <f>'Section 10a Plan_Diffusion'!S108</f>
        <v>0</v>
      </c>
      <c r="AA653" s="9">
        <f>'Section 10a Plan_Diffusion'!T108</f>
        <v>0</v>
      </c>
      <c r="AB653" s="9">
        <f>'Section 10a Plan_Diffusion'!U108</f>
        <v>0</v>
      </c>
    </row>
    <row r="654" spans="1:28">
      <c r="A654" s="9">
        <f>'Identification '!$F$11</f>
        <v>0</v>
      </c>
      <c r="B654" s="1371" t="str">
        <f>IF(AND('Identification '!$F$11="",'Identification '!$F$15&lt;&gt;""),'Identification '!$F$15,IF('Identification '!$F$11="","",IF('Identification '!$F$13="Inscrire le nom de votre organisme dans la cellule F15",'Identification '!$F$15,'Identification '!$F$13)))</f>
        <v/>
      </c>
      <c r="C654" s="9" t="str">
        <f>REF!$BM$8</f>
        <v>2026-2027</v>
      </c>
      <c r="D654" s="9" t="s">
        <v>3224</v>
      </c>
      <c r="E654" s="69" t="str">
        <f>'Identification '!$F$17</f>
        <v/>
      </c>
      <c r="F654" s="9" t="str">
        <f>'Identification '!$G$18</f>
        <v/>
      </c>
      <c r="G654" s="232" t="str">
        <f>IF('Section 10a Plan_Diffusion'!$D$6="","",'Section 10a Plan_Diffusion'!$D$6)</f>
        <v/>
      </c>
      <c r="H654" s="9" t="str">
        <f>IF('Section 10a Plan_Diffusion'!$D$8="","",'Section 10a Plan_Diffusion'!$D$8)</f>
        <v/>
      </c>
      <c r="I654" s="9" t="str">
        <f>IF('Section 10a Plan_Diffusion'!$K$8="","",'Section 10a Plan_Diffusion'!$K$8)</f>
        <v/>
      </c>
      <c r="J654" s="69" t="str">
        <f>IF('Section 10a Plan_Diffusion'!C109="","",'Section 10a Plan_Diffusion'!C109)</f>
        <v/>
      </c>
      <c r="K654" s="1273" t="str">
        <f>IF('Section 10a Plan_Diffusion'!D109="","",'Section 10a Plan_Diffusion'!D109)</f>
        <v/>
      </c>
      <c r="L654" s="69" t="str">
        <f>IF('Section 10a Plan_Diffusion'!E109="","",IF('Section 10a Plan_Diffusion'!E109="«Choisir»","",'Section 10a Plan_Diffusion'!E109))</f>
        <v/>
      </c>
      <c r="M654" s="69" t="str">
        <f>IF('Section 10a Plan_Diffusion'!F109="","",IF('Section 10a Plan_Diffusion'!F109="«Choisir»","",'Section 10a Plan_Diffusion'!F109))</f>
        <v/>
      </c>
      <c r="N654" s="69" t="str">
        <f>IF('Section 10a Plan_Diffusion'!G109="","",'Section 10a Plan_Diffusion'!G109)</f>
        <v/>
      </c>
      <c r="O654" s="69" t="str">
        <f>IF('Section 10a Plan_Diffusion'!H109="","",'Section 10a Plan_Diffusion'!H109)</f>
        <v/>
      </c>
      <c r="P654" s="69" t="str">
        <f>IF('Section 10a Plan_Diffusion'!I109="","",IF('Section 10a Plan_Diffusion'!I109="«Choisir»","",'Section 10a Plan_Diffusion'!I109))</f>
        <v/>
      </c>
      <c r="Q654" s="69" t="str">
        <f>IF('Section 10a Plan_Diffusion'!J109="","",IF('Section 10a Plan_Diffusion'!J109="«Choisir»","",'Section 10a Plan_Diffusion'!J109))</f>
        <v/>
      </c>
      <c r="R654" s="9" t="str">
        <f>IF('Section 10a Plan_Diffusion'!K109="","",'Section 10a Plan_Diffusion'!K109)</f>
        <v/>
      </c>
      <c r="S654" s="9" t="str">
        <f>IF('Section 10a Plan_Diffusion'!L109="","",'Section 10a Plan_Diffusion'!L109)</f>
        <v/>
      </c>
      <c r="T654" s="9" t="str">
        <f>IF('Section 10a Plan_Diffusion'!M109="","",'Section 10a Plan_Diffusion'!M109)</f>
        <v/>
      </c>
      <c r="U654" s="9" t="str">
        <f>IF('Section 10a Plan_Diffusion'!N109="","",'Section 10a Plan_Diffusion'!N109)</f>
        <v/>
      </c>
      <c r="V654" s="9">
        <f>'Section 10a Plan_Diffusion'!O109</f>
        <v>0</v>
      </c>
      <c r="W654" s="45">
        <f>'Section 10a Plan_Diffusion'!P109</f>
        <v>0</v>
      </c>
      <c r="X654" s="45">
        <f>'Section 10a Plan_Diffusion'!Q109</f>
        <v>0</v>
      </c>
      <c r="Y654" s="45">
        <f>'Section 10a Plan_Diffusion'!R109</f>
        <v>0</v>
      </c>
      <c r="Z654" s="45">
        <f>'Section 10a Plan_Diffusion'!S109</f>
        <v>0</v>
      </c>
      <c r="AA654" s="9">
        <f>'Section 10a Plan_Diffusion'!T109</f>
        <v>0</v>
      </c>
      <c r="AB654" s="9">
        <f>'Section 10a Plan_Diffusion'!U109</f>
        <v>0</v>
      </c>
    </row>
    <row r="655" spans="1:28">
      <c r="A655" s="9">
        <f>'Identification '!$F$11</f>
        <v>0</v>
      </c>
      <c r="B655" s="1371" t="str">
        <f>IF(AND('Identification '!$F$11="",'Identification '!$F$15&lt;&gt;""),'Identification '!$F$15,IF('Identification '!$F$11="","",IF('Identification '!$F$13="Inscrire le nom de votre organisme dans la cellule F15",'Identification '!$F$15,'Identification '!$F$13)))</f>
        <v/>
      </c>
      <c r="C655" s="9" t="str">
        <f>REF!$BM$8</f>
        <v>2026-2027</v>
      </c>
      <c r="D655" s="9" t="s">
        <v>3224</v>
      </c>
      <c r="E655" s="69" t="str">
        <f>'Identification '!$F$17</f>
        <v/>
      </c>
      <c r="F655" s="9" t="str">
        <f>'Identification '!$G$18</f>
        <v/>
      </c>
      <c r="G655" s="232" t="str">
        <f>IF('Section 10a Plan_Diffusion'!$D$6="","",'Section 10a Plan_Diffusion'!$D$6)</f>
        <v/>
      </c>
      <c r="H655" s="9" t="str">
        <f>IF('Section 10a Plan_Diffusion'!$D$8="","",'Section 10a Plan_Diffusion'!$D$8)</f>
        <v/>
      </c>
      <c r="I655" s="9" t="str">
        <f>IF('Section 10a Plan_Diffusion'!$K$8="","",'Section 10a Plan_Diffusion'!$K$8)</f>
        <v/>
      </c>
      <c r="J655" s="69" t="str">
        <f>IF('Section 10a Plan_Diffusion'!C110="","",'Section 10a Plan_Diffusion'!C110)</f>
        <v/>
      </c>
      <c r="K655" s="1273" t="str">
        <f>IF('Section 10a Plan_Diffusion'!D110="","",'Section 10a Plan_Diffusion'!D110)</f>
        <v/>
      </c>
      <c r="L655" s="69" t="str">
        <f>IF('Section 10a Plan_Diffusion'!E110="","",IF('Section 10a Plan_Diffusion'!E110="«Choisir»","",'Section 10a Plan_Diffusion'!E110))</f>
        <v/>
      </c>
      <c r="M655" s="69" t="str">
        <f>IF('Section 10a Plan_Diffusion'!F110="","",IF('Section 10a Plan_Diffusion'!F110="«Choisir»","",'Section 10a Plan_Diffusion'!F110))</f>
        <v/>
      </c>
      <c r="N655" s="69" t="str">
        <f>IF('Section 10a Plan_Diffusion'!G110="","",'Section 10a Plan_Diffusion'!G110)</f>
        <v/>
      </c>
      <c r="O655" s="69" t="str">
        <f>IF('Section 10a Plan_Diffusion'!H110="","",'Section 10a Plan_Diffusion'!H110)</f>
        <v/>
      </c>
      <c r="P655" s="69" t="str">
        <f>IF('Section 10a Plan_Diffusion'!I110="","",IF('Section 10a Plan_Diffusion'!I110="«Choisir»","",'Section 10a Plan_Diffusion'!I110))</f>
        <v/>
      </c>
      <c r="Q655" s="69" t="str">
        <f>IF('Section 10a Plan_Diffusion'!J110="","",IF('Section 10a Plan_Diffusion'!J110="«Choisir»","",'Section 10a Plan_Diffusion'!J110))</f>
        <v/>
      </c>
      <c r="R655" s="9" t="str">
        <f>IF('Section 10a Plan_Diffusion'!K110="","",'Section 10a Plan_Diffusion'!K110)</f>
        <v/>
      </c>
      <c r="S655" s="9" t="str">
        <f>IF('Section 10a Plan_Diffusion'!L110="","",'Section 10a Plan_Diffusion'!L110)</f>
        <v/>
      </c>
      <c r="T655" s="9" t="str">
        <f>IF('Section 10a Plan_Diffusion'!M110="","",'Section 10a Plan_Diffusion'!M110)</f>
        <v/>
      </c>
      <c r="U655" s="9" t="str">
        <f>IF('Section 10a Plan_Diffusion'!N110="","",'Section 10a Plan_Diffusion'!N110)</f>
        <v/>
      </c>
      <c r="V655" s="9">
        <f>'Section 10a Plan_Diffusion'!O110</f>
        <v>0</v>
      </c>
      <c r="W655" s="45">
        <f>'Section 10a Plan_Diffusion'!P110</f>
        <v>0</v>
      </c>
      <c r="X655" s="45">
        <f>'Section 10a Plan_Diffusion'!Q110</f>
        <v>0</v>
      </c>
      <c r="Y655" s="45">
        <f>'Section 10a Plan_Diffusion'!R110</f>
        <v>0</v>
      </c>
      <c r="Z655" s="45">
        <f>'Section 10a Plan_Diffusion'!S110</f>
        <v>0</v>
      </c>
      <c r="AA655" s="9">
        <f>'Section 10a Plan_Diffusion'!T110</f>
        <v>0</v>
      </c>
      <c r="AB655" s="9">
        <f>'Section 10a Plan_Diffusion'!U110</f>
        <v>0</v>
      </c>
    </row>
    <row r="656" spans="1:28">
      <c r="A656" s="9">
        <f>'Identification '!$F$11</f>
        <v>0</v>
      </c>
      <c r="B656" s="1371" t="str">
        <f>IF(AND('Identification '!$F$11="",'Identification '!$F$15&lt;&gt;""),'Identification '!$F$15,IF('Identification '!$F$11="","",IF('Identification '!$F$13="Inscrire le nom de votre organisme dans la cellule F15",'Identification '!$F$15,'Identification '!$F$13)))</f>
        <v/>
      </c>
      <c r="C656" s="9" t="str">
        <f>REF!$BM$8</f>
        <v>2026-2027</v>
      </c>
      <c r="D656" s="9" t="s">
        <v>3224</v>
      </c>
      <c r="E656" s="69" t="str">
        <f>'Identification '!$F$17</f>
        <v/>
      </c>
      <c r="F656" s="9" t="str">
        <f>'Identification '!$G$18</f>
        <v/>
      </c>
      <c r="G656" s="232" t="str">
        <f>IF('Section 10a Plan_Diffusion'!$D$6="","",'Section 10a Plan_Diffusion'!$D$6)</f>
        <v/>
      </c>
      <c r="H656" s="9" t="str">
        <f>IF('Section 10a Plan_Diffusion'!$D$8="","",'Section 10a Plan_Diffusion'!$D$8)</f>
        <v/>
      </c>
      <c r="I656" s="9" t="str">
        <f>IF('Section 10a Plan_Diffusion'!$K$8="","",'Section 10a Plan_Diffusion'!$K$8)</f>
        <v/>
      </c>
      <c r="J656" s="69" t="str">
        <f>IF('Section 10a Plan_Diffusion'!C111="","",'Section 10a Plan_Diffusion'!C111)</f>
        <v/>
      </c>
      <c r="K656" s="1273" t="str">
        <f>IF('Section 10a Plan_Diffusion'!D111="","",'Section 10a Plan_Diffusion'!D111)</f>
        <v/>
      </c>
      <c r="L656" s="69" t="str">
        <f>IF('Section 10a Plan_Diffusion'!E111="","",IF('Section 10a Plan_Diffusion'!E111="«Choisir»","",'Section 10a Plan_Diffusion'!E111))</f>
        <v/>
      </c>
      <c r="M656" s="69" t="str">
        <f>IF('Section 10a Plan_Diffusion'!F111="","",IF('Section 10a Plan_Diffusion'!F111="«Choisir»","",'Section 10a Plan_Diffusion'!F111))</f>
        <v/>
      </c>
      <c r="N656" s="69" t="str">
        <f>IF('Section 10a Plan_Diffusion'!G111="","",'Section 10a Plan_Diffusion'!G111)</f>
        <v/>
      </c>
      <c r="O656" s="69" t="str">
        <f>IF('Section 10a Plan_Diffusion'!H111="","",'Section 10a Plan_Diffusion'!H111)</f>
        <v/>
      </c>
      <c r="P656" s="69" t="str">
        <f>IF('Section 10a Plan_Diffusion'!I111="","",IF('Section 10a Plan_Diffusion'!I111="«Choisir»","",'Section 10a Plan_Diffusion'!I111))</f>
        <v/>
      </c>
      <c r="Q656" s="69" t="str">
        <f>IF('Section 10a Plan_Diffusion'!J111="","",IF('Section 10a Plan_Diffusion'!J111="«Choisir»","",'Section 10a Plan_Diffusion'!J111))</f>
        <v/>
      </c>
      <c r="R656" s="9" t="str">
        <f>IF('Section 10a Plan_Diffusion'!K111="","",'Section 10a Plan_Diffusion'!K111)</f>
        <v/>
      </c>
      <c r="S656" s="9" t="str">
        <f>IF('Section 10a Plan_Diffusion'!L111="","",'Section 10a Plan_Diffusion'!L111)</f>
        <v/>
      </c>
      <c r="T656" s="9" t="str">
        <f>IF('Section 10a Plan_Diffusion'!M111="","",'Section 10a Plan_Diffusion'!M111)</f>
        <v/>
      </c>
      <c r="U656" s="9" t="str">
        <f>IF('Section 10a Plan_Diffusion'!N111="","",'Section 10a Plan_Diffusion'!N111)</f>
        <v/>
      </c>
      <c r="V656" s="9">
        <f>'Section 10a Plan_Diffusion'!O111</f>
        <v>0</v>
      </c>
      <c r="W656" s="45">
        <f>'Section 10a Plan_Diffusion'!P111</f>
        <v>0</v>
      </c>
      <c r="X656" s="45">
        <f>'Section 10a Plan_Diffusion'!Q111</f>
        <v>0</v>
      </c>
      <c r="Y656" s="45">
        <f>'Section 10a Plan_Diffusion'!R111</f>
        <v>0</v>
      </c>
      <c r="Z656" s="45">
        <f>'Section 10a Plan_Diffusion'!S111</f>
        <v>0</v>
      </c>
      <c r="AA656" s="9">
        <f>'Section 10a Plan_Diffusion'!T111</f>
        <v>0</v>
      </c>
      <c r="AB656" s="9">
        <f>'Section 10a Plan_Diffusion'!U111</f>
        <v>0</v>
      </c>
    </row>
    <row r="657" spans="1:28">
      <c r="A657" s="9">
        <f>'Identification '!$F$11</f>
        <v>0</v>
      </c>
      <c r="B657" s="1371" t="str">
        <f>IF(AND('Identification '!$F$11="",'Identification '!$F$15&lt;&gt;""),'Identification '!$F$15,IF('Identification '!$F$11="","",IF('Identification '!$F$13="Inscrire le nom de votre organisme dans la cellule F15",'Identification '!$F$15,'Identification '!$F$13)))</f>
        <v/>
      </c>
      <c r="C657" s="9" t="str">
        <f>REF!$BM$8</f>
        <v>2026-2027</v>
      </c>
      <c r="D657" s="9" t="s">
        <v>3224</v>
      </c>
      <c r="E657" s="69" t="str">
        <f>'Identification '!$F$17</f>
        <v/>
      </c>
      <c r="F657" s="9" t="str">
        <f>'Identification '!$G$18</f>
        <v/>
      </c>
      <c r="G657" s="232" t="str">
        <f>IF('Section 10a Plan_Diffusion'!$D$6="","",'Section 10a Plan_Diffusion'!$D$6)</f>
        <v/>
      </c>
      <c r="H657" s="9" t="str">
        <f>IF('Section 10a Plan_Diffusion'!$D$8="","",'Section 10a Plan_Diffusion'!$D$8)</f>
        <v/>
      </c>
      <c r="I657" s="9" t="str">
        <f>IF('Section 10a Plan_Diffusion'!$K$8="","",'Section 10a Plan_Diffusion'!$K$8)</f>
        <v/>
      </c>
      <c r="J657" s="69" t="str">
        <f>IF('Section 10a Plan_Diffusion'!C112="","",'Section 10a Plan_Diffusion'!C112)</f>
        <v/>
      </c>
      <c r="K657" s="1273" t="str">
        <f>IF('Section 10a Plan_Diffusion'!D112="","",'Section 10a Plan_Diffusion'!D112)</f>
        <v/>
      </c>
      <c r="L657" s="69" t="str">
        <f>IF('Section 10a Plan_Diffusion'!E112="","",IF('Section 10a Plan_Diffusion'!E112="«Choisir»","",'Section 10a Plan_Diffusion'!E112))</f>
        <v/>
      </c>
      <c r="M657" s="69" t="str">
        <f>IF('Section 10a Plan_Diffusion'!F112="","",IF('Section 10a Plan_Diffusion'!F112="«Choisir»","",'Section 10a Plan_Diffusion'!F112))</f>
        <v/>
      </c>
      <c r="N657" s="69" t="str">
        <f>IF('Section 10a Plan_Diffusion'!G112="","",'Section 10a Plan_Diffusion'!G112)</f>
        <v/>
      </c>
      <c r="O657" s="69" t="str">
        <f>IF('Section 10a Plan_Diffusion'!H112="","",'Section 10a Plan_Diffusion'!H112)</f>
        <v/>
      </c>
      <c r="P657" s="69" t="str">
        <f>IF('Section 10a Plan_Diffusion'!I112="","",IF('Section 10a Plan_Diffusion'!I112="«Choisir»","",'Section 10a Plan_Diffusion'!I112))</f>
        <v/>
      </c>
      <c r="Q657" s="69" t="str">
        <f>IF('Section 10a Plan_Diffusion'!J112="","",IF('Section 10a Plan_Diffusion'!J112="«Choisir»","",'Section 10a Plan_Diffusion'!J112))</f>
        <v/>
      </c>
      <c r="R657" s="9" t="str">
        <f>IF('Section 10a Plan_Diffusion'!K112="","",'Section 10a Plan_Diffusion'!K112)</f>
        <v/>
      </c>
      <c r="S657" s="9" t="str">
        <f>IF('Section 10a Plan_Diffusion'!L112="","",'Section 10a Plan_Diffusion'!L112)</f>
        <v/>
      </c>
      <c r="T657" s="9" t="str">
        <f>IF('Section 10a Plan_Diffusion'!M112="","",'Section 10a Plan_Diffusion'!M112)</f>
        <v/>
      </c>
      <c r="U657" s="9" t="str">
        <f>IF('Section 10a Plan_Diffusion'!N112="","",'Section 10a Plan_Diffusion'!N112)</f>
        <v/>
      </c>
      <c r="V657" s="9">
        <f>'Section 10a Plan_Diffusion'!O112</f>
        <v>0</v>
      </c>
      <c r="W657" s="45">
        <f>'Section 10a Plan_Diffusion'!P112</f>
        <v>0</v>
      </c>
      <c r="X657" s="45">
        <f>'Section 10a Plan_Diffusion'!Q112</f>
        <v>0</v>
      </c>
      <c r="Y657" s="45">
        <f>'Section 10a Plan_Diffusion'!R112</f>
        <v>0</v>
      </c>
      <c r="Z657" s="45">
        <f>'Section 10a Plan_Diffusion'!S112</f>
        <v>0</v>
      </c>
      <c r="AA657" s="9">
        <f>'Section 10a Plan_Diffusion'!T112</f>
        <v>0</v>
      </c>
      <c r="AB657" s="9">
        <f>'Section 10a Plan_Diffusion'!U112</f>
        <v>0</v>
      </c>
    </row>
    <row r="658" spans="1:28">
      <c r="A658" s="9">
        <f>'Identification '!$F$11</f>
        <v>0</v>
      </c>
      <c r="B658" s="1371" t="str">
        <f>IF(AND('Identification '!$F$11="",'Identification '!$F$15&lt;&gt;""),'Identification '!$F$15,IF('Identification '!$F$11="","",IF('Identification '!$F$13="Inscrire le nom de votre organisme dans la cellule F15",'Identification '!$F$15,'Identification '!$F$13)))</f>
        <v/>
      </c>
      <c r="C658" s="9" t="str">
        <f>REF!$BM$8</f>
        <v>2026-2027</v>
      </c>
      <c r="D658" s="9" t="s">
        <v>3224</v>
      </c>
      <c r="E658" s="69" t="str">
        <f>'Identification '!$F$17</f>
        <v/>
      </c>
      <c r="F658" s="9" t="str">
        <f>'Identification '!$G$18</f>
        <v/>
      </c>
      <c r="G658" s="232" t="str">
        <f>IF('Section 10a Plan_Diffusion'!$D$6="","",'Section 10a Plan_Diffusion'!$D$6)</f>
        <v/>
      </c>
      <c r="H658" s="9" t="str">
        <f>IF('Section 10a Plan_Diffusion'!$D$8="","",'Section 10a Plan_Diffusion'!$D$8)</f>
        <v/>
      </c>
      <c r="I658" s="9" t="str">
        <f>IF('Section 10a Plan_Diffusion'!$K$8="","",'Section 10a Plan_Diffusion'!$K$8)</f>
        <v/>
      </c>
      <c r="J658" s="69" t="str">
        <f>IF('Section 10a Plan_Diffusion'!C113="","",'Section 10a Plan_Diffusion'!C113)</f>
        <v/>
      </c>
      <c r="K658" s="1273" t="str">
        <f>IF('Section 10a Plan_Diffusion'!D113="","",'Section 10a Plan_Diffusion'!D113)</f>
        <v/>
      </c>
      <c r="L658" s="69" t="str">
        <f>IF('Section 10a Plan_Diffusion'!E113="","",IF('Section 10a Plan_Diffusion'!E113="«Choisir»","",'Section 10a Plan_Diffusion'!E113))</f>
        <v/>
      </c>
      <c r="M658" s="69" t="str">
        <f>IF('Section 10a Plan_Diffusion'!F113="","",IF('Section 10a Plan_Diffusion'!F113="«Choisir»","",'Section 10a Plan_Diffusion'!F113))</f>
        <v/>
      </c>
      <c r="N658" s="69" t="str">
        <f>IF('Section 10a Plan_Diffusion'!G113="","",'Section 10a Plan_Diffusion'!G113)</f>
        <v/>
      </c>
      <c r="O658" s="69" t="str">
        <f>IF('Section 10a Plan_Diffusion'!H113="","",'Section 10a Plan_Diffusion'!H113)</f>
        <v/>
      </c>
      <c r="P658" s="69" t="str">
        <f>IF('Section 10a Plan_Diffusion'!I113="","",IF('Section 10a Plan_Diffusion'!I113="«Choisir»","",'Section 10a Plan_Diffusion'!I113))</f>
        <v/>
      </c>
      <c r="Q658" s="69" t="str">
        <f>IF('Section 10a Plan_Diffusion'!J113="","",IF('Section 10a Plan_Diffusion'!J113="«Choisir»","",'Section 10a Plan_Diffusion'!J113))</f>
        <v/>
      </c>
      <c r="R658" s="9" t="str">
        <f>IF('Section 10a Plan_Diffusion'!K113="","",'Section 10a Plan_Diffusion'!K113)</f>
        <v/>
      </c>
      <c r="S658" s="9" t="str">
        <f>IF('Section 10a Plan_Diffusion'!L113="","",'Section 10a Plan_Diffusion'!L113)</f>
        <v/>
      </c>
      <c r="T658" s="9" t="str">
        <f>IF('Section 10a Plan_Diffusion'!M113="","",'Section 10a Plan_Diffusion'!M113)</f>
        <v/>
      </c>
      <c r="U658" s="9" t="str">
        <f>IF('Section 10a Plan_Diffusion'!N113="","",'Section 10a Plan_Diffusion'!N113)</f>
        <v/>
      </c>
      <c r="V658" s="9">
        <f>'Section 10a Plan_Diffusion'!O113</f>
        <v>0</v>
      </c>
      <c r="W658" s="45">
        <f>'Section 10a Plan_Diffusion'!P113</f>
        <v>0</v>
      </c>
      <c r="X658" s="45">
        <f>'Section 10a Plan_Diffusion'!Q113</f>
        <v>0</v>
      </c>
      <c r="Y658" s="45">
        <f>'Section 10a Plan_Diffusion'!R113</f>
        <v>0</v>
      </c>
      <c r="Z658" s="45">
        <f>'Section 10a Plan_Diffusion'!S113</f>
        <v>0</v>
      </c>
      <c r="AA658" s="9">
        <f>'Section 10a Plan_Diffusion'!T113</f>
        <v>0</v>
      </c>
      <c r="AB658" s="9">
        <f>'Section 10a Plan_Diffusion'!U113</f>
        <v>0</v>
      </c>
    </row>
    <row r="659" spans="1:28">
      <c r="A659" s="9">
        <f>'Identification '!$F$11</f>
        <v>0</v>
      </c>
      <c r="B659" s="1371" t="str">
        <f>IF(AND('Identification '!$F$11="",'Identification '!$F$15&lt;&gt;""),'Identification '!$F$15,IF('Identification '!$F$11="","",IF('Identification '!$F$13="Inscrire le nom de votre organisme dans la cellule F15",'Identification '!$F$15,'Identification '!$F$13)))</f>
        <v/>
      </c>
      <c r="C659" s="9" t="str">
        <f>REF!$BM$8</f>
        <v>2026-2027</v>
      </c>
      <c r="D659" s="9" t="s">
        <v>3224</v>
      </c>
      <c r="E659" s="69" t="str">
        <f>'Identification '!$F$17</f>
        <v/>
      </c>
      <c r="F659" s="9" t="str">
        <f>'Identification '!$G$18</f>
        <v/>
      </c>
      <c r="G659" s="232" t="str">
        <f>IF('Section 10a Plan_Diffusion'!$D$6="","",'Section 10a Plan_Diffusion'!$D$6)</f>
        <v/>
      </c>
      <c r="H659" s="9" t="str">
        <f>IF('Section 10a Plan_Diffusion'!$D$8="","",'Section 10a Plan_Diffusion'!$D$8)</f>
        <v/>
      </c>
      <c r="I659" s="9" t="str">
        <f>IF('Section 10a Plan_Diffusion'!$K$8="","",'Section 10a Plan_Diffusion'!$K$8)</f>
        <v/>
      </c>
      <c r="J659" s="69" t="str">
        <f>IF('Section 10a Plan_Diffusion'!C114="","",'Section 10a Plan_Diffusion'!C114)</f>
        <v/>
      </c>
      <c r="K659" s="1273" t="str">
        <f>IF('Section 10a Plan_Diffusion'!D114="","",'Section 10a Plan_Diffusion'!D114)</f>
        <v/>
      </c>
      <c r="L659" s="69" t="str">
        <f>IF('Section 10a Plan_Diffusion'!E114="","",IF('Section 10a Plan_Diffusion'!E114="«Choisir»","",'Section 10a Plan_Diffusion'!E114))</f>
        <v/>
      </c>
      <c r="M659" s="69" t="str">
        <f>IF('Section 10a Plan_Diffusion'!F114="","",IF('Section 10a Plan_Diffusion'!F114="«Choisir»","",'Section 10a Plan_Diffusion'!F114))</f>
        <v/>
      </c>
      <c r="N659" s="69" t="str">
        <f>IF('Section 10a Plan_Diffusion'!G114="","",'Section 10a Plan_Diffusion'!G114)</f>
        <v/>
      </c>
      <c r="O659" s="69" t="str">
        <f>IF('Section 10a Plan_Diffusion'!H114="","",'Section 10a Plan_Diffusion'!H114)</f>
        <v/>
      </c>
      <c r="P659" s="69" t="str">
        <f>IF('Section 10a Plan_Diffusion'!I114="","",IF('Section 10a Plan_Diffusion'!I114="«Choisir»","",'Section 10a Plan_Diffusion'!I114))</f>
        <v/>
      </c>
      <c r="Q659" s="69" t="str">
        <f>IF('Section 10a Plan_Diffusion'!J114="","",IF('Section 10a Plan_Diffusion'!J114="«Choisir»","",'Section 10a Plan_Diffusion'!J114))</f>
        <v/>
      </c>
      <c r="R659" s="9" t="str">
        <f>IF('Section 10a Plan_Diffusion'!K114="","",'Section 10a Plan_Diffusion'!K114)</f>
        <v/>
      </c>
      <c r="S659" s="9" t="str">
        <f>IF('Section 10a Plan_Diffusion'!L114="","",'Section 10a Plan_Diffusion'!L114)</f>
        <v/>
      </c>
      <c r="T659" s="9" t="str">
        <f>IF('Section 10a Plan_Diffusion'!M114="","",'Section 10a Plan_Diffusion'!M114)</f>
        <v/>
      </c>
      <c r="U659" s="9" t="str">
        <f>IF('Section 10a Plan_Diffusion'!N114="","",'Section 10a Plan_Diffusion'!N114)</f>
        <v/>
      </c>
      <c r="V659" s="9">
        <f>'Section 10a Plan_Diffusion'!O114</f>
        <v>0</v>
      </c>
      <c r="W659" s="45">
        <f>'Section 10a Plan_Diffusion'!P114</f>
        <v>0</v>
      </c>
      <c r="X659" s="45">
        <f>'Section 10a Plan_Diffusion'!Q114</f>
        <v>0</v>
      </c>
      <c r="Y659" s="45">
        <f>'Section 10a Plan_Diffusion'!R114</f>
        <v>0</v>
      </c>
      <c r="Z659" s="45">
        <f>'Section 10a Plan_Diffusion'!S114</f>
        <v>0</v>
      </c>
      <c r="AA659" s="9">
        <f>'Section 10a Plan_Diffusion'!T114</f>
        <v>0</v>
      </c>
      <c r="AB659" s="9">
        <f>'Section 10a Plan_Diffusion'!U114</f>
        <v>0</v>
      </c>
    </row>
    <row r="660" spans="1:28">
      <c r="A660" s="9">
        <f>'Identification '!$F$11</f>
        <v>0</v>
      </c>
      <c r="B660" s="1371" t="str">
        <f>IF(AND('Identification '!$F$11="",'Identification '!$F$15&lt;&gt;""),'Identification '!$F$15,IF('Identification '!$F$11="","",IF('Identification '!$F$13="Inscrire le nom de votre organisme dans la cellule F15",'Identification '!$F$15,'Identification '!$F$13)))</f>
        <v/>
      </c>
      <c r="C660" s="9" t="str">
        <f>REF!$BM$8</f>
        <v>2026-2027</v>
      </c>
      <c r="D660" s="9" t="s">
        <v>3224</v>
      </c>
      <c r="E660" s="69" t="str">
        <f>'Identification '!$F$17</f>
        <v/>
      </c>
      <c r="F660" s="9" t="str">
        <f>'Identification '!$G$18</f>
        <v/>
      </c>
      <c r="G660" s="232" t="str">
        <f>IF('Section 10a Plan_Diffusion'!$D$6="","",'Section 10a Plan_Diffusion'!$D$6)</f>
        <v/>
      </c>
      <c r="H660" s="9" t="str">
        <f>IF('Section 10a Plan_Diffusion'!$D$8="","",'Section 10a Plan_Diffusion'!$D$8)</f>
        <v/>
      </c>
      <c r="I660" s="9" t="str">
        <f>IF('Section 10a Plan_Diffusion'!$K$8="","",'Section 10a Plan_Diffusion'!$K$8)</f>
        <v/>
      </c>
      <c r="J660" s="69" t="str">
        <f>IF('Section 10a Plan_Diffusion'!C115="","",'Section 10a Plan_Diffusion'!C115)</f>
        <v/>
      </c>
      <c r="K660" s="1273" t="str">
        <f>IF('Section 10a Plan_Diffusion'!D115="","",'Section 10a Plan_Diffusion'!D115)</f>
        <v/>
      </c>
      <c r="L660" s="69" t="str">
        <f>IF('Section 10a Plan_Diffusion'!E115="","",IF('Section 10a Plan_Diffusion'!E115="«Choisir»","",'Section 10a Plan_Diffusion'!E115))</f>
        <v/>
      </c>
      <c r="M660" s="69" t="str">
        <f>IF('Section 10a Plan_Diffusion'!F115="","",IF('Section 10a Plan_Diffusion'!F115="«Choisir»","",'Section 10a Plan_Diffusion'!F115))</f>
        <v/>
      </c>
      <c r="N660" s="69" t="str">
        <f>IF('Section 10a Plan_Diffusion'!G115="","",'Section 10a Plan_Diffusion'!G115)</f>
        <v/>
      </c>
      <c r="O660" s="69" t="str">
        <f>IF('Section 10a Plan_Diffusion'!H115="","",'Section 10a Plan_Diffusion'!H115)</f>
        <v/>
      </c>
      <c r="P660" s="69" t="str">
        <f>IF('Section 10a Plan_Diffusion'!I115="","",IF('Section 10a Plan_Diffusion'!I115="«Choisir»","",'Section 10a Plan_Diffusion'!I115))</f>
        <v/>
      </c>
      <c r="Q660" s="69" t="str">
        <f>IF('Section 10a Plan_Diffusion'!J115="","",IF('Section 10a Plan_Diffusion'!J115="«Choisir»","",'Section 10a Plan_Diffusion'!J115))</f>
        <v/>
      </c>
      <c r="R660" s="9" t="str">
        <f>IF('Section 10a Plan_Diffusion'!K115="","",'Section 10a Plan_Diffusion'!K115)</f>
        <v/>
      </c>
      <c r="S660" s="9" t="str">
        <f>IF('Section 10a Plan_Diffusion'!L115="","",'Section 10a Plan_Diffusion'!L115)</f>
        <v/>
      </c>
      <c r="T660" s="9" t="str">
        <f>IF('Section 10a Plan_Diffusion'!M115="","",'Section 10a Plan_Diffusion'!M115)</f>
        <v/>
      </c>
      <c r="U660" s="9" t="str">
        <f>IF('Section 10a Plan_Diffusion'!N115="","",'Section 10a Plan_Diffusion'!N115)</f>
        <v/>
      </c>
      <c r="V660" s="9">
        <f>'Section 10a Plan_Diffusion'!O115</f>
        <v>0</v>
      </c>
      <c r="W660" s="45">
        <f>'Section 10a Plan_Diffusion'!P115</f>
        <v>0</v>
      </c>
      <c r="X660" s="45">
        <f>'Section 10a Plan_Diffusion'!Q115</f>
        <v>0</v>
      </c>
      <c r="Y660" s="45">
        <f>'Section 10a Plan_Diffusion'!R115</f>
        <v>0</v>
      </c>
      <c r="Z660" s="45">
        <f>'Section 10a Plan_Diffusion'!S115</f>
        <v>0</v>
      </c>
      <c r="AA660" s="9">
        <f>'Section 10a Plan_Diffusion'!T115</f>
        <v>0</v>
      </c>
      <c r="AB660" s="9">
        <f>'Section 10a Plan_Diffusion'!U115</f>
        <v>0</v>
      </c>
    </row>
    <row r="661" spans="1:28">
      <c r="A661" s="9">
        <f>'Identification '!$F$11</f>
        <v>0</v>
      </c>
      <c r="B661" s="1371" t="str">
        <f>IF(AND('Identification '!$F$11="",'Identification '!$F$15&lt;&gt;""),'Identification '!$F$15,IF('Identification '!$F$11="","",IF('Identification '!$F$13="Inscrire le nom de votre organisme dans la cellule F15",'Identification '!$F$15,'Identification '!$F$13)))</f>
        <v/>
      </c>
      <c r="C661" s="9" t="str">
        <f>REF!$BM$8</f>
        <v>2026-2027</v>
      </c>
      <c r="D661" s="9" t="s">
        <v>3224</v>
      </c>
      <c r="E661" s="69" t="str">
        <f>'Identification '!$F$17</f>
        <v/>
      </c>
      <c r="F661" s="9" t="str">
        <f>'Identification '!$G$18</f>
        <v/>
      </c>
      <c r="G661" s="232" t="str">
        <f>IF('Section 10a Plan_Diffusion'!$D$6="","",'Section 10a Plan_Diffusion'!$D$6)</f>
        <v/>
      </c>
      <c r="H661" s="9" t="str">
        <f>IF('Section 10a Plan_Diffusion'!$D$8="","",'Section 10a Plan_Diffusion'!$D$8)</f>
        <v/>
      </c>
      <c r="I661" s="9" t="str">
        <f>IF('Section 10a Plan_Diffusion'!$K$8="","",'Section 10a Plan_Diffusion'!$K$8)</f>
        <v/>
      </c>
      <c r="J661" s="69" t="str">
        <f>IF('Section 10a Plan_Diffusion'!C116="","",'Section 10a Plan_Diffusion'!C116)</f>
        <v/>
      </c>
      <c r="K661" s="1273" t="str">
        <f>IF('Section 10a Plan_Diffusion'!D116="","",'Section 10a Plan_Diffusion'!D116)</f>
        <v/>
      </c>
      <c r="L661" s="69" t="str">
        <f>IF('Section 10a Plan_Diffusion'!E116="","",IF('Section 10a Plan_Diffusion'!E116="«Choisir»","",'Section 10a Plan_Diffusion'!E116))</f>
        <v/>
      </c>
      <c r="M661" s="69" t="str">
        <f>IF('Section 10a Plan_Diffusion'!F116="","",IF('Section 10a Plan_Diffusion'!F116="«Choisir»","",'Section 10a Plan_Diffusion'!F116))</f>
        <v/>
      </c>
      <c r="N661" s="69" t="str">
        <f>IF('Section 10a Plan_Diffusion'!G116="","",'Section 10a Plan_Diffusion'!G116)</f>
        <v/>
      </c>
      <c r="O661" s="69" t="str">
        <f>IF('Section 10a Plan_Diffusion'!H116="","",'Section 10a Plan_Diffusion'!H116)</f>
        <v/>
      </c>
      <c r="P661" s="69" t="str">
        <f>IF('Section 10a Plan_Diffusion'!I116="","",IF('Section 10a Plan_Diffusion'!I116="«Choisir»","",'Section 10a Plan_Diffusion'!I116))</f>
        <v/>
      </c>
      <c r="Q661" s="69" t="str">
        <f>IF('Section 10a Plan_Diffusion'!J116="","",IF('Section 10a Plan_Diffusion'!J116="«Choisir»","",'Section 10a Plan_Diffusion'!J116))</f>
        <v/>
      </c>
      <c r="R661" s="9" t="str">
        <f>IF('Section 10a Plan_Diffusion'!K116="","",'Section 10a Plan_Diffusion'!K116)</f>
        <v/>
      </c>
      <c r="S661" s="9" t="str">
        <f>IF('Section 10a Plan_Diffusion'!L116="","",'Section 10a Plan_Diffusion'!L116)</f>
        <v/>
      </c>
      <c r="T661" s="9" t="str">
        <f>IF('Section 10a Plan_Diffusion'!M116="","",'Section 10a Plan_Diffusion'!M116)</f>
        <v/>
      </c>
      <c r="U661" s="9" t="str">
        <f>IF('Section 10a Plan_Diffusion'!N116="","",'Section 10a Plan_Diffusion'!N116)</f>
        <v/>
      </c>
      <c r="V661" s="9">
        <f>'Section 10a Plan_Diffusion'!O116</f>
        <v>0</v>
      </c>
      <c r="W661" s="45">
        <f>'Section 10a Plan_Diffusion'!P116</f>
        <v>0</v>
      </c>
      <c r="X661" s="45">
        <f>'Section 10a Plan_Diffusion'!Q116</f>
        <v>0</v>
      </c>
      <c r="Y661" s="45">
        <f>'Section 10a Plan_Diffusion'!R116</f>
        <v>0</v>
      </c>
      <c r="Z661" s="45">
        <f>'Section 10a Plan_Diffusion'!S116</f>
        <v>0</v>
      </c>
      <c r="AA661" s="9">
        <f>'Section 10a Plan_Diffusion'!T116</f>
        <v>0</v>
      </c>
      <c r="AB661" s="9">
        <f>'Section 10a Plan_Diffusion'!U116</f>
        <v>0</v>
      </c>
    </row>
    <row r="662" spans="1:28">
      <c r="A662" s="9">
        <f>'Identification '!$F$11</f>
        <v>0</v>
      </c>
      <c r="B662" s="1371" t="str">
        <f>IF(AND('Identification '!$F$11="",'Identification '!$F$15&lt;&gt;""),'Identification '!$F$15,IF('Identification '!$F$11="","",IF('Identification '!$F$13="Inscrire le nom de votre organisme dans la cellule F15",'Identification '!$F$15,'Identification '!$F$13)))</f>
        <v/>
      </c>
      <c r="C662" s="9" t="str">
        <f>REF!$BM$8</f>
        <v>2026-2027</v>
      </c>
      <c r="D662" s="9" t="s">
        <v>3224</v>
      </c>
      <c r="E662" s="69" t="str">
        <f>'Identification '!$F$17</f>
        <v/>
      </c>
      <c r="F662" s="9" t="str">
        <f>'Identification '!$G$18</f>
        <v/>
      </c>
      <c r="G662" s="232" t="str">
        <f>IF('Section 10a Plan_Diffusion'!$D$6="","",'Section 10a Plan_Diffusion'!$D$6)</f>
        <v/>
      </c>
      <c r="H662" s="9" t="str">
        <f>IF('Section 10a Plan_Diffusion'!$D$8="","",'Section 10a Plan_Diffusion'!$D$8)</f>
        <v/>
      </c>
      <c r="I662" s="9" t="str">
        <f>IF('Section 10a Plan_Diffusion'!$K$8="","",'Section 10a Plan_Diffusion'!$K$8)</f>
        <v/>
      </c>
      <c r="J662" s="69" t="str">
        <f>IF('Section 10a Plan_Diffusion'!C117="","",'Section 10a Plan_Diffusion'!C117)</f>
        <v/>
      </c>
      <c r="K662" s="1273" t="str">
        <f>IF('Section 10a Plan_Diffusion'!D117="","",'Section 10a Plan_Diffusion'!D117)</f>
        <v/>
      </c>
      <c r="L662" s="69" t="str">
        <f>IF('Section 10a Plan_Diffusion'!E117="","",IF('Section 10a Plan_Diffusion'!E117="«Choisir»","",'Section 10a Plan_Diffusion'!E117))</f>
        <v/>
      </c>
      <c r="M662" s="69" t="str">
        <f>IF('Section 10a Plan_Diffusion'!F117="","",IF('Section 10a Plan_Diffusion'!F117="«Choisir»","",'Section 10a Plan_Diffusion'!F117))</f>
        <v/>
      </c>
      <c r="N662" s="69" t="str">
        <f>IF('Section 10a Plan_Diffusion'!G117="","",'Section 10a Plan_Diffusion'!G117)</f>
        <v/>
      </c>
      <c r="O662" s="69" t="str">
        <f>IF('Section 10a Plan_Diffusion'!H117="","",'Section 10a Plan_Diffusion'!H117)</f>
        <v/>
      </c>
      <c r="P662" s="69" t="str">
        <f>IF('Section 10a Plan_Diffusion'!I117="","",IF('Section 10a Plan_Diffusion'!I117="«Choisir»","",'Section 10a Plan_Diffusion'!I117))</f>
        <v/>
      </c>
      <c r="Q662" s="69" t="str">
        <f>IF('Section 10a Plan_Diffusion'!J117="","",IF('Section 10a Plan_Diffusion'!J117="«Choisir»","",'Section 10a Plan_Diffusion'!J117))</f>
        <v/>
      </c>
      <c r="R662" s="9" t="str">
        <f>IF('Section 10a Plan_Diffusion'!K117="","",'Section 10a Plan_Diffusion'!K117)</f>
        <v/>
      </c>
      <c r="S662" s="9" t="str">
        <f>IF('Section 10a Plan_Diffusion'!L117="","",'Section 10a Plan_Diffusion'!L117)</f>
        <v/>
      </c>
      <c r="T662" s="9" t="str">
        <f>IF('Section 10a Plan_Diffusion'!M117="","",'Section 10a Plan_Diffusion'!M117)</f>
        <v/>
      </c>
      <c r="U662" s="9" t="str">
        <f>IF('Section 10a Plan_Diffusion'!N117="","",'Section 10a Plan_Diffusion'!N117)</f>
        <v/>
      </c>
      <c r="V662" s="9">
        <f>'Section 10a Plan_Diffusion'!O117</f>
        <v>0</v>
      </c>
      <c r="W662" s="45">
        <f>'Section 10a Plan_Diffusion'!P117</f>
        <v>0</v>
      </c>
      <c r="X662" s="45">
        <f>'Section 10a Plan_Diffusion'!Q117</f>
        <v>0</v>
      </c>
      <c r="Y662" s="45">
        <f>'Section 10a Plan_Diffusion'!R117</f>
        <v>0</v>
      </c>
      <c r="Z662" s="45">
        <f>'Section 10a Plan_Diffusion'!S117</f>
        <v>0</v>
      </c>
      <c r="AA662" s="9">
        <f>'Section 10a Plan_Diffusion'!T117</f>
        <v>0</v>
      </c>
      <c r="AB662" s="9">
        <f>'Section 10a Plan_Diffusion'!U117</f>
        <v>0</v>
      </c>
    </row>
    <row r="663" spans="1:28">
      <c r="A663" s="9">
        <f>'Identification '!$F$11</f>
        <v>0</v>
      </c>
      <c r="B663" s="1371" t="str">
        <f>IF(AND('Identification '!$F$11="",'Identification '!$F$15&lt;&gt;""),'Identification '!$F$15,IF('Identification '!$F$11="","",IF('Identification '!$F$13="Inscrire le nom de votre organisme dans la cellule F15",'Identification '!$F$15,'Identification '!$F$13)))</f>
        <v/>
      </c>
      <c r="C663" s="9" t="str">
        <f>REF!$BM$8</f>
        <v>2026-2027</v>
      </c>
      <c r="D663" s="9" t="s">
        <v>3224</v>
      </c>
      <c r="E663" s="69" t="str">
        <f>'Identification '!$F$17</f>
        <v/>
      </c>
      <c r="F663" s="9" t="str">
        <f>'Identification '!$G$18</f>
        <v/>
      </c>
      <c r="G663" s="232" t="str">
        <f>IF('Section 10a Plan_Diffusion'!$D$6="","",'Section 10a Plan_Diffusion'!$D$6)</f>
        <v/>
      </c>
      <c r="H663" s="9" t="str">
        <f>IF('Section 10a Plan_Diffusion'!$D$8="","",'Section 10a Plan_Diffusion'!$D$8)</f>
        <v/>
      </c>
      <c r="I663" s="9" t="str">
        <f>IF('Section 10a Plan_Diffusion'!$K$8="","",'Section 10a Plan_Diffusion'!$K$8)</f>
        <v/>
      </c>
      <c r="J663" s="69" t="str">
        <f>IF('Section 10a Plan_Diffusion'!C118="","",'Section 10a Plan_Diffusion'!C118)</f>
        <v/>
      </c>
      <c r="K663" s="1273" t="str">
        <f>IF('Section 10a Plan_Diffusion'!D118="","",'Section 10a Plan_Diffusion'!D118)</f>
        <v/>
      </c>
      <c r="L663" s="69" t="str">
        <f>IF('Section 10a Plan_Diffusion'!E118="","",IF('Section 10a Plan_Diffusion'!E118="«Choisir»","",'Section 10a Plan_Diffusion'!E118))</f>
        <v/>
      </c>
      <c r="M663" s="69" t="str">
        <f>IF('Section 10a Plan_Diffusion'!F118="","",IF('Section 10a Plan_Diffusion'!F118="«Choisir»","",'Section 10a Plan_Diffusion'!F118))</f>
        <v/>
      </c>
      <c r="N663" s="69" t="str">
        <f>IF('Section 10a Plan_Diffusion'!G118="","",'Section 10a Plan_Diffusion'!G118)</f>
        <v/>
      </c>
      <c r="O663" s="69" t="str">
        <f>IF('Section 10a Plan_Diffusion'!H118="","",'Section 10a Plan_Diffusion'!H118)</f>
        <v/>
      </c>
      <c r="P663" s="69" t="str">
        <f>IF('Section 10a Plan_Diffusion'!I118="","",IF('Section 10a Plan_Diffusion'!I118="«Choisir»","",'Section 10a Plan_Diffusion'!I118))</f>
        <v/>
      </c>
      <c r="Q663" s="69" t="str">
        <f>IF('Section 10a Plan_Diffusion'!J118="","",IF('Section 10a Plan_Diffusion'!J118="«Choisir»","",'Section 10a Plan_Diffusion'!J118))</f>
        <v/>
      </c>
      <c r="R663" s="9" t="str">
        <f>IF('Section 10a Plan_Diffusion'!K118="","",'Section 10a Plan_Diffusion'!K118)</f>
        <v/>
      </c>
      <c r="S663" s="9" t="str">
        <f>IF('Section 10a Plan_Diffusion'!L118="","",'Section 10a Plan_Diffusion'!L118)</f>
        <v/>
      </c>
      <c r="T663" s="9" t="str">
        <f>IF('Section 10a Plan_Diffusion'!M118="","",'Section 10a Plan_Diffusion'!M118)</f>
        <v/>
      </c>
      <c r="U663" s="9" t="str">
        <f>IF('Section 10a Plan_Diffusion'!N118="","",'Section 10a Plan_Diffusion'!N118)</f>
        <v/>
      </c>
      <c r="V663" s="9">
        <f>'Section 10a Plan_Diffusion'!O118</f>
        <v>0</v>
      </c>
      <c r="W663" s="45">
        <f>'Section 10a Plan_Diffusion'!P118</f>
        <v>0</v>
      </c>
      <c r="X663" s="45">
        <f>'Section 10a Plan_Diffusion'!Q118</f>
        <v>0</v>
      </c>
      <c r="Y663" s="45">
        <f>'Section 10a Plan_Diffusion'!R118</f>
        <v>0</v>
      </c>
      <c r="Z663" s="45">
        <f>'Section 10a Plan_Diffusion'!S118</f>
        <v>0</v>
      </c>
      <c r="AA663" s="9">
        <f>'Section 10a Plan_Diffusion'!T118</f>
        <v>0</v>
      </c>
      <c r="AB663" s="9">
        <f>'Section 10a Plan_Diffusion'!U118</f>
        <v>0</v>
      </c>
    </row>
    <row r="664" spans="1:28">
      <c r="A664" s="9">
        <f>'Identification '!$F$11</f>
        <v>0</v>
      </c>
      <c r="B664" s="1371" t="str">
        <f>IF(AND('Identification '!$F$11="",'Identification '!$F$15&lt;&gt;""),'Identification '!$F$15,IF('Identification '!$F$11="","",IF('Identification '!$F$13="Inscrire le nom de votre organisme dans la cellule F15",'Identification '!$F$15,'Identification '!$F$13)))</f>
        <v/>
      </c>
      <c r="C664" s="9" t="str">
        <f>REF!$BM$8</f>
        <v>2026-2027</v>
      </c>
      <c r="D664" s="9" t="s">
        <v>3224</v>
      </c>
      <c r="E664" s="69" t="str">
        <f>'Identification '!$F$17</f>
        <v/>
      </c>
      <c r="F664" s="9" t="str">
        <f>'Identification '!$G$18</f>
        <v/>
      </c>
      <c r="G664" s="232" t="str">
        <f>IF('Section 10a Plan_Diffusion'!$D$6="","",'Section 10a Plan_Diffusion'!$D$6)</f>
        <v/>
      </c>
      <c r="H664" s="9" t="str">
        <f>IF('Section 10a Plan_Diffusion'!$D$8="","",'Section 10a Plan_Diffusion'!$D$8)</f>
        <v/>
      </c>
      <c r="I664" s="9" t="str">
        <f>IF('Section 10a Plan_Diffusion'!$K$8="","",'Section 10a Plan_Diffusion'!$K$8)</f>
        <v/>
      </c>
      <c r="J664" s="69" t="str">
        <f>IF('Section 10a Plan_Diffusion'!C119="","",'Section 10a Plan_Diffusion'!C119)</f>
        <v/>
      </c>
      <c r="K664" s="1273" t="str">
        <f>IF('Section 10a Plan_Diffusion'!D119="","",'Section 10a Plan_Diffusion'!D119)</f>
        <v/>
      </c>
      <c r="L664" s="69" t="str">
        <f>IF('Section 10a Plan_Diffusion'!E119="","",IF('Section 10a Plan_Diffusion'!E119="«Choisir»","",'Section 10a Plan_Diffusion'!E119))</f>
        <v/>
      </c>
      <c r="M664" s="69" t="str">
        <f>IF('Section 10a Plan_Diffusion'!F119="","",IF('Section 10a Plan_Diffusion'!F119="«Choisir»","",'Section 10a Plan_Diffusion'!F119))</f>
        <v/>
      </c>
      <c r="N664" s="69" t="str">
        <f>IF('Section 10a Plan_Diffusion'!G119="","",'Section 10a Plan_Diffusion'!G119)</f>
        <v/>
      </c>
      <c r="O664" s="69" t="str">
        <f>IF('Section 10a Plan_Diffusion'!H119="","",'Section 10a Plan_Diffusion'!H119)</f>
        <v/>
      </c>
      <c r="P664" s="69" t="str">
        <f>IF('Section 10a Plan_Diffusion'!I119="","",IF('Section 10a Plan_Diffusion'!I119="«Choisir»","",'Section 10a Plan_Diffusion'!I119))</f>
        <v/>
      </c>
      <c r="Q664" s="69" t="str">
        <f>IF('Section 10a Plan_Diffusion'!J119="","",IF('Section 10a Plan_Diffusion'!J119="«Choisir»","",'Section 10a Plan_Diffusion'!J119))</f>
        <v/>
      </c>
      <c r="R664" s="9" t="str">
        <f>IF('Section 10a Plan_Diffusion'!K119="","",'Section 10a Plan_Diffusion'!K119)</f>
        <v/>
      </c>
      <c r="S664" s="9" t="str">
        <f>IF('Section 10a Plan_Diffusion'!L119="","",'Section 10a Plan_Diffusion'!L119)</f>
        <v/>
      </c>
      <c r="T664" s="9" t="str">
        <f>IF('Section 10a Plan_Diffusion'!M119="","",'Section 10a Plan_Diffusion'!M119)</f>
        <v/>
      </c>
      <c r="U664" s="9" t="str">
        <f>IF('Section 10a Plan_Diffusion'!N119="","",'Section 10a Plan_Diffusion'!N119)</f>
        <v/>
      </c>
      <c r="V664" s="9">
        <f>'Section 10a Plan_Diffusion'!O119</f>
        <v>0</v>
      </c>
      <c r="W664" s="45">
        <f>'Section 10a Plan_Diffusion'!P119</f>
        <v>0</v>
      </c>
      <c r="X664" s="45">
        <f>'Section 10a Plan_Diffusion'!Q119</f>
        <v>0</v>
      </c>
      <c r="Y664" s="45">
        <f>'Section 10a Plan_Diffusion'!R119</f>
        <v>0</v>
      </c>
      <c r="Z664" s="45">
        <f>'Section 10a Plan_Diffusion'!S119</f>
        <v>0</v>
      </c>
      <c r="AA664" s="9">
        <f>'Section 10a Plan_Diffusion'!T119</f>
        <v>0</v>
      </c>
      <c r="AB664" s="9">
        <f>'Section 10a Plan_Diffusion'!U119</f>
        <v>0</v>
      </c>
    </row>
    <row r="665" spans="1:28">
      <c r="A665" s="9">
        <f>'Identification '!$F$11</f>
        <v>0</v>
      </c>
      <c r="B665" s="1371" t="str">
        <f>IF(AND('Identification '!$F$11="",'Identification '!$F$15&lt;&gt;""),'Identification '!$F$15,IF('Identification '!$F$11="","",IF('Identification '!$F$13="Inscrire le nom de votre organisme dans la cellule F15",'Identification '!$F$15,'Identification '!$F$13)))</f>
        <v/>
      </c>
      <c r="C665" s="9" t="str">
        <f>REF!$BM$8</f>
        <v>2026-2027</v>
      </c>
      <c r="D665" s="9" t="s">
        <v>3224</v>
      </c>
      <c r="E665" s="69" t="str">
        <f>'Identification '!$F$17</f>
        <v/>
      </c>
      <c r="F665" s="9" t="str">
        <f>'Identification '!$G$18</f>
        <v/>
      </c>
      <c r="G665" s="232" t="str">
        <f>IF('Section 10a Plan_Diffusion'!$D$6="","",'Section 10a Plan_Diffusion'!$D$6)</f>
        <v/>
      </c>
      <c r="H665" s="9" t="str">
        <f>IF('Section 10a Plan_Diffusion'!$D$8="","",'Section 10a Plan_Diffusion'!$D$8)</f>
        <v/>
      </c>
      <c r="I665" s="9" t="str">
        <f>IF('Section 10a Plan_Diffusion'!$K$8="","",'Section 10a Plan_Diffusion'!$K$8)</f>
        <v/>
      </c>
      <c r="J665" s="69" t="str">
        <f>IF('Section 10a Plan_Diffusion'!C120="","",'Section 10a Plan_Diffusion'!C120)</f>
        <v/>
      </c>
      <c r="K665" s="1273" t="str">
        <f>IF('Section 10a Plan_Diffusion'!D120="","",'Section 10a Plan_Diffusion'!D120)</f>
        <v/>
      </c>
      <c r="L665" s="69" t="str">
        <f>IF('Section 10a Plan_Diffusion'!E120="","",IF('Section 10a Plan_Diffusion'!E120="«Choisir»","",'Section 10a Plan_Diffusion'!E120))</f>
        <v/>
      </c>
      <c r="M665" s="69" t="str">
        <f>IF('Section 10a Plan_Diffusion'!F120="","",IF('Section 10a Plan_Diffusion'!F120="«Choisir»","",'Section 10a Plan_Diffusion'!F120))</f>
        <v/>
      </c>
      <c r="N665" s="69" t="str">
        <f>IF('Section 10a Plan_Diffusion'!G120="","",'Section 10a Plan_Diffusion'!G120)</f>
        <v/>
      </c>
      <c r="O665" s="69" t="str">
        <f>IF('Section 10a Plan_Diffusion'!H120="","",'Section 10a Plan_Diffusion'!H120)</f>
        <v/>
      </c>
      <c r="P665" s="69" t="str">
        <f>IF('Section 10a Plan_Diffusion'!I120="","",IF('Section 10a Plan_Diffusion'!I120="«Choisir»","",'Section 10a Plan_Diffusion'!I120))</f>
        <v/>
      </c>
      <c r="Q665" s="69" t="str">
        <f>IF('Section 10a Plan_Diffusion'!J120="","",IF('Section 10a Plan_Diffusion'!J120="«Choisir»","",'Section 10a Plan_Diffusion'!J120))</f>
        <v/>
      </c>
      <c r="R665" s="9" t="str">
        <f>IF('Section 10a Plan_Diffusion'!K120="","",'Section 10a Plan_Diffusion'!K120)</f>
        <v/>
      </c>
      <c r="S665" s="9" t="str">
        <f>IF('Section 10a Plan_Diffusion'!L120="","",'Section 10a Plan_Diffusion'!L120)</f>
        <v/>
      </c>
      <c r="T665" s="9" t="str">
        <f>IF('Section 10a Plan_Diffusion'!M120="","",'Section 10a Plan_Diffusion'!M120)</f>
        <v/>
      </c>
      <c r="U665" s="9" t="str">
        <f>IF('Section 10a Plan_Diffusion'!N120="","",'Section 10a Plan_Diffusion'!N120)</f>
        <v/>
      </c>
      <c r="V665" s="9">
        <f>'Section 10a Plan_Diffusion'!O120</f>
        <v>0</v>
      </c>
      <c r="W665" s="45">
        <f>'Section 10a Plan_Diffusion'!P120</f>
        <v>0</v>
      </c>
      <c r="X665" s="45">
        <f>'Section 10a Plan_Diffusion'!Q120</f>
        <v>0</v>
      </c>
      <c r="Y665" s="45">
        <f>'Section 10a Plan_Diffusion'!R120</f>
        <v>0</v>
      </c>
      <c r="Z665" s="45">
        <f>'Section 10a Plan_Diffusion'!S120</f>
        <v>0</v>
      </c>
      <c r="AA665" s="9">
        <f>'Section 10a Plan_Diffusion'!T120</f>
        <v>0</v>
      </c>
      <c r="AB665" s="9">
        <f>'Section 10a Plan_Diffusion'!U120</f>
        <v>0</v>
      </c>
    </row>
    <row r="666" spans="1:28">
      <c r="A666" s="9">
        <f>'Identification '!$F$11</f>
        <v>0</v>
      </c>
      <c r="B666" s="1371" t="str">
        <f>IF(AND('Identification '!$F$11="",'Identification '!$F$15&lt;&gt;""),'Identification '!$F$15,IF('Identification '!$F$11="","",IF('Identification '!$F$13="Inscrire le nom de votre organisme dans la cellule F15",'Identification '!$F$15,'Identification '!$F$13)))</f>
        <v/>
      </c>
      <c r="C666" s="9" t="str">
        <f>REF!$BM$8</f>
        <v>2026-2027</v>
      </c>
      <c r="D666" s="9" t="s">
        <v>3224</v>
      </c>
      <c r="E666" s="69" t="str">
        <f>'Identification '!$F$17</f>
        <v/>
      </c>
      <c r="F666" s="9" t="str">
        <f>'Identification '!$G$18</f>
        <v/>
      </c>
      <c r="G666" s="232" t="str">
        <f>IF('Section 10a Plan_Diffusion'!$D$6="","",'Section 10a Plan_Diffusion'!$D$6)</f>
        <v/>
      </c>
      <c r="H666" s="9" t="str">
        <f>IF('Section 10a Plan_Diffusion'!$D$8="","",'Section 10a Plan_Diffusion'!$D$8)</f>
        <v/>
      </c>
      <c r="I666" s="9" t="str">
        <f>IF('Section 10a Plan_Diffusion'!$K$8="","",'Section 10a Plan_Diffusion'!$K$8)</f>
        <v/>
      </c>
      <c r="J666" s="69" t="str">
        <f>IF('Section 10a Plan_Diffusion'!C121="","",'Section 10a Plan_Diffusion'!C121)</f>
        <v/>
      </c>
      <c r="K666" s="1273" t="str">
        <f>IF('Section 10a Plan_Diffusion'!D121="","",'Section 10a Plan_Diffusion'!D121)</f>
        <v/>
      </c>
      <c r="L666" s="69" t="str">
        <f>IF('Section 10a Plan_Diffusion'!E121="","",IF('Section 10a Plan_Diffusion'!E121="«Choisir»","",'Section 10a Plan_Diffusion'!E121))</f>
        <v/>
      </c>
      <c r="M666" s="69" t="str">
        <f>IF('Section 10a Plan_Diffusion'!F121="","",IF('Section 10a Plan_Diffusion'!F121="«Choisir»","",'Section 10a Plan_Diffusion'!F121))</f>
        <v/>
      </c>
      <c r="N666" s="69" t="str">
        <f>IF('Section 10a Plan_Diffusion'!G121="","",'Section 10a Plan_Diffusion'!G121)</f>
        <v/>
      </c>
      <c r="O666" s="69" t="str">
        <f>IF('Section 10a Plan_Diffusion'!H121="","",'Section 10a Plan_Diffusion'!H121)</f>
        <v/>
      </c>
      <c r="P666" s="69" t="str">
        <f>IF('Section 10a Plan_Diffusion'!I121="","",IF('Section 10a Plan_Diffusion'!I121="«Choisir»","",'Section 10a Plan_Diffusion'!I121))</f>
        <v/>
      </c>
      <c r="Q666" s="69" t="str">
        <f>IF('Section 10a Plan_Diffusion'!J121="","",IF('Section 10a Plan_Diffusion'!J121="«Choisir»","",'Section 10a Plan_Diffusion'!J121))</f>
        <v/>
      </c>
      <c r="R666" s="9" t="str">
        <f>IF('Section 10a Plan_Diffusion'!K121="","",'Section 10a Plan_Diffusion'!K121)</f>
        <v/>
      </c>
      <c r="S666" s="9" t="str">
        <f>IF('Section 10a Plan_Diffusion'!L121="","",'Section 10a Plan_Diffusion'!L121)</f>
        <v/>
      </c>
      <c r="T666" s="9" t="str">
        <f>IF('Section 10a Plan_Diffusion'!M121="","",'Section 10a Plan_Diffusion'!M121)</f>
        <v/>
      </c>
      <c r="U666" s="9" t="str">
        <f>IF('Section 10a Plan_Diffusion'!N121="","",'Section 10a Plan_Diffusion'!N121)</f>
        <v/>
      </c>
      <c r="V666" s="9">
        <f>'Section 10a Plan_Diffusion'!O121</f>
        <v>0</v>
      </c>
      <c r="W666" s="45">
        <f>'Section 10a Plan_Diffusion'!P121</f>
        <v>0</v>
      </c>
      <c r="X666" s="45">
        <f>'Section 10a Plan_Diffusion'!Q121</f>
        <v>0</v>
      </c>
      <c r="Y666" s="45">
        <f>'Section 10a Plan_Diffusion'!R121</f>
        <v>0</v>
      </c>
      <c r="Z666" s="45">
        <f>'Section 10a Plan_Diffusion'!S121</f>
        <v>0</v>
      </c>
      <c r="AA666" s="9">
        <f>'Section 10a Plan_Diffusion'!T121</f>
        <v>0</v>
      </c>
      <c r="AB666" s="9">
        <f>'Section 10a Plan_Diffusion'!U121</f>
        <v>0</v>
      </c>
    </row>
    <row r="667" spans="1:28">
      <c r="A667" s="9">
        <f>'Identification '!$F$11</f>
        <v>0</v>
      </c>
      <c r="B667" s="1371" t="str">
        <f>IF(AND('Identification '!$F$11="",'Identification '!$F$15&lt;&gt;""),'Identification '!$F$15,IF('Identification '!$F$11="","",IF('Identification '!$F$13="Inscrire le nom de votre organisme dans la cellule F15",'Identification '!$F$15,'Identification '!$F$13)))</f>
        <v/>
      </c>
      <c r="C667" s="9" t="str">
        <f>REF!$BM$8</f>
        <v>2026-2027</v>
      </c>
      <c r="D667" s="9" t="s">
        <v>3224</v>
      </c>
      <c r="E667" s="69" t="str">
        <f>'Identification '!$F$17</f>
        <v/>
      </c>
      <c r="F667" s="9" t="str">
        <f>'Identification '!$G$18</f>
        <v/>
      </c>
      <c r="G667" s="232" t="str">
        <f>IF('Section 10a Plan_Diffusion'!$D$6="","",'Section 10a Plan_Diffusion'!$D$6)</f>
        <v/>
      </c>
      <c r="H667" s="9" t="str">
        <f>IF('Section 10a Plan_Diffusion'!$D$8="","",'Section 10a Plan_Diffusion'!$D$8)</f>
        <v/>
      </c>
      <c r="I667" s="9" t="str">
        <f>IF('Section 10a Plan_Diffusion'!$K$8="","",'Section 10a Plan_Diffusion'!$K$8)</f>
        <v/>
      </c>
      <c r="J667" s="69" t="str">
        <f>IF('Section 10a Plan_Diffusion'!C122="","",'Section 10a Plan_Diffusion'!C122)</f>
        <v/>
      </c>
      <c r="K667" s="1273" t="str">
        <f>IF('Section 10a Plan_Diffusion'!D122="","",'Section 10a Plan_Diffusion'!D122)</f>
        <v/>
      </c>
      <c r="L667" s="69" t="str">
        <f>IF('Section 10a Plan_Diffusion'!E122="","",IF('Section 10a Plan_Diffusion'!E122="«Choisir»","",'Section 10a Plan_Diffusion'!E122))</f>
        <v/>
      </c>
      <c r="M667" s="69" t="str">
        <f>IF('Section 10a Plan_Diffusion'!F122="","",IF('Section 10a Plan_Diffusion'!F122="«Choisir»","",'Section 10a Plan_Diffusion'!F122))</f>
        <v/>
      </c>
      <c r="N667" s="69" t="str">
        <f>IF('Section 10a Plan_Diffusion'!G122="","",'Section 10a Plan_Diffusion'!G122)</f>
        <v/>
      </c>
      <c r="O667" s="69" t="str">
        <f>IF('Section 10a Plan_Diffusion'!H122="","",'Section 10a Plan_Diffusion'!H122)</f>
        <v/>
      </c>
      <c r="P667" s="69" t="str">
        <f>IF('Section 10a Plan_Diffusion'!I122="","",IF('Section 10a Plan_Diffusion'!I122="«Choisir»","",'Section 10a Plan_Diffusion'!I122))</f>
        <v/>
      </c>
      <c r="Q667" s="69" t="str">
        <f>IF('Section 10a Plan_Diffusion'!J122="","",IF('Section 10a Plan_Diffusion'!J122="«Choisir»","",'Section 10a Plan_Diffusion'!J122))</f>
        <v/>
      </c>
      <c r="R667" s="9" t="str">
        <f>IF('Section 10a Plan_Diffusion'!K122="","",'Section 10a Plan_Diffusion'!K122)</f>
        <v/>
      </c>
      <c r="S667" s="9" t="str">
        <f>IF('Section 10a Plan_Diffusion'!L122="","",'Section 10a Plan_Diffusion'!L122)</f>
        <v/>
      </c>
      <c r="T667" s="9" t="str">
        <f>IF('Section 10a Plan_Diffusion'!M122="","",'Section 10a Plan_Diffusion'!M122)</f>
        <v/>
      </c>
      <c r="U667" s="9" t="str">
        <f>IF('Section 10a Plan_Diffusion'!N122="","",'Section 10a Plan_Diffusion'!N122)</f>
        <v/>
      </c>
      <c r="V667" s="9">
        <f>'Section 10a Plan_Diffusion'!O122</f>
        <v>0</v>
      </c>
      <c r="W667" s="45">
        <f>'Section 10a Plan_Diffusion'!P122</f>
        <v>0</v>
      </c>
      <c r="X667" s="45">
        <f>'Section 10a Plan_Diffusion'!Q122</f>
        <v>0</v>
      </c>
      <c r="Y667" s="45">
        <f>'Section 10a Plan_Diffusion'!R122</f>
        <v>0</v>
      </c>
      <c r="Z667" s="45">
        <f>'Section 10a Plan_Diffusion'!S122</f>
        <v>0</v>
      </c>
      <c r="AA667" s="9">
        <f>'Section 10a Plan_Diffusion'!T122</f>
        <v>0</v>
      </c>
      <c r="AB667" s="9">
        <f>'Section 10a Plan_Diffusion'!U122</f>
        <v>0</v>
      </c>
    </row>
    <row r="668" spans="1:28">
      <c r="A668" s="9">
        <f>'Identification '!$F$11</f>
        <v>0</v>
      </c>
      <c r="B668" s="1371" t="str">
        <f>IF(AND('Identification '!$F$11="",'Identification '!$F$15&lt;&gt;""),'Identification '!$F$15,IF('Identification '!$F$11="","",IF('Identification '!$F$13="Inscrire le nom de votre organisme dans la cellule F15",'Identification '!$F$15,'Identification '!$F$13)))</f>
        <v/>
      </c>
      <c r="C668" s="9" t="str">
        <f>REF!$BM$8</f>
        <v>2026-2027</v>
      </c>
      <c r="D668" s="9" t="s">
        <v>3224</v>
      </c>
      <c r="E668" s="69" t="str">
        <f>'Identification '!$F$17</f>
        <v/>
      </c>
      <c r="F668" s="9" t="str">
        <f>'Identification '!$G$18</f>
        <v/>
      </c>
      <c r="G668" s="232" t="str">
        <f>IF('Section 10a Plan_Diffusion'!$D$6="","",'Section 10a Plan_Diffusion'!$D$6)</f>
        <v/>
      </c>
      <c r="H668" s="9" t="str">
        <f>IF('Section 10a Plan_Diffusion'!$D$8="","",'Section 10a Plan_Diffusion'!$D$8)</f>
        <v/>
      </c>
      <c r="I668" s="9" t="str">
        <f>IF('Section 10a Plan_Diffusion'!$K$8="","",'Section 10a Plan_Diffusion'!$K$8)</f>
        <v/>
      </c>
      <c r="J668" s="69" t="str">
        <f>IF('Section 10a Plan_Diffusion'!C123="","",'Section 10a Plan_Diffusion'!C123)</f>
        <v/>
      </c>
      <c r="K668" s="1273" t="str">
        <f>IF('Section 10a Plan_Diffusion'!D123="","",'Section 10a Plan_Diffusion'!D123)</f>
        <v/>
      </c>
      <c r="L668" s="69" t="str">
        <f>IF('Section 10a Plan_Diffusion'!E123="","",IF('Section 10a Plan_Diffusion'!E123="«Choisir»","",'Section 10a Plan_Diffusion'!E123))</f>
        <v/>
      </c>
      <c r="M668" s="69" t="str">
        <f>IF('Section 10a Plan_Diffusion'!F123="","",IF('Section 10a Plan_Diffusion'!F123="«Choisir»","",'Section 10a Plan_Diffusion'!F123))</f>
        <v/>
      </c>
      <c r="N668" s="69" t="str">
        <f>IF('Section 10a Plan_Diffusion'!G123="","",'Section 10a Plan_Diffusion'!G123)</f>
        <v/>
      </c>
      <c r="O668" s="69" t="str">
        <f>IF('Section 10a Plan_Diffusion'!H123="","",'Section 10a Plan_Diffusion'!H123)</f>
        <v/>
      </c>
      <c r="P668" s="69" t="str">
        <f>IF('Section 10a Plan_Diffusion'!I123="","",IF('Section 10a Plan_Diffusion'!I123="«Choisir»","",'Section 10a Plan_Diffusion'!I123))</f>
        <v/>
      </c>
      <c r="Q668" s="69" t="str">
        <f>IF('Section 10a Plan_Diffusion'!J123="","",IF('Section 10a Plan_Diffusion'!J123="«Choisir»","",'Section 10a Plan_Diffusion'!J123))</f>
        <v/>
      </c>
      <c r="R668" s="9" t="str">
        <f>IF('Section 10a Plan_Diffusion'!K123="","",'Section 10a Plan_Diffusion'!K123)</f>
        <v/>
      </c>
      <c r="S668" s="9" t="str">
        <f>IF('Section 10a Plan_Diffusion'!L123="","",'Section 10a Plan_Diffusion'!L123)</f>
        <v/>
      </c>
      <c r="T668" s="9" t="str">
        <f>IF('Section 10a Plan_Diffusion'!M123="","",'Section 10a Plan_Diffusion'!M123)</f>
        <v/>
      </c>
      <c r="U668" s="9" t="str">
        <f>IF('Section 10a Plan_Diffusion'!N123="","",'Section 10a Plan_Diffusion'!N123)</f>
        <v/>
      </c>
      <c r="V668" s="9">
        <f>'Section 10a Plan_Diffusion'!O123</f>
        <v>0</v>
      </c>
      <c r="W668" s="45">
        <f>'Section 10a Plan_Diffusion'!P123</f>
        <v>0</v>
      </c>
      <c r="X668" s="45">
        <f>'Section 10a Plan_Diffusion'!Q123</f>
        <v>0</v>
      </c>
      <c r="Y668" s="45">
        <f>'Section 10a Plan_Diffusion'!R123</f>
        <v>0</v>
      </c>
      <c r="Z668" s="45">
        <f>'Section 10a Plan_Diffusion'!S123</f>
        <v>0</v>
      </c>
      <c r="AA668" s="9">
        <f>'Section 10a Plan_Diffusion'!T123</f>
        <v>0</v>
      </c>
      <c r="AB668" s="9">
        <f>'Section 10a Plan_Diffusion'!U123</f>
        <v>0</v>
      </c>
    </row>
    <row r="669" spans="1:28">
      <c r="A669" s="9">
        <f>'Identification '!$F$11</f>
        <v>0</v>
      </c>
      <c r="B669" s="1371" t="str">
        <f>IF(AND('Identification '!$F$11="",'Identification '!$F$15&lt;&gt;""),'Identification '!$F$15,IF('Identification '!$F$11="","",IF('Identification '!$F$13="Inscrire le nom de votre organisme dans la cellule F15",'Identification '!$F$15,'Identification '!$F$13)))</f>
        <v/>
      </c>
      <c r="C669" s="9" t="str">
        <f>REF!$BM$8</f>
        <v>2026-2027</v>
      </c>
      <c r="D669" s="9" t="s">
        <v>3224</v>
      </c>
      <c r="E669" s="69" t="str">
        <f>'Identification '!$F$17</f>
        <v/>
      </c>
      <c r="F669" s="9" t="str">
        <f>'Identification '!$G$18</f>
        <v/>
      </c>
      <c r="G669" s="232" t="str">
        <f>IF('Section 10a Plan_Diffusion'!$D$6="","",'Section 10a Plan_Diffusion'!$D$6)</f>
        <v/>
      </c>
      <c r="H669" s="9" t="str">
        <f>IF('Section 10a Plan_Diffusion'!$D$8="","",'Section 10a Plan_Diffusion'!$D$8)</f>
        <v/>
      </c>
      <c r="I669" s="9" t="str">
        <f>IF('Section 10a Plan_Diffusion'!$K$8="","",'Section 10a Plan_Diffusion'!$K$8)</f>
        <v/>
      </c>
      <c r="J669" s="69" t="str">
        <f>IF('Section 10a Plan_Diffusion'!C124="","",'Section 10a Plan_Diffusion'!C124)</f>
        <v/>
      </c>
      <c r="K669" s="1273" t="str">
        <f>IF('Section 10a Plan_Diffusion'!D124="","",'Section 10a Plan_Diffusion'!D124)</f>
        <v/>
      </c>
      <c r="L669" s="69" t="str">
        <f>IF('Section 10a Plan_Diffusion'!E124="","",IF('Section 10a Plan_Diffusion'!E124="«Choisir»","",'Section 10a Plan_Diffusion'!E124))</f>
        <v/>
      </c>
      <c r="M669" s="69" t="str">
        <f>IF('Section 10a Plan_Diffusion'!F124="","",IF('Section 10a Plan_Diffusion'!F124="«Choisir»","",'Section 10a Plan_Diffusion'!F124))</f>
        <v/>
      </c>
      <c r="N669" s="69" t="str">
        <f>IF('Section 10a Plan_Diffusion'!G124="","",'Section 10a Plan_Diffusion'!G124)</f>
        <v/>
      </c>
      <c r="O669" s="69" t="str">
        <f>IF('Section 10a Plan_Diffusion'!H124="","",'Section 10a Plan_Diffusion'!H124)</f>
        <v/>
      </c>
      <c r="P669" s="69" t="str">
        <f>IF('Section 10a Plan_Diffusion'!I124="","",IF('Section 10a Plan_Diffusion'!I124="«Choisir»","",'Section 10a Plan_Diffusion'!I124))</f>
        <v/>
      </c>
      <c r="Q669" s="69" t="str">
        <f>IF('Section 10a Plan_Diffusion'!J124="","",IF('Section 10a Plan_Diffusion'!J124="«Choisir»","",'Section 10a Plan_Diffusion'!J124))</f>
        <v/>
      </c>
      <c r="R669" s="9" t="str">
        <f>IF('Section 10a Plan_Diffusion'!K124="","",'Section 10a Plan_Diffusion'!K124)</f>
        <v/>
      </c>
      <c r="S669" s="9" t="str">
        <f>IF('Section 10a Plan_Diffusion'!L124="","",'Section 10a Plan_Diffusion'!L124)</f>
        <v/>
      </c>
      <c r="T669" s="9" t="str">
        <f>IF('Section 10a Plan_Diffusion'!M124="","",'Section 10a Plan_Diffusion'!M124)</f>
        <v/>
      </c>
      <c r="U669" s="9" t="str">
        <f>IF('Section 10a Plan_Diffusion'!N124="","",'Section 10a Plan_Diffusion'!N124)</f>
        <v/>
      </c>
      <c r="V669" s="9">
        <f>'Section 10a Plan_Diffusion'!O124</f>
        <v>0</v>
      </c>
      <c r="W669" s="45">
        <f>'Section 10a Plan_Diffusion'!P124</f>
        <v>0</v>
      </c>
      <c r="X669" s="45">
        <f>'Section 10a Plan_Diffusion'!Q124</f>
        <v>0</v>
      </c>
      <c r="Y669" s="45">
        <f>'Section 10a Plan_Diffusion'!R124</f>
        <v>0</v>
      </c>
      <c r="Z669" s="45">
        <f>'Section 10a Plan_Diffusion'!S124</f>
        <v>0</v>
      </c>
      <c r="AA669" s="9">
        <f>'Section 10a Plan_Diffusion'!T124</f>
        <v>0</v>
      </c>
      <c r="AB669" s="9">
        <f>'Section 10a Plan_Diffusion'!U124</f>
        <v>0</v>
      </c>
    </row>
    <row r="670" spans="1:28">
      <c r="A670" s="9">
        <f>'Identification '!$F$11</f>
        <v>0</v>
      </c>
      <c r="B670" s="1371" t="str">
        <f>IF(AND('Identification '!$F$11="",'Identification '!$F$15&lt;&gt;""),'Identification '!$F$15,IF('Identification '!$F$11="","",IF('Identification '!$F$13="Inscrire le nom de votre organisme dans la cellule F15",'Identification '!$F$15,'Identification '!$F$13)))</f>
        <v/>
      </c>
      <c r="C670" s="9" t="str">
        <f>REF!$BM$8</f>
        <v>2026-2027</v>
      </c>
      <c r="D670" s="9" t="s">
        <v>3224</v>
      </c>
      <c r="E670" s="69" t="str">
        <f>'Identification '!$F$17</f>
        <v/>
      </c>
      <c r="F670" s="9" t="str">
        <f>'Identification '!$G$18</f>
        <v/>
      </c>
      <c r="G670" s="232" t="str">
        <f>IF('Section 10a Plan_Diffusion'!$D$6="","",'Section 10a Plan_Diffusion'!$D$6)</f>
        <v/>
      </c>
      <c r="H670" s="9" t="str">
        <f>IF('Section 10a Plan_Diffusion'!$D$8="","",'Section 10a Plan_Diffusion'!$D$8)</f>
        <v/>
      </c>
      <c r="I670" s="9" t="str">
        <f>IF('Section 10a Plan_Diffusion'!$K$8="","",'Section 10a Plan_Diffusion'!$K$8)</f>
        <v/>
      </c>
      <c r="J670" s="69" t="str">
        <f>IF('Section 10a Plan_Diffusion'!C125="","",'Section 10a Plan_Diffusion'!C125)</f>
        <v/>
      </c>
      <c r="K670" s="1273" t="str">
        <f>IF('Section 10a Plan_Diffusion'!D125="","",'Section 10a Plan_Diffusion'!D125)</f>
        <v/>
      </c>
      <c r="L670" s="69" t="str">
        <f>IF('Section 10a Plan_Diffusion'!E125="","",IF('Section 10a Plan_Diffusion'!E125="«Choisir»","",'Section 10a Plan_Diffusion'!E125))</f>
        <v/>
      </c>
      <c r="M670" s="69" t="str">
        <f>IF('Section 10a Plan_Diffusion'!F125="","",IF('Section 10a Plan_Diffusion'!F125="«Choisir»","",'Section 10a Plan_Diffusion'!F125))</f>
        <v/>
      </c>
      <c r="N670" s="69" t="str">
        <f>IF('Section 10a Plan_Diffusion'!G125="","",'Section 10a Plan_Diffusion'!G125)</f>
        <v/>
      </c>
      <c r="O670" s="69" t="str">
        <f>IF('Section 10a Plan_Diffusion'!H125="","",'Section 10a Plan_Diffusion'!H125)</f>
        <v/>
      </c>
      <c r="P670" s="69" t="str">
        <f>IF('Section 10a Plan_Diffusion'!I125="","",IF('Section 10a Plan_Diffusion'!I125="«Choisir»","",'Section 10a Plan_Diffusion'!I125))</f>
        <v/>
      </c>
      <c r="Q670" s="69" t="str">
        <f>IF('Section 10a Plan_Diffusion'!J125="","",IF('Section 10a Plan_Diffusion'!J125="«Choisir»","",'Section 10a Plan_Diffusion'!J125))</f>
        <v/>
      </c>
      <c r="R670" s="9" t="str">
        <f>IF('Section 10a Plan_Diffusion'!K125="","",'Section 10a Plan_Diffusion'!K125)</f>
        <v/>
      </c>
      <c r="S670" s="9" t="str">
        <f>IF('Section 10a Plan_Diffusion'!L125="","",'Section 10a Plan_Diffusion'!L125)</f>
        <v/>
      </c>
      <c r="T670" s="9" t="str">
        <f>IF('Section 10a Plan_Diffusion'!M125="","",'Section 10a Plan_Diffusion'!M125)</f>
        <v/>
      </c>
      <c r="U670" s="9" t="str">
        <f>IF('Section 10a Plan_Diffusion'!N125="","",'Section 10a Plan_Diffusion'!N125)</f>
        <v/>
      </c>
      <c r="V670" s="9">
        <f>'Section 10a Plan_Diffusion'!O125</f>
        <v>0</v>
      </c>
      <c r="W670" s="45">
        <f>'Section 10a Plan_Diffusion'!P125</f>
        <v>0</v>
      </c>
      <c r="X670" s="45">
        <f>'Section 10a Plan_Diffusion'!Q125</f>
        <v>0</v>
      </c>
      <c r="Y670" s="45">
        <f>'Section 10a Plan_Diffusion'!R125</f>
        <v>0</v>
      </c>
      <c r="Z670" s="45">
        <f>'Section 10a Plan_Diffusion'!S125</f>
        <v>0</v>
      </c>
      <c r="AA670" s="9">
        <f>'Section 10a Plan_Diffusion'!T125</f>
        <v>0</v>
      </c>
      <c r="AB670" s="9">
        <f>'Section 10a Plan_Diffusion'!U125</f>
        <v>0</v>
      </c>
    </row>
    <row r="671" spans="1:28">
      <c r="A671" s="9">
        <f>'Identification '!$F$11</f>
        <v>0</v>
      </c>
      <c r="B671" s="1371" t="str">
        <f>IF(AND('Identification '!$F$11="",'Identification '!$F$15&lt;&gt;""),'Identification '!$F$15,IF('Identification '!$F$11="","",IF('Identification '!$F$13="Inscrire le nom de votre organisme dans la cellule F15",'Identification '!$F$15,'Identification '!$F$13)))</f>
        <v/>
      </c>
      <c r="C671" s="9" t="str">
        <f>REF!$BM$8</f>
        <v>2026-2027</v>
      </c>
      <c r="D671" s="9" t="s">
        <v>3224</v>
      </c>
      <c r="E671" s="69" t="str">
        <f>'Identification '!$F$17</f>
        <v/>
      </c>
      <c r="F671" s="9" t="str">
        <f>'Identification '!$G$18</f>
        <v/>
      </c>
      <c r="G671" s="232" t="str">
        <f>IF('Section 10a Plan_Diffusion'!$D$6="","",'Section 10a Plan_Diffusion'!$D$6)</f>
        <v/>
      </c>
      <c r="H671" s="9" t="str">
        <f>IF('Section 10a Plan_Diffusion'!$D$8="","",'Section 10a Plan_Diffusion'!$D$8)</f>
        <v/>
      </c>
      <c r="I671" s="9" t="str">
        <f>IF('Section 10a Plan_Diffusion'!$K$8="","",'Section 10a Plan_Diffusion'!$K$8)</f>
        <v/>
      </c>
      <c r="J671" s="69" t="str">
        <f>IF('Section 10a Plan_Diffusion'!C126="","",'Section 10a Plan_Diffusion'!C126)</f>
        <v/>
      </c>
      <c r="K671" s="1273" t="str">
        <f>IF('Section 10a Plan_Diffusion'!D126="","",'Section 10a Plan_Diffusion'!D126)</f>
        <v/>
      </c>
      <c r="L671" s="69" t="str">
        <f>IF('Section 10a Plan_Diffusion'!E126="","",IF('Section 10a Plan_Diffusion'!E126="«Choisir»","",'Section 10a Plan_Diffusion'!E126))</f>
        <v/>
      </c>
      <c r="M671" s="69" t="str">
        <f>IF('Section 10a Plan_Diffusion'!F126="","",IF('Section 10a Plan_Diffusion'!F126="«Choisir»","",'Section 10a Plan_Diffusion'!F126))</f>
        <v/>
      </c>
      <c r="N671" s="69" t="str">
        <f>IF('Section 10a Plan_Diffusion'!G126="","",'Section 10a Plan_Diffusion'!G126)</f>
        <v/>
      </c>
      <c r="O671" s="69" t="str">
        <f>IF('Section 10a Plan_Diffusion'!H126="","",'Section 10a Plan_Diffusion'!H126)</f>
        <v/>
      </c>
      <c r="P671" s="69" t="str">
        <f>IF('Section 10a Plan_Diffusion'!I126="","",IF('Section 10a Plan_Diffusion'!I126="«Choisir»","",'Section 10a Plan_Diffusion'!I126))</f>
        <v/>
      </c>
      <c r="Q671" s="69" t="str">
        <f>IF('Section 10a Plan_Diffusion'!J126="","",IF('Section 10a Plan_Diffusion'!J126="«Choisir»","",'Section 10a Plan_Diffusion'!J126))</f>
        <v/>
      </c>
      <c r="R671" s="9" t="str">
        <f>IF('Section 10a Plan_Diffusion'!K126="","",'Section 10a Plan_Diffusion'!K126)</f>
        <v/>
      </c>
      <c r="S671" s="9" t="str">
        <f>IF('Section 10a Plan_Diffusion'!L126="","",'Section 10a Plan_Diffusion'!L126)</f>
        <v/>
      </c>
      <c r="T671" s="9" t="str">
        <f>IF('Section 10a Plan_Diffusion'!M126="","",'Section 10a Plan_Diffusion'!M126)</f>
        <v/>
      </c>
      <c r="U671" s="9" t="str">
        <f>IF('Section 10a Plan_Diffusion'!N126="","",'Section 10a Plan_Diffusion'!N126)</f>
        <v/>
      </c>
      <c r="V671" s="9">
        <f>'Section 10a Plan_Diffusion'!O126</f>
        <v>0</v>
      </c>
      <c r="W671" s="45">
        <f>'Section 10a Plan_Diffusion'!P126</f>
        <v>0</v>
      </c>
      <c r="X671" s="45">
        <f>'Section 10a Plan_Diffusion'!Q126</f>
        <v>0</v>
      </c>
      <c r="Y671" s="45">
        <f>'Section 10a Plan_Diffusion'!R126</f>
        <v>0</v>
      </c>
      <c r="Z671" s="45">
        <f>'Section 10a Plan_Diffusion'!S126</f>
        <v>0</v>
      </c>
      <c r="AA671" s="9">
        <f>'Section 10a Plan_Diffusion'!T126</f>
        <v>0</v>
      </c>
      <c r="AB671" s="9">
        <f>'Section 10a Plan_Diffusion'!U126</f>
        <v>0</v>
      </c>
    </row>
    <row r="672" spans="1:28">
      <c r="A672" s="9">
        <f>'Identification '!$F$11</f>
        <v>0</v>
      </c>
      <c r="B672" s="1371" t="str">
        <f>IF(AND('Identification '!$F$11="",'Identification '!$F$15&lt;&gt;""),'Identification '!$F$15,IF('Identification '!$F$11="","",IF('Identification '!$F$13="Inscrire le nom de votre organisme dans la cellule F15",'Identification '!$F$15,'Identification '!$F$13)))</f>
        <v/>
      </c>
      <c r="C672" s="9" t="str">
        <f>REF!$BM$8</f>
        <v>2026-2027</v>
      </c>
      <c r="D672" s="9" t="s">
        <v>3224</v>
      </c>
      <c r="E672" s="69" t="str">
        <f>'Identification '!$F$17</f>
        <v/>
      </c>
      <c r="F672" s="9" t="str">
        <f>'Identification '!$G$18</f>
        <v/>
      </c>
      <c r="G672" s="232" t="str">
        <f>IF('Section 10a Plan_Diffusion'!$D$6="","",'Section 10a Plan_Diffusion'!$D$6)</f>
        <v/>
      </c>
      <c r="H672" s="9" t="str">
        <f>IF('Section 10a Plan_Diffusion'!$D$8="","",'Section 10a Plan_Diffusion'!$D$8)</f>
        <v/>
      </c>
      <c r="I672" s="9" t="str">
        <f>IF('Section 10a Plan_Diffusion'!$K$8="","",'Section 10a Plan_Diffusion'!$K$8)</f>
        <v/>
      </c>
      <c r="J672" s="69" t="str">
        <f>IF('Section 10a Plan_Diffusion'!C127="","",'Section 10a Plan_Diffusion'!C127)</f>
        <v/>
      </c>
      <c r="K672" s="1273" t="str">
        <f>IF('Section 10a Plan_Diffusion'!D127="","",'Section 10a Plan_Diffusion'!D127)</f>
        <v/>
      </c>
      <c r="L672" s="69" t="str">
        <f>IF('Section 10a Plan_Diffusion'!E127="","",IF('Section 10a Plan_Diffusion'!E127="«Choisir»","",'Section 10a Plan_Diffusion'!E127))</f>
        <v/>
      </c>
      <c r="M672" s="69" t="str">
        <f>IF('Section 10a Plan_Diffusion'!F127="","",IF('Section 10a Plan_Diffusion'!F127="«Choisir»","",'Section 10a Plan_Diffusion'!F127))</f>
        <v/>
      </c>
      <c r="N672" s="69" t="str">
        <f>IF('Section 10a Plan_Diffusion'!G127="","",'Section 10a Plan_Diffusion'!G127)</f>
        <v/>
      </c>
      <c r="O672" s="69" t="str">
        <f>IF('Section 10a Plan_Diffusion'!H127="","",'Section 10a Plan_Diffusion'!H127)</f>
        <v/>
      </c>
      <c r="P672" s="69" t="str">
        <f>IF('Section 10a Plan_Diffusion'!I127="","",IF('Section 10a Plan_Diffusion'!I127="«Choisir»","",'Section 10a Plan_Diffusion'!I127))</f>
        <v/>
      </c>
      <c r="Q672" s="69" t="str">
        <f>IF('Section 10a Plan_Diffusion'!J127="","",IF('Section 10a Plan_Diffusion'!J127="«Choisir»","",'Section 10a Plan_Diffusion'!J127))</f>
        <v/>
      </c>
      <c r="R672" s="9" t="str">
        <f>IF('Section 10a Plan_Diffusion'!K127="","",'Section 10a Plan_Diffusion'!K127)</f>
        <v/>
      </c>
      <c r="S672" s="9" t="str">
        <f>IF('Section 10a Plan_Diffusion'!L127="","",'Section 10a Plan_Diffusion'!L127)</f>
        <v/>
      </c>
      <c r="T672" s="9" t="str">
        <f>IF('Section 10a Plan_Diffusion'!M127="","",'Section 10a Plan_Diffusion'!M127)</f>
        <v/>
      </c>
      <c r="U672" s="9" t="str">
        <f>IF('Section 10a Plan_Diffusion'!N127="","",'Section 10a Plan_Diffusion'!N127)</f>
        <v/>
      </c>
      <c r="V672" s="9">
        <f>'Section 10a Plan_Diffusion'!O127</f>
        <v>0</v>
      </c>
      <c r="W672" s="45">
        <f>'Section 10a Plan_Diffusion'!P127</f>
        <v>0</v>
      </c>
      <c r="X672" s="45">
        <f>'Section 10a Plan_Diffusion'!Q127</f>
        <v>0</v>
      </c>
      <c r="Y672" s="45">
        <f>'Section 10a Plan_Diffusion'!R127</f>
        <v>0</v>
      </c>
      <c r="Z672" s="45">
        <f>'Section 10a Plan_Diffusion'!S127</f>
        <v>0</v>
      </c>
      <c r="AA672" s="9">
        <f>'Section 10a Plan_Diffusion'!T127</f>
        <v>0</v>
      </c>
      <c r="AB672" s="9">
        <f>'Section 10a Plan_Diffusion'!U127</f>
        <v>0</v>
      </c>
    </row>
    <row r="673" spans="1:28">
      <c r="A673" s="9">
        <f>'Identification '!$F$11</f>
        <v>0</v>
      </c>
      <c r="B673" s="1371" t="str">
        <f>IF(AND('Identification '!$F$11="",'Identification '!$F$15&lt;&gt;""),'Identification '!$F$15,IF('Identification '!$F$11="","",IF('Identification '!$F$13="Inscrire le nom de votre organisme dans la cellule F15",'Identification '!$F$15,'Identification '!$F$13)))</f>
        <v/>
      </c>
      <c r="C673" s="9" t="str">
        <f>REF!$BM$8</f>
        <v>2026-2027</v>
      </c>
      <c r="D673" s="9" t="s">
        <v>3224</v>
      </c>
      <c r="E673" s="69" t="str">
        <f>'Identification '!$F$17</f>
        <v/>
      </c>
      <c r="F673" s="9" t="str">
        <f>'Identification '!$G$18</f>
        <v/>
      </c>
      <c r="G673" s="232" t="str">
        <f>IF('Section 10a Plan_Diffusion'!$D$6="","",'Section 10a Plan_Diffusion'!$D$6)</f>
        <v/>
      </c>
      <c r="H673" s="9" t="str">
        <f>IF('Section 10a Plan_Diffusion'!$D$8="","",'Section 10a Plan_Diffusion'!$D$8)</f>
        <v/>
      </c>
      <c r="I673" s="9" t="str">
        <f>IF('Section 10a Plan_Diffusion'!$K$8="","",'Section 10a Plan_Diffusion'!$K$8)</f>
        <v/>
      </c>
      <c r="J673" s="69" t="str">
        <f>IF('Section 10a Plan_Diffusion'!C128="","",'Section 10a Plan_Diffusion'!C128)</f>
        <v/>
      </c>
      <c r="K673" s="1273" t="str">
        <f>IF('Section 10a Plan_Diffusion'!D128="","",'Section 10a Plan_Diffusion'!D128)</f>
        <v/>
      </c>
      <c r="L673" s="69" t="str">
        <f>IF('Section 10a Plan_Diffusion'!E128="","",IF('Section 10a Plan_Diffusion'!E128="«Choisir»","",'Section 10a Plan_Diffusion'!E128))</f>
        <v/>
      </c>
      <c r="M673" s="69" t="str">
        <f>IF('Section 10a Plan_Diffusion'!F128="","",IF('Section 10a Plan_Diffusion'!F128="«Choisir»","",'Section 10a Plan_Diffusion'!F128))</f>
        <v/>
      </c>
      <c r="N673" s="69" t="str">
        <f>IF('Section 10a Plan_Diffusion'!G128="","",'Section 10a Plan_Diffusion'!G128)</f>
        <v/>
      </c>
      <c r="O673" s="69" t="str">
        <f>IF('Section 10a Plan_Diffusion'!H128="","",'Section 10a Plan_Diffusion'!H128)</f>
        <v/>
      </c>
      <c r="P673" s="69" t="str">
        <f>IF('Section 10a Plan_Diffusion'!I128="","",IF('Section 10a Plan_Diffusion'!I128="«Choisir»","",'Section 10a Plan_Diffusion'!I128))</f>
        <v/>
      </c>
      <c r="Q673" s="69" t="str">
        <f>IF('Section 10a Plan_Diffusion'!J128="","",IF('Section 10a Plan_Diffusion'!J128="«Choisir»","",'Section 10a Plan_Diffusion'!J128))</f>
        <v/>
      </c>
      <c r="R673" s="9" t="str">
        <f>IF('Section 10a Plan_Diffusion'!K128="","",'Section 10a Plan_Diffusion'!K128)</f>
        <v/>
      </c>
      <c r="S673" s="9" t="str">
        <f>IF('Section 10a Plan_Diffusion'!L128="","",'Section 10a Plan_Diffusion'!L128)</f>
        <v/>
      </c>
      <c r="T673" s="9" t="str">
        <f>IF('Section 10a Plan_Diffusion'!M128="","",'Section 10a Plan_Diffusion'!M128)</f>
        <v/>
      </c>
      <c r="U673" s="9" t="str">
        <f>IF('Section 10a Plan_Diffusion'!N128="","",'Section 10a Plan_Diffusion'!N128)</f>
        <v/>
      </c>
      <c r="V673" s="9">
        <f>'Section 10a Plan_Diffusion'!O128</f>
        <v>0</v>
      </c>
      <c r="W673" s="45">
        <f>'Section 10a Plan_Diffusion'!P128</f>
        <v>0</v>
      </c>
      <c r="X673" s="45">
        <f>'Section 10a Plan_Diffusion'!Q128</f>
        <v>0</v>
      </c>
      <c r="Y673" s="45">
        <f>'Section 10a Plan_Diffusion'!R128</f>
        <v>0</v>
      </c>
      <c r="Z673" s="45">
        <f>'Section 10a Plan_Diffusion'!S128</f>
        <v>0</v>
      </c>
      <c r="AA673" s="9">
        <f>'Section 10a Plan_Diffusion'!T128</f>
        <v>0</v>
      </c>
      <c r="AB673" s="9">
        <f>'Section 10a Plan_Diffusion'!U128</f>
        <v>0</v>
      </c>
    </row>
    <row r="674" spans="1:28">
      <c r="A674" s="9">
        <f>'Identification '!$F$11</f>
        <v>0</v>
      </c>
      <c r="B674" s="1371" t="str">
        <f>IF(AND('Identification '!$F$11="",'Identification '!$F$15&lt;&gt;""),'Identification '!$F$15,IF('Identification '!$F$11="","",IF('Identification '!$F$13="Inscrire le nom de votre organisme dans la cellule F15",'Identification '!$F$15,'Identification '!$F$13)))</f>
        <v/>
      </c>
      <c r="C674" s="9" t="str">
        <f>REF!$BM$8</f>
        <v>2026-2027</v>
      </c>
      <c r="D674" s="9" t="s">
        <v>3224</v>
      </c>
      <c r="E674" s="69" t="str">
        <f>'Identification '!$F$17</f>
        <v/>
      </c>
      <c r="F674" s="9" t="str">
        <f>'Identification '!$G$18</f>
        <v/>
      </c>
      <c r="G674" s="232" t="str">
        <f>IF('Section 10a Plan_Diffusion'!$D$6="","",'Section 10a Plan_Diffusion'!$D$6)</f>
        <v/>
      </c>
      <c r="H674" s="9" t="str">
        <f>IF('Section 10a Plan_Diffusion'!$D$8="","",'Section 10a Plan_Diffusion'!$D$8)</f>
        <v/>
      </c>
      <c r="I674" s="9" t="str">
        <f>IF('Section 10a Plan_Diffusion'!$K$8="","",'Section 10a Plan_Diffusion'!$K$8)</f>
        <v/>
      </c>
      <c r="J674" s="69" t="str">
        <f>IF('Section 10a Plan_Diffusion'!C129="","",'Section 10a Plan_Diffusion'!C129)</f>
        <v/>
      </c>
      <c r="K674" s="1273" t="str">
        <f>IF('Section 10a Plan_Diffusion'!D129="","",'Section 10a Plan_Diffusion'!D129)</f>
        <v/>
      </c>
      <c r="L674" s="69" t="str">
        <f>IF('Section 10a Plan_Diffusion'!E129="","",IF('Section 10a Plan_Diffusion'!E129="«Choisir»","",'Section 10a Plan_Diffusion'!E129))</f>
        <v/>
      </c>
      <c r="M674" s="69" t="str">
        <f>IF('Section 10a Plan_Diffusion'!F129="","",IF('Section 10a Plan_Diffusion'!F129="«Choisir»","",'Section 10a Plan_Diffusion'!F129))</f>
        <v/>
      </c>
      <c r="N674" s="69" t="str">
        <f>IF('Section 10a Plan_Diffusion'!G129="","",'Section 10a Plan_Diffusion'!G129)</f>
        <v/>
      </c>
      <c r="O674" s="69" t="str">
        <f>IF('Section 10a Plan_Diffusion'!H129="","",'Section 10a Plan_Diffusion'!H129)</f>
        <v/>
      </c>
      <c r="P674" s="69" t="str">
        <f>IF('Section 10a Plan_Diffusion'!I129="","",IF('Section 10a Plan_Diffusion'!I129="«Choisir»","",'Section 10a Plan_Diffusion'!I129))</f>
        <v/>
      </c>
      <c r="Q674" s="69" t="str">
        <f>IF('Section 10a Plan_Diffusion'!J129="","",IF('Section 10a Plan_Diffusion'!J129="«Choisir»","",'Section 10a Plan_Diffusion'!J129))</f>
        <v/>
      </c>
      <c r="R674" s="9" t="str">
        <f>IF('Section 10a Plan_Diffusion'!K129="","",'Section 10a Plan_Diffusion'!K129)</f>
        <v/>
      </c>
      <c r="S674" s="9" t="str">
        <f>IF('Section 10a Plan_Diffusion'!L129="","",'Section 10a Plan_Diffusion'!L129)</f>
        <v/>
      </c>
      <c r="T674" s="9" t="str">
        <f>IF('Section 10a Plan_Diffusion'!M129="","",'Section 10a Plan_Diffusion'!M129)</f>
        <v/>
      </c>
      <c r="U674" s="9" t="str">
        <f>IF('Section 10a Plan_Diffusion'!N129="","",'Section 10a Plan_Diffusion'!N129)</f>
        <v/>
      </c>
      <c r="V674" s="9">
        <f>'Section 10a Plan_Diffusion'!O129</f>
        <v>0</v>
      </c>
      <c r="W674" s="45">
        <f>'Section 10a Plan_Diffusion'!P129</f>
        <v>0</v>
      </c>
      <c r="X674" s="45">
        <f>'Section 10a Plan_Diffusion'!Q129</f>
        <v>0</v>
      </c>
      <c r="Y674" s="45">
        <f>'Section 10a Plan_Diffusion'!R129</f>
        <v>0</v>
      </c>
      <c r="Z674" s="45">
        <f>'Section 10a Plan_Diffusion'!S129</f>
        <v>0</v>
      </c>
      <c r="AA674" s="9">
        <f>'Section 10a Plan_Diffusion'!T129</f>
        <v>0</v>
      </c>
      <c r="AB674" s="9">
        <f>'Section 10a Plan_Diffusion'!U129</f>
        <v>0</v>
      </c>
    </row>
    <row r="675" spans="1:28">
      <c r="A675" s="9">
        <f>'Identification '!$F$11</f>
        <v>0</v>
      </c>
      <c r="B675" s="1371" t="str">
        <f>IF(AND('Identification '!$F$11="",'Identification '!$F$15&lt;&gt;""),'Identification '!$F$15,IF('Identification '!$F$11="","",IF('Identification '!$F$13="Inscrire le nom de votre organisme dans la cellule F15",'Identification '!$F$15,'Identification '!$F$13)))</f>
        <v/>
      </c>
      <c r="C675" s="9" t="str">
        <f>REF!$BM$8</f>
        <v>2026-2027</v>
      </c>
      <c r="D675" s="9" t="s">
        <v>3224</v>
      </c>
      <c r="E675" s="69" t="str">
        <f>'Identification '!$F$17</f>
        <v/>
      </c>
      <c r="F675" s="9" t="str">
        <f>'Identification '!$G$18</f>
        <v/>
      </c>
      <c r="G675" s="232" t="str">
        <f>IF('Section 10a Plan_Diffusion'!$D$6="","",'Section 10a Plan_Diffusion'!$D$6)</f>
        <v/>
      </c>
      <c r="H675" s="9" t="str">
        <f>IF('Section 10a Plan_Diffusion'!$D$8="","",'Section 10a Plan_Diffusion'!$D$8)</f>
        <v/>
      </c>
      <c r="I675" s="9" t="str">
        <f>IF('Section 10a Plan_Diffusion'!$K$8="","",'Section 10a Plan_Diffusion'!$K$8)</f>
        <v/>
      </c>
      <c r="J675" s="69" t="str">
        <f>IF('Section 10a Plan_Diffusion'!C130="","",'Section 10a Plan_Diffusion'!C130)</f>
        <v/>
      </c>
      <c r="K675" s="1273" t="str">
        <f>IF('Section 10a Plan_Diffusion'!D130="","",'Section 10a Plan_Diffusion'!D130)</f>
        <v/>
      </c>
      <c r="L675" s="69" t="str">
        <f>IF('Section 10a Plan_Diffusion'!E130="","",IF('Section 10a Plan_Diffusion'!E130="«Choisir»","",'Section 10a Plan_Diffusion'!E130))</f>
        <v/>
      </c>
      <c r="M675" s="69" t="str">
        <f>IF('Section 10a Plan_Diffusion'!F130="","",IF('Section 10a Plan_Diffusion'!F130="«Choisir»","",'Section 10a Plan_Diffusion'!F130))</f>
        <v/>
      </c>
      <c r="N675" s="69" t="str">
        <f>IF('Section 10a Plan_Diffusion'!G130="","",'Section 10a Plan_Diffusion'!G130)</f>
        <v/>
      </c>
      <c r="O675" s="69" t="str">
        <f>IF('Section 10a Plan_Diffusion'!H130="","",'Section 10a Plan_Diffusion'!H130)</f>
        <v/>
      </c>
      <c r="P675" s="69" t="str">
        <f>IF('Section 10a Plan_Diffusion'!I130="","",IF('Section 10a Plan_Diffusion'!I130="«Choisir»","",'Section 10a Plan_Diffusion'!I130))</f>
        <v/>
      </c>
      <c r="Q675" s="69" t="str">
        <f>IF('Section 10a Plan_Diffusion'!J130="","",IF('Section 10a Plan_Diffusion'!J130="«Choisir»","",'Section 10a Plan_Diffusion'!J130))</f>
        <v/>
      </c>
      <c r="R675" s="9" t="str">
        <f>IF('Section 10a Plan_Diffusion'!K130="","",'Section 10a Plan_Diffusion'!K130)</f>
        <v/>
      </c>
      <c r="S675" s="9" t="str">
        <f>IF('Section 10a Plan_Diffusion'!L130="","",'Section 10a Plan_Diffusion'!L130)</f>
        <v/>
      </c>
      <c r="T675" s="9" t="str">
        <f>IF('Section 10a Plan_Diffusion'!M130="","",'Section 10a Plan_Diffusion'!M130)</f>
        <v/>
      </c>
      <c r="U675" s="9" t="str">
        <f>IF('Section 10a Plan_Diffusion'!N130="","",'Section 10a Plan_Diffusion'!N130)</f>
        <v/>
      </c>
      <c r="V675" s="9">
        <f>'Section 10a Plan_Diffusion'!O130</f>
        <v>0</v>
      </c>
      <c r="W675" s="45">
        <f>'Section 10a Plan_Diffusion'!P130</f>
        <v>0</v>
      </c>
      <c r="X675" s="45">
        <f>'Section 10a Plan_Diffusion'!Q130</f>
        <v>0</v>
      </c>
      <c r="Y675" s="45">
        <f>'Section 10a Plan_Diffusion'!R130</f>
        <v>0</v>
      </c>
      <c r="Z675" s="45">
        <f>'Section 10a Plan_Diffusion'!S130</f>
        <v>0</v>
      </c>
      <c r="AA675" s="9">
        <f>'Section 10a Plan_Diffusion'!T130</f>
        <v>0</v>
      </c>
      <c r="AB675" s="9">
        <f>'Section 10a Plan_Diffusion'!U130</f>
        <v>0</v>
      </c>
    </row>
    <row r="676" spans="1:28">
      <c r="A676" s="9">
        <f>'Identification '!$F$11</f>
        <v>0</v>
      </c>
      <c r="B676" s="1371" t="str">
        <f>IF(AND('Identification '!$F$11="",'Identification '!$F$15&lt;&gt;""),'Identification '!$F$15,IF('Identification '!$F$11="","",IF('Identification '!$F$13="Inscrire le nom de votre organisme dans la cellule F15",'Identification '!$F$15,'Identification '!$F$13)))</f>
        <v/>
      </c>
      <c r="C676" s="9" t="str">
        <f>REF!$BM$8</f>
        <v>2026-2027</v>
      </c>
      <c r="D676" s="9" t="s">
        <v>3224</v>
      </c>
      <c r="E676" s="69" t="str">
        <f>'Identification '!$F$17</f>
        <v/>
      </c>
      <c r="F676" s="9" t="str">
        <f>'Identification '!$G$18</f>
        <v/>
      </c>
      <c r="G676" s="232" t="str">
        <f>IF('Section 10a Plan_Diffusion'!$D$6="","",'Section 10a Plan_Diffusion'!$D$6)</f>
        <v/>
      </c>
      <c r="H676" s="9" t="str">
        <f>IF('Section 10a Plan_Diffusion'!$D$8="","",'Section 10a Plan_Diffusion'!$D$8)</f>
        <v/>
      </c>
      <c r="I676" s="9" t="str">
        <f>IF('Section 10a Plan_Diffusion'!$K$8="","",'Section 10a Plan_Diffusion'!$K$8)</f>
        <v/>
      </c>
      <c r="J676" s="69" t="str">
        <f>IF('Section 10a Plan_Diffusion'!C131="","",'Section 10a Plan_Diffusion'!C131)</f>
        <v/>
      </c>
      <c r="K676" s="1273" t="str">
        <f>IF('Section 10a Plan_Diffusion'!D131="","",'Section 10a Plan_Diffusion'!D131)</f>
        <v/>
      </c>
      <c r="L676" s="69" t="str">
        <f>IF('Section 10a Plan_Diffusion'!E131="","",IF('Section 10a Plan_Diffusion'!E131="«Choisir»","",'Section 10a Plan_Diffusion'!E131))</f>
        <v/>
      </c>
      <c r="M676" s="69" t="str">
        <f>IF('Section 10a Plan_Diffusion'!F131="","",IF('Section 10a Plan_Diffusion'!F131="«Choisir»","",'Section 10a Plan_Diffusion'!F131))</f>
        <v/>
      </c>
      <c r="N676" s="69" t="str">
        <f>IF('Section 10a Plan_Diffusion'!G131="","",'Section 10a Plan_Diffusion'!G131)</f>
        <v/>
      </c>
      <c r="O676" s="69" t="str">
        <f>IF('Section 10a Plan_Diffusion'!H131="","",'Section 10a Plan_Diffusion'!H131)</f>
        <v/>
      </c>
      <c r="P676" s="69" t="str">
        <f>IF('Section 10a Plan_Diffusion'!I131="","",IF('Section 10a Plan_Diffusion'!I131="«Choisir»","",'Section 10a Plan_Diffusion'!I131))</f>
        <v/>
      </c>
      <c r="Q676" s="69" t="str">
        <f>IF('Section 10a Plan_Diffusion'!J131="","",IF('Section 10a Plan_Diffusion'!J131="«Choisir»","",'Section 10a Plan_Diffusion'!J131))</f>
        <v/>
      </c>
      <c r="R676" s="9" t="str">
        <f>IF('Section 10a Plan_Diffusion'!K131="","",'Section 10a Plan_Diffusion'!K131)</f>
        <v/>
      </c>
      <c r="S676" s="9" t="str">
        <f>IF('Section 10a Plan_Diffusion'!L131="","",'Section 10a Plan_Diffusion'!L131)</f>
        <v/>
      </c>
      <c r="T676" s="9" t="str">
        <f>IF('Section 10a Plan_Diffusion'!M131="","",'Section 10a Plan_Diffusion'!M131)</f>
        <v/>
      </c>
      <c r="U676" s="9" t="str">
        <f>IF('Section 10a Plan_Diffusion'!N131="","",'Section 10a Plan_Diffusion'!N131)</f>
        <v/>
      </c>
      <c r="V676" s="9">
        <f>'Section 10a Plan_Diffusion'!O131</f>
        <v>0</v>
      </c>
      <c r="W676" s="45">
        <f>'Section 10a Plan_Diffusion'!P131</f>
        <v>0</v>
      </c>
      <c r="X676" s="45">
        <f>'Section 10a Plan_Diffusion'!Q131</f>
        <v>0</v>
      </c>
      <c r="Y676" s="45">
        <f>'Section 10a Plan_Diffusion'!R131</f>
        <v>0</v>
      </c>
      <c r="Z676" s="45">
        <f>'Section 10a Plan_Diffusion'!S131</f>
        <v>0</v>
      </c>
      <c r="AA676" s="9">
        <f>'Section 10a Plan_Diffusion'!T131</f>
        <v>0</v>
      </c>
      <c r="AB676" s="9">
        <f>'Section 10a Plan_Diffusion'!U131</f>
        <v>0</v>
      </c>
    </row>
    <row r="677" spans="1:28">
      <c r="A677" s="9">
        <f>'Identification '!$F$11</f>
        <v>0</v>
      </c>
      <c r="B677" s="1371" t="str">
        <f>IF(AND('Identification '!$F$11="",'Identification '!$F$15&lt;&gt;""),'Identification '!$F$15,IF('Identification '!$F$11="","",IF('Identification '!$F$13="Inscrire le nom de votre organisme dans la cellule F15",'Identification '!$F$15,'Identification '!$F$13)))</f>
        <v/>
      </c>
      <c r="C677" s="9" t="str">
        <f>REF!$BM$8</f>
        <v>2026-2027</v>
      </c>
      <c r="D677" s="9" t="s">
        <v>3224</v>
      </c>
      <c r="E677" s="69" t="str">
        <f>'Identification '!$F$17</f>
        <v/>
      </c>
      <c r="F677" s="9" t="str">
        <f>'Identification '!$G$18</f>
        <v/>
      </c>
      <c r="G677" s="232" t="str">
        <f>IF('Section 10a Plan_Diffusion'!$D$6="","",'Section 10a Plan_Diffusion'!$D$6)</f>
        <v/>
      </c>
      <c r="H677" s="9" t="str">
        <f>IF('Section 10a Plan_Diffusion'!$D$8="","",'Section 10a Plan_Diffusion'!$D$8)</f>
        <v/>
      </c>
      <c r="I677" s="9" t="str">
        <f>IF('Section 10a Plan_Diffusion'!$K$8="","",'Section 10a Plan_Diffusion'!$K$8)</f>
        <v/>
      </c>
      <c r="J677" s="69" t="str">
        <f>IF('Section 10a Plan_Diffusion'!C132="","",'Section 10a Plan_Diffusion'!C132)</f>
        <v/>
      </c>
      <c r="K677" s="1273" t="str">
        <f>IF('Section 10a Plan_Diffusion'!D132="","",'Section 10a Plan_Diffusion'!D132)</f>
        <v/>
      </c>
      <c r="L677" s="69" t="str">
        <f>IF('Section 10a Plan_Diffusion'!E132="","",IF('Section 10a Plan_Diffusion'!E132="«Choisir»","",'Section 10a Plan_Diffusion'!E132))</f>
        <v/>
      </c>
      <c r="M677" s="69" t="str">
        <f>IF('Section 10a Plan_Diffusion'!F132="","",IF('Section 10a Plan_Diffusion'!F132="«Choisir»","",'Section 10a Plan_Diffusion'!F132))</f>
        <v/>
      </c>
      <c r="N677" s="69" t="str">
        <f>IF('Section 10a Plan_Diffusion'!G132="","",'Section 10a Plan_Diffusion'!G132)</f>
        <v/>
      </c>
      <c r="O677" s="69" t="str">
        <f>IF('Section 10a Plan_Diffusion'!H132="","",'Section 10a Plan_Diffusion'!H132)</f>
        <v/>
      </c>
      <c r="P677" s="69" t="str">
        <f>IF('Section 10a Plan_Diffusion'!I132="","",IF('Section 10a Plan_Diffusion'!I132="«Choisir»","",'Section 10a Plan_Diffusion'!I132))</f>
        <v/>
      </c>
      <c r="Q677" s="69" t="str">
        <f>IF('Section 10a Plan_Diffusion'!J132="","",IF('Section 10a Plan_Diffusion'!J132="«Choisir»","",'Section 10a Plan_Diffusion'!J132))</f>
        <v/>
      </c>
      <c r="R677" s="9" t="str">
        <f>IF('Section 10a Plan_Diffusion'!K132="","",'Section 10a Plan_Diffusion'!K132)</f>
        <v/>
      </c>
      <c r="S677" s="9" t="str">
        <f>IF('Section 10a Plan_Diffusion'!L132="","",'Section 10a Plan_Diffusion'!L132)</f>
        <v/>
      </c>
      <c r="T677" s="9" t="str">
        <f>IF('Section 10a Plan_Diffusion'!M132="","",'Section 10a Plan_Diffusion'!M132)</f>
        <v/>
      </c>
      <c r="U677" s="9" t="str">
        <f>IF('Section 10a Plan_Diffusion'!N132="","",'Section 10a Plan_Diffusion'!N132)</f>
        <v/>
      </c>
      <c r="V677" s="9">
        <f>'Section 10a Plan_Diffusion'!O132</f>
        <v>0</v>
      </c>
      <c r="W677" s="45">
        <f>'Section 10a Plan_Diffusion'!P132</f>
        <v>0</v>
      </c>
      <c r="X677" s="45">
        <f>'Section 10a Plan_Diffusion'!Q132</f>
        <v>0</v>
      </c>
      <c r="Y677" s="45">
        <f>'Section 10a Plan_Diffusion'!R132</f>
        <v>0</v>
      </c>
      <c r="Z677" s="45">
        <f>'Section 10a Plan_Diffusion'!S132</f>
        <v>0</v>
      </c>
      <c r="AA677" s="9">
        <f>'Section 10a Plan_Diffusion'!T132</f>
        <v>0</v>
      </c>
      <c r="AB677" s="9">
        <f>'Section 10a Plan_Diffusion'!U132</f>
        <v>0</v>
      </c>
    </row>
    <row r="678" spans="1:28">
      <c r="A678" s="9">
        <f>'Identification '!$F$11</f>
        <v>0</v>
      </c>
      <c r="B678" s="1371" t="str">
        <f>IF(AND('Identification '!$F$11="",'Identification '!$F$15&lt;&gt;""),'Identification '!$F$15,IF('Identification '!$F$11="","",IF('Identification '!$F$13="Inscrire le nom de votre organisme dans la cellule F15",'Identification '!$F$15,'Identification '!$F$13)))</f>
        <v/>
      </c>
      <c r="C678" s="9" t="str">
        <f>REF!$BM$8</f>
        <v>2026-2027</v>
      </c>
      <c r="D678" s="9" t="s">
        <v>3224</v>
      </c>
      <c r="E678" s="69" t="str">
        <f>'Identification '!$F$17</f>
        <v/>
      </c>
      <c r="F678" s="9" t="str">
        <f>'Identification '!$G$18</f>
        <v/>
      </c>
      <c r="G678" s="232" t="str">
        <f>IF('Section 10a Plan_Diffusion'!$D$6="","",'Section 10a Plan_Diffusion'!$D$6)</f>
        <v/>
      </c>
      <c r="H678" s="9" t="str">
        <f>IF('Section 10a Plan_Diffusion'!$D$8="","",'Section 10a Plan_Diffusion'!$D$8)</f>
        <v/>
      </c>
      <c r="I678" s="9" t="str">
        <f>IF('Section 10a Plan_Diffusion'!$K$8="","",'Section 10a Plan_Diffusion'!$K$8)</f>
        <v/>
      </c>
      <c r="J678" s="69" t="str">
        <f>IF('Section 10a Plan_Diffusion'!C133="","",'Section 10a Plan_Diffusion'!C133)</f>
        <v/>
      </c>
      <c r="K678" s="1273" t="str">
        <f>IF('Section 10a Plan_Diffusion'!D133="","",'Section 10a Plan_Diffusion'!D133)</f>
        <v/>
      </c>
      <c r="L678" s="69" t="str">
        <f>IF('Section 10a Plan_Diffusion'!E133="","",IF('Section 10a Plan_Diffusion'!E133="«Choisir»","",'Section 10a Plan_Diffusion'!E133))</f>
        <v/>
      </c>
      <c r="M678" s="69" t="str">
        <f>IF('Section 10a Plan_Diffusion'!F133="","",IF('Section 10a Plan_Diffusion'!F133="«Choisir»","",'Section 10a Plan_Diffusion'!F133))</f>
        <v/>
      </c>
      <c r="N678" s="69" t="str">
        <f>IF('Section 10a Plan_Diffusion'!G133="","",'Section 10a Plan_Diffusion'!G133)</f>
        <v/>
      </c>
      <c r="O678" s="69" t="str">
        <f>IF('Section 10a Plan_Diffusion'!H133="","",'Section 10a Plan_Diffusion'!H133)</f>
        <v/>
      </c>
      <c r="P678" s="69" t="str">
        <f>IF('Section 10a Plan_Diffusion'!I133="","",IF('Section 10a Plan_Diffusion'!I133="«Choisir»","",'Section 10a Plan_Diffusion'!I133))</f>
        <v/>
      </c>
      <c r="Q678" s="69" t="str">
        <f>IF('Section 10a Plan_Diffusion'!J133="","",IF('Section 10a Plan_Diffusion'!J133="«Choisir»","",'Section 10a Plan_Diffusion'!J133))</f>
        <v/>
      </c>
      <c r="R678" s="9" t="str">
        <f>IF('Section 10a Plan_Diffusion'!K133="","",'Section 10a Plan_Diffusion'!K133)</f>
        <v/>
      </c>
      <c r="S678" s="9" t="str">
        <f>IF('Section 10a Plan_Diffusion'!L133="","",'Section 10a Plan_Diffusion'!L133)</f>
        <v/>
      </c>
      <c r="T678" s="9" t="str">
        <f>IF('Section 10a Plan_Diffusion'!M133="","",'Section 10a Plan_Diffusion'!M133)</f>
        <v/>
      </c>
      <c r="U678" s="9" t="str">
        <f>IF('Section 10a Plan_Diffusion'!N133="","",'Section 10a Plan_Diffusion'!N133)</f>
        <v/>
      </c>
      <c r="V678" s="9">
        <f>'Section 10a Plan_Diffusion'!O133</f>
        <v>0</v>
      </c>
      <c r="W678" s="45">
        <f>'Section 10a Plan_Diffusion'!P133</f>
        <v>0</v>
      </c>
      <c r="X678" s="45">
        <f>'Section 10a Plan_Diffusion'!Q133</f>
        <v>0</v>
      </c>
      <c r="Y678" s="45">
        <f>'Section 10a Plan_Diffusion'!R133</f>
        <v>0</v>
      </c>
      <c r="Z678" s="45">
        <f>'Section 10a Plan_Diffusion'!S133</f>
        <v>0</v>
      </c>
      <c r="AA678" s="9">
        <f>'Section 10a Plan_Diffusion'!T133</f>
        <v>0</v>
      </c>
      <c r="AB678" s="9">
        <f>'Section 10a Plan_Diffusion'!U133</f>
        <v>0</v>
      </c>
    </row>
    <row r="679" spans="1:28">
      <c r="A679" s="9">
        <f>'Identification '!$F$11</f>
        <v>0</v>
      </c>
      <c r="B679" s="1371" t="str">
        <f>IF(AND('Identification '!$F$11="",'Identification '!$F$15&lt;&gt;""),'Identification '!$F$15,IF('Identification '!$F$11="","",IF('Identification '!$F$13="Inscrire le nom de votre organisme dans la cellule F15",'Identification '!$F$15,'Identification '!$F$13)))</f>
        <v/>
      </c>
      <c r="C679" s="9" t="str">
        <f>REF!$BM$8</f>
        <v>2026-2027</v>
      </c>
      <c r="D679" s="9" t="s">
        <v>3224</v>
      </c>
      <c r="E679" s="69" t="str">
        <f>'Identification '!$F$17</f>
        <v/>
      </c>
      <c r="F679" s="9" t="str">
        <f>'Identification '!$G$18</f>
        <v/>
      </c>
      <c r="G679" s="232" t="str">
        <f>IF('Section 10a Plan_Diffusion'!$D$6="","",'Section 10a Plan_Diffusion'!$D$6)</f>
        <v/>
      </c>
      <c r="H679" s="9" t="str">
        <f>IF('Section 10a Plan_Diffusion'!$D$8="","",'Section 10a Plan_Diffusion'!$D$8)</f>
        <v/>
      </c>
      <c r="I679" s="9" t="str">
        <f>IF('Section 10a Plan_Diffusion'!$K$8="","",'Section 10a Plan_Diffusion'!$K$8)</f>
        <v/>
      </c>
      <c r="J679" s="69" t="str">
        <f>IF('Section 10a Plan_Diffusion'!C134="","",'Section 10a Plan_Diffusion'!C134)</f>
        <v/>
      </c>
      <c r="K679" s="1273" t="str">
        <f>IF('Section 10a Plan_Diffusion'!D134="","",'Section 10a Plan_Diffusion'!D134)</f>
        <v/>
      </c>
      <c r="L679" s="69" t="str">
        <f>IF('Section 10a Plan_Diffusion'!E134="","",IF('Section 10a Plan_Diffusion'!E134="«Choisir»","",'Section 10a Plan_Diffusion'!E134))</f>
        <v/>
      </c>
      <c r="M679" s="69" t="str">
        <f>IF('Section 10a Plan_Diffusion'!F134="","",IF('Section 10a Plan_Diffusion'!F134="«Choisir»","",'Section 10a Plan_Diffusion'!F134))</f>
        <v/>
      </c>
      <c r="N679" s="69" t="str">
        <f>IF('Section 10a Plan_Diffusion'!G134="","",'Section 10a Plan_Diffusion'!G134)</f>
        <v/>
      </c>
      <c r="O679" s="69" t="str">
        <f>IF('Section 10a Plan_Diffusion'!H134="","",'Section 10a Plan_Diffusion'!H134)</f>
        <v/>
      </c>
      <c r="P679" s="69" t="str">
        <f>IF('Section 10a Plan_Diffusion'!I134="","",IF('Section 10a Plan_Diffusion'!I134="«Choisir»","",'Section 10a Plan_Diffusion'!I134))</f>
        <v/>
      </c>
      <c r="Q679" s="69" t="str">
        <f>IF('Section 10a Plan_Diffusion'!J134="","",IF('Section 10a Plan_Diffusion'!J134="«Choisir»","",'Section 10a Plan_Diffusion'!J134))</f>
        <v/>
      </c>
      <c r="R679" s="9" t="str">
        <f>IF('Section 10a Plan_Diffusion'!K134="","",'Section 10a Plan_Diffusion'!K134)</f>
        <v/>
      </c>
      <c r="S679" s="9" t="str">
        <f>IF('Section 10a Plan_Diffusion'!L134="","",'Section 10a Plan_Diffusion'!L134)</f>
        <v/>
      </c>
      <c r="T679" s="9" t="str">
        <f>IF('Section 10a Plan_Diffusion'!M134="","",'Section 10a Plan_Diffusion'!M134)</f>
        <v/>
      </c>
      <c r="U679" s="9" t="str">
        <f>IF('Section 10a Plan_Diffusion'!N134="","",'Section 10a Plan_Diffusion'!N134)</f>
        <v/>
      </c>
      <c r="V679" s="9">
        <f>'Section 10a Plan_Diffusion'!O134</f>
        <v>0</v>
      </c>
      <c r="W679" s="45">
        <f>'Section 10a Plan_Diffusion'!P134</f>
        <v>0</v>
      </c>
      <c r="X679" s="45">
        <f>'Section 10a Plan_Diffusion'!Q134</f>
        <v>0</v>
      </c>
      <c r="Y679" s="45">
        <f>'Section 10a Plan_Diffusion'!R134</f>
        <v>0</v>
      </c>
      <c r="Z679" s="45">
        <f>'Section 10a Plan_Diffusion'!S134</f>
        <v>0</v>
      </c>
      <c r="AA679" s="9">
        <f>'Section 10a Plan_Diffusion'!T134</f>
        <v>0</v>
      </c>
      <c r="AB679" s="9">
        <f>'Section 10a Plan_Diffusion'!U134</f>
        <v>0</v>
      </c>
    </row>
    <row r="680" spans="1:28">
      <c r="A680" s="9">
        <f>'Identification '!$F$11</f>
        <v>0</v>
      </c>
      <c r="B680" s="1371" t="str">
        <f>IF(AND('Identification '!$F$11="",'Identification '!$F$15&lt;&gt;""),'Identification '!$F$15,IF('Identification '!$F$11="","",IF('Identification '!$F$13="Inscrire le nom de votre organisme dans la cellule F15",'Identification '!$F$15,'Identification '!$F$13)))</f>
        <v/>
      </c>
      <c r="C680" s="9" t="str">
        <f>REF!$BM$8</f>
        <v>2026-2027</v>
      </c>
      <c r="D680" s="9" t="s">
        <v>3224</v>
      </c>
      <c r="E680" s="69" t="str">
        <f>'Identification '!$F$17</f>
        <v/>
      </c>
      <c r="F680" s="9" t="str">
        <f>'Identification '!$G$18</f>
        <v/>
      </c>
      <c r="G680" s="232" t="str">
        <f>IF('Section 10a Plan_Diffusion'!$D$6="","",'Section 10a Plan_Diffusion'!$D$6)</f>
        <v/>
      </c>
      <c r="H680" s="9" t="str">
        <f>IF('Section 10a Plan_Diffusion'!$D$8="","",'Section 10a Plan_Diffusion'!$D$8)</f>
        <v/>
      </c>
      <c r="I680" s="9" t="str">
        <f>IF('Section 10a Plan_Diffusion'!$K$8="","",'Section 10a Plan_Diffusion'!$K$8)</f>
        <v/>
      </c>
      <c r="J680" s="69" t="str">
        <f>IF('Section 10a Plan_Diffusion'!C135="","",'Section 10a Plan_Diffusion'!C135)</f>
        <v/>
      </c>
      <c r="K680" s="1273" t="str">
        <f>IF('Section 10a Plan_Diffusion'!D135="","",'Section 10a Plan_Diffusion'!D135)</f>
        <v/>
      </c>
      <c r="L680" s="69" t="str">
        <f>IF('Section 10a Plan_Diffusion'!E135="","",IF('Section 10a Plan_Diffusion'!E135="«Choisir»","",'Section 10a Plan_Diffusion'!E135))</f>
        <v/>
      </c>
      <c r="M680" s="69" t="str">
        <f>IF('Section 10a Plan_Diffusion'!F135="","",IF('Section 10a Plan_Diffusion'!F135="«Choisir»","",'Section 10a Plan_Diffusion'!F135))</f>
        <v/>
      </c>
      <c r="N680" s="69" t="str">
        <f>IF('Section 10a Plan_Diffusion'!G135="","",'Section 10a Plan_Diffusion'!G135)</f>
        <v/>
      </c>
      <c r="O680" s="69" t="str">
        <f>IF('Section 10a Plan_Diffusion'!H135="","",'Section 10a Plan_Diffusion'!H135)</f>
        <v/>
      </c>
      <c r="P680" s="69" t="str">
        <f>IF('Section 10a Plan_Diffusion'!I135="","",IF('Section 10a Plan_Diffusion'!I135="«Choisir»","",'Section 10a Plan_Diffusion'!I135))</f>
        <v/>
      </c>
      <c r="Q680" s="69" t="str">
        <f>IF('Section 10a Plan_Diffusion'!J135="","",IF('Section 10a Plan_Diffusion'!J135="«Choisir»","",'Section 10a Plan_Diffusion'!J135))</f>
        <v/>
      </c>
      <c r="R680" s="9" t="str">
        <f>IF('Section 10a Plan_Diffusion'!K135="","",'Section 10a Plan_Diffusion'!K135)</f>
        <v/>
      </c>
      <c r="S680" s="9" t="str">
        <f>IF('Section 10a Plan_Diffusion'!L135="","",'Section 10a Plan_Diffusion'!L135)</f>
        <v/>
      </c>
      <c r="T680" s="9" t="str">
        <f>IF('Section 10a Plan_Diffusion'!M135="","",'Section 10a Plan_Diffusion'!M135)</f>
        <v/>
      </c>
      <c r="U680" s="9" t="str">
        <f>IF('Section 10a Plan_Diffusion'!N135="","",'Section 10a Plan_Diffusion'!N135)</f>
        <v/>
      </c>
      <c r="V680" s="9">
        <f>'Section 10a Plan_Diffusion'!O135</f>
        <v>0</v>
      </c>
      <c r="W680" s="45">
        <f>'Section 10a Plan_Diffusion'!P135</f>
        <v>0</v>
      </c>
      <c r="X680" s="45">
        <f>'Section 10a Plan_Diffusion'!Q135</f>
        <v>0</v>
      </c>
      <c r="Y680" s="45">
        <f>'Section 10a Plan_Diffusion'!R135</f>
        <v>0</v>
      </c>
      <c r="Z680" s="45">
        <f>'Section 10a Plan_Diffusion'!S135</f>
        <v>0</v>
      </c>
      <c r="AA680" s="9">
        <f>'Section 10a Plan_Diffusion'!T135</f>
        <v>0</v>
      </c>
      <c r="AB680" s="9">
        <f>'Section 10a Plan_Diffusion'!U135</f>
        <v>0</v>
      </c>
    </row>
    <row r="681" spans="1:28">
      <c r="A681" s="9">
        <f>'Identification '!$F$11</f>
        <v>0</v>
      </c>
      <c r="B681" s="1371" t="str">
        <f>IF(AND('Identification '!$F$11="",'Identification '!$F$15&lt;&gt;""),'Identification '!$F$15,IF('Identification '!$F$11="","",IF('Identification '!$F$13="Inscrire le nom de votre organisme dans la cellule F15",'Identification '!$F$15,'Identification '!$F$13)))</f>
        <v/>
      </c>
      <c r="C681" s="9" t="str">
        <f>REF!$BM$8</f>
        <v>2026-2027</v>
      </c>
      <c r="D681" s="9" t="s">
        <v>3224</v>
      </c>
      <c r="E681" s="69" t="str">
        <f>'Identification '!$F$17</f>
        <v/>
      </c>
      <c r="F681" s="9" t="str">
        <f>'Identification '!$G$18</f>
        <v/>
      </c>
      <c r="G681" s="232" t="str">
        <f>IF('Section 10a Plan_Diffusion'!$D$6="","",'Section 10a Plan_Diffusion'!$D$6)</f>
        <v/>
      </c>
      <c r="H681" s="9" t="str">
        <f>IF('Section 10a Plan_Diffusion'!$D$8="","",'Section 10a Plan_Diffusion'!$D$8)</f>
        <v/>
      </c>
      <c r="I681" s="9" t="str">
        <f>IF('Section 10a Plan_Diffusion'!$K$8="","",'Section 10a Plan_Diffusion'!$K$8)</f>
        <v/>
      </c>
      <c r="J681" s="69" t="str">
        <f>IF('Section 10a Plan_Diffusion'!C136="","",'Section 10a Plan_Diffusion'!C136)</f>
        <v/>
      </c>
      <c r="K681" s="1273" t="str">
        <f>IF('Section 10a Plan_Diffusion'!D136="","",'Section 10a Plan_Diffusion'!D136)</f>
        <v/>
      </c>
      <c r="L681" s="69" t="str">
        <f>IF('Section 10a Plan_Diffusion'!E136="","",IF('Section 10a Plan_Diffusion'!E136="«Choisir»","",'Section 10a Plan_Diffusion'!E136))</f>
        <v/>
      </c>
      <c r="M681" s="69" t="str">
        <f>IF('Section 10a Plan_Diffusion'!F136="","",IF('Section 10a Plan_Diffusion'!F136="«Choisir»","",'Section 10a Plan_Diffusion'!F136))</f>
        <v/>
      </c>
      <c r="N681" s="69" t="str">
        <f>IF('Section 10a Plan_Diffusion'!G136="","",'Section 10a Plan_Diffusion'!G136)</f>
        <v/>
      </c>
      <c r="O681" s="69" t="str">
        <f>IF('Section 10a Plan_Diffusion'!H136="","",'Section 10a Plan_Diffusion'!H136)</f>
        <v/>
      </c>
      <c r="P681" s="69" t="str">
        <f>IF('Section 10a Plan_Diffusion'!I136="","",IF('Section 10a Plan_Diffusion'!I136="«Choisir»","",'Section 10a Plan_Diffusion'!I136))</f>
        <v/>
      </c>
      <c r="Q681" s="69" t="str">
        <f>IF('Section 10a Plan_Diffusion'!J136="","",IF('Section 10a Plan_Diffusion'!J136="«Choisir»","",'Section 10a Plan_Diffusion'!J136))</f>
        <v/>
      </c>
      <c r="R681" s="9" t="str">
        <f>IF('Section 10a Plan_Diffusion'!K136="","",'Section 10a Plan_Diffusion'!K136)</f>
        <v/>
      </c>
      <c r="S681" s="9" t="str">
        <f>IF('Section 10a Plan_Diffusion'!L136="","",'Section 10a Plan_Diffusion'!L136)</f>
        <v/>
      </c>
      <c r="T681" s="9" t="str">
        <f>IF('Section 10a Plan_Diffusion'!M136="","",'Section 10a Plan_Diffusion'!M136)</f>
        <v/>
      </c>
      <c r="U681" s="9" t="str">
        <f>IF('Section 10a Plan_Diffusion'!N136="","",'Section 10a Plan_Diffusion'!N136)</f>
        <v/>
      </c>
      <c r="V681" s="9">
        <f>'Section 10a Plan_Diffusion'!O136</f>
        <v>0</v>
      </c>
      <c r="W681" s="45">
        <f>'Section 10a Plan_Diffusion'!P136</f>
        <v>0</v>
      </c>
      <c r="X681" s="45">
        <f>'Section 10a Plan_Diffusion'!Q136</f>
        <v>0</v>
      </c>
      <c r="Y681" s="45">
        <f>'Section 10a Plan_Diffusion'!R136</f>
        <v>0</v>
      </c>
      <c r="Z681" s="45">
        <f>'Section 10a Plan_Diffusion'!S136</f>
        <v>0</v>
      </c>
      <c r="AA681" s="9">
        <f>'Section 10a Plan_Diffusion'!T136</f>
        <v>0</v>
      </c>
      <c r="AB681" s="9">
        <f>'Section 10a Plan_Diffusion'!U136</f>
        <v>0</v>
      </c>
    </row>
    <row r="682" spans="1:28">
      <c r="A682" s="9">
        <f>'Identification '!$F$11</f>
        <v>0</v>
      </c>
      <c r="B682" s="1371" t="str">
        <f>IF(AND('Identification '!$F$11="",'Identification '!$F$15&lt;&gt;""),'Identification '!$F$15,IF('Identification '!$F$11="","",IF('Identification '!$F$13="Inscrire le nom de votre organisme dans la cellule F15",'Identification '!$F$15,'Identification '!$F$13)))</f>
        <v/>
      </c>
      <c r="C682" s="9" t="str">
        <f>REF!$BM$8</f>
        <v>2026-2027</v>
      </c>
      <c r="D682" s="9" t="s">
        <v>3224</v>
      </c>
      <c r="E682" s="69" t="str">
        <f>'Identification '!$F$17</f>
        <v/>
      </c>
      <c r="F682" s="9" t="str">
        <f>'Identification '!$G$18</f>
        <v/>
      </c>
      <c r="G682" s="232" t="str">
        <f>IF('Section 10a Plan_Diffusion'!$D$6="","",'Section 10a Plan_Diffusion'!$D$6)</f>
        <v/>
      </c>
      <c r="H682" s="9" t="str">
        <f>IF('Section 10a Plan_Diffusion'!$D$8="","",'Section 10a Plan_Diffusion'!$D$8)</f>
        <v/>
      </c>
      <c r="I682" s="9" t="str">
        <f>IF('Section 10a Plan_Diffusion'!$K$8="","",'Section 10a Plan_Diffusion'!$K$8)</f>
        <v/>
      </c>
      <c r="J682" s="69" t="str">
        <f>IF('Section 10a Plan_Diffusion'!C137="","",'Section 10a Plan_Diffusion'!C137)</f>
        <v/>
      </c>
      <c r="K682" s="1273" t="str">
        <f>IF('Section 10a Plan_Diffusion'!D137="","",'Section 10a Plan_Diffusion'!D137)</f>
        <v/>
      </c>
      <c r="L682" s="69" t="str">
        <f>IF('Section 10a Plan_Diffusion'!E137="","",IF('Section 10a Plan_Diffusion'!E137="«Choisir»","",'Section 10a Plan_Diffusion'!E137))</f>
        <v/>
      </c>
      <c r="M682" s="69" t="str">
        <f>IF('Section 10a Plan_Diffusion'!F137="","",IF('Section 10a Plan_Diffusion'!F137="«Choisir»","",'Section 10a Plan_Diffusion'!F137))</f>
        <v/>
      </c>
      <c r="N682" s="69" t="str">
        <f>IF('Section 10a Plan_Diffusion'!G137="","",'Section 10a Plan_Diffusion'!G137)</f>
        <v/>
      </c>
      <c r="O682" s="69" t="str">
        <f>IF('Section 10a Plan_Diffusion'!H137="","",'Section 10a Plan_Diffusion'!H137)</f>
        <v/>
      </c>
      <c r="P682" s="69" t="str">
        <f>IF('Section 10a Plan_Diffusion'!I137="","",IF('Section 10a Plan_Diffusion'!I137="«Choisir»","",'Section 10a Plan_Diffusion'!I137))</f>
        <v/>
      </c>
      <c r="Q682" s="69" t="str">
        <f>IF('Section 10a Plan_Diffusion'!J137="","",IF('Section 10a Plan_Diffusion'!J137="«Choisir»","",'Section 10a Plan_Diffusion'!J137))</f>
        <v/>
      </c>
      <c r="R682" s="9" t="str">
        <f>IF('Section 10a Plan_Diffusion'!K137="","",'Section 10a Plan_Diffusion'!K137)</f>
        <v/>
      </c>
      <c r="S682" s="9" t="str">
        <f>IF('Section 10a Plan_Diffusion'!L137="","",'Section 10a Plan_Diffusion'!L137)</f>
        <v/>
      </c>
      <c r="T682" s="9" t="str">
        <f>IF('Section 10a Plan_Diffusion'!M137="","",'Section 10a Plan_Diffusion'!M137)</f>
        <v/>
      </c>
      <c r="U682" s="9" t="str">
        <f>IF('Section 10a Plan_Diffusion'!N137="","",'Section 10a Plan_Diffusion'!N137)</f>
        <v/>
      </c>
      <c r="V682" s="9">
        <f>'Section 10a Plan_Diffusion'!O137</f>
        <v>0</v>
      </c>
      <c r="W682" s="45">
        <f>'Section 10a Plan_Diffusion'!P137</f>
        <v>0</v>
      </c>
      <c r="X682" s="45">
        <f>'Section 10a Plan_Diffusion'!Q137</f>
        <v>0</v>
      </c>
      <c r="Y682" s="45">
        <f>'Section 10a Plan_Diffusion'!R137</f>
        <v>0</v>
      </c>
      <c r="Z682" s="45">
        <f>'Section 10a Plan_Diffusion'!S137</f>
        <v>0</v>
      </c>
      <c r="AA682" s="9">
        <f>'Section 10a Plan_Diffusion'!T137</f>
        <v>0</v>
      </c>
      <c r="AB682" s="9">
        <f>'Section 10a Plan_Diffusion'!U137</f>
        <v>0</v>
      </c>
    </row>
    <row r="683" spans="1:28">
      <c r="A683" s="9">
        <f>'Identification '!$F$11</f>
        <v>0</v>
      </c>
      <c r="B683" s="1371" t="str">
        <f>IF(AND('Identification '!$F$11="",'Identification '!$F$15&lt;&gt;""),'Identification '!$F$15,IF('Identification '!$F$11="","",IF('Identification '!$F$13="Inscrire le nom de votre organisme dans la cellule F15",'Identification '!$F$15,'Identification '!$F$13)))</f>
        <v/>
      </c>
      <c r="C683" s="9" t="str">
        <f>REF!$BM$8</f>
        <v>2026-2027</v>
      </c>
      <c r="D683" s="9" t="s">
        <v>3224</v>
      </c>
      <c r="E683" s="69" t="str">
        <f>'Identification '!$F$17</f>
        <v/>
      </c>
      <c r="F683" s="9" t="str">
        <f>'Identification '!$G$18</f>
        <v/>
      </c>
      <c r="G683" s="232" t="str">
        <f>IF('Section 10a Plan_Diffusion'!$D$6="","",'Section 10a Plan_Diffusion'!$D$6)</f>
        <v/>
      </c>
      <c r="H683" s="9" t="str">
        <f>IF('Section 10a Plan_Diffusion'!$D$8="","",'Section 10a Plan_Diffusion'!$D$8)</f>
        <v/>
      </c>
      <c r="I683" s="9" t="str">
        <f>IF('Section 10a Plan_Diffusion'!$K$8="","",'Section 10a Plan_Diffusion'!$K$8)</f>
        <v/>
      </c>
      <c r="J683" s="69" t="str">
        <f>IF('Section 10a Plan_Diffusion'!C138="","",'Section 10a Plan_Diffusion'!C138)</f>
        <v/>
      </c>
      <c r="K683" s="1273" t="str">
        <f>IF('Section 10a Plan_Diffusion'!D138="","",'Section 10a Plan_Diffusion'!D138)</f>
        <v/>
      </c>
      <c r="L683" s="69" t="str">
        <f>IF('Section 10a Plan_Diffusion'!E138="","",IF('Section 10a Plan_Diffusion'!E138="«Choisir»","",'Section 10a Plan_Diffusion'!E138))</f>
        <v/>
      </c>
      <c r="M683" s="69" t="str">
        <f>IF('Section 10a Plan_Diffusion'!F138="","",IF('Section 10a Plan_Diffusion'!F138="«Choisir»","",'Section 10a Plan_Diffusion'!F138))</f>
        <v/>
      </c>
      <c r="N683" s="69" t="str">
        <f>IF('Section 10a Plan_Diffusion'!G138="","",'Section 10a Plan_Diffusion'!G138)</f>
        <v/>
      </c>
      <c r="O683" s="69" t="str">
        <f>IF('Section 10a Plan_Diffusion'!H138="","",'Section 10a Plan_Diffusion'!H138)</f>
        <v/>
      </c>
      <c r="P683" s="69" t="str">
        <f>IF('Section 10a Plan_Diffusion'!I138="","",IF('Section 10a Plan_Diffusion'!I138="«Choisir»","",'Section 10a Plan_Diffusion'!I138))</f>
        <v/>
      </c>
      <c r="Q683" s="69" t="str">
        <f>IF('Section 10a Plan_Diffusion'!J138="","",IF('Section 10a Plan_Diffusion'!J138="«Choisir»","",'Section 10a Plan_Diffusion'!J138))</f>
        <v/>
      </c>
      <c r="R683" s="9" t="str">
        <f>IF('Section 10a Plan_Diffusion'!K138="","",'Section 10a Plan_Diffusion'!K138)</f>
        <v/>
      </c>
      <c r="S683" s="9" t="str">
        <f>IF('Section 10a Plan_Diffusion'!L138="","",'Section 10a Plan_Diffusion'!L138)</f>
        <v/>
      </c>
      <c r="T683" s="9" t="str">
        <f>IF('Section 10a Plan_Diffusion'!M138="","",'Section 10a Plan_Diffusion'!M138)</f>
        <v/>
      </c>
      <c r="U683" s="9" t="str">
        <f>IF('Section 10a Plan_Diffusion'!N138="","",'Section 10a Plan_Diffusion'!N138)</f>
        <v/>
      </c>
      <c r="V683" s="9">
        <f>'Section 10a Plan_Diffusion'!O138</f>
        <v>0</v>
      </c>
      <c r="W683" s="45">
        <f>'Section 10a Plan_Diffusion'!P138</f>
        <v>0</v>
      </c>
      <c r="X683" s="45">
        <f>'Section 10a Plan_Diffusion'!Q138</f>
        <v>0</v>
      </c>
      <c r="Y683" s="45">
        <f>'Section 10a Plan_Diffusion'!R138</f>
        <v>0</v>
      </c>
      <c r="Z683" s="45">
        <f>'Section 10a Plan_Diffusion'!S138</f>
        <v>0</v>
      </c>
      <c r="AA683" s="9">
        <f>'Section 10a Plan_Diffusion'!T138</f>
        <v>0</v>
      </c>
      <c r="AB683" s="9">
        <f>'Section 10a Plan_Diffusion'!U138</f>
        <v>0</v>
      </c>
    </row>
    <row r="684" spans="1:28">
      <c r="A684" s="9">
        <f>'Identification '!$F$11</f>
        <v>0</v>
      </c>
      <c r="B684" s="1371" t="str">
        <f>IF(AND('Identification '!$F$11="",'Identification '!$F$15&lt;&gt;""),'Identification '!$F$15,IF('Identification '!$F$11="","",IF('Identification '!$F$13="Inscrire le nom de votre organisme dans la cellule F15",'Identification '!$F$15,'Identification '!$F$13)))</f>
        <v/>
      </c>
      <c r="C684" s="9" t="str">
        <f>REF!$BM$8</f>
        <v>2026-2027</v>
      </c>
      <c r="D684" s="9" t="s">
        <v>3224</v>
      </c>
      <c r="E684" s="69" t="str">
        <f>'Identification '!$F$17</f>
        <v/>
      </c>
      <c r="F684" s="9" t="str">
        <f>'Identification '!$G$18</f>
        <v/>
      </c>
      <c r="G684" s="232" t="str">
        <f>IF('Section 10a Plan_Diffusion'!$D$6="","",'Section 10a Plan_Diffusion'!$D$6)</f>
        <v/>
      </c>
      <c r="H684" s="9" t="str">
        <f>IF('Section 10a Plan_Diffusion'!$D$8="","",'Section 10a Plan_Diffusion'!$D$8)</f>
        <v/>
      </c>
      <c r="I684" s="9" t="str">
        <f>IF('Section 10a Plan_Diffusion'!$K$8="","",'Section 10a Plan_Diffusion'!$K$8)</f>
        <v/>
      </c>
      <c r="J684" s="69" t="str">
        <f>IF('Section 10a Plan_Diffusion'!C139="","",'Section 10a Plan_Diffusion'!C139)</f>
        <v/>
      </c>
      <c r="K684" s="1273" t="str">
        <f>IF('Section 10a Plan_Diffusion'!D139="","",'Section 10a Plan_Diffusion'!D139)</f>
        <v/>
      </c>
      <c r="L684" s="69" t="str">
        <f>IF('Section 10a Plan_Diffusion'!E139="","",IF('Section 10a Plan_Diffusion'!E139="«Choisir»","",'Section 10a Plan_Diffusion'!E139))</f>
        <v/>
      </c>
      <c r="M684" s="69" t="str">
        <f>IF('Section 10a Plan_Diffusion'!F139="","",IF('Section 10a Plan_Diffusion'!F139="«Choisir»","",'Section 10a Plan_Diffusion'!F139))</f>
        <v/>
      </c>
      <c r="N684" s="69" t="str">
        <f>IF('Section 10a Plan_Diffusion'!G139="","",'Section 10a Plan_Diffusion'!G139)</f>
        <v/>
      </c>
      <c r="O684" s="69" t="str">
        <f>IF('Section 10a Plan_Diffusion'!H139="","",'Section 10a Plan_Diffusion'!H139)</f>
        <v/>
      </c>
      <c r="P684" s="69" t="str">
        <f>IF('Section 10a Plan_Diffusion'!I139="","",IF('Section 10a Plan_Diffusion'!I139="«Choisir»","",'Section 10a Plan_Diffusion'!I139))</f>
        <v/>
      </c>
      <c r="Q684" s="69" t="str">
        <f>IF('Section 10a Plan_Diffusion'!J139="","",IF('Section 10a Plan_Diffusion'!J139="«Choisir»","",'Section 10a Plan_Diffusion'!J139))</f>
        <v/>
      </c>
      <c r="R684" s="9" t="str">
        <f>IF('Section 10a Plan_Diffusion'!K139="","",'Section 10a Plan_Diffusion'!K139)</f>
        <v/>
      </c>
      <c r="S684" s="9" t="str">
        <f>IF('Section 10a Plan_Diffusion'!L139="","",'Section 10a Plan_Diffusion'!L139)</f>
        <v/>
      </c>
      <c r="T684" s="9" t="str">
        <f>IF('Section 10a Plan_Diffusion'!M139="","",'Section 10a Plan_Diffusion'!M139)</f>
        <v/>
      </c>
      <c r="U684" s="9" t="str">
        <f>IF('Section 10a Plan_Diffusion'!N139="","",'Section 10a Plan_Diffusion'!N139)</f>
        <v/>
      </c>
      <c r="V684" s="9">
        <f>'Section 10a Plan_Diffusion'!O139</f>
        <v>0</v>
      </c>
      <c r="W684" s="45">
        <f>'Section 10a Plan_Diffusion'!P139</f>
        <v>0</v>
      </c>
      <c r="X684" s="45">
        <f>'Section 10a Plan_Diffusion'!Q139</f>
        <v>0</v>
      </c>
      <c r="Y684" s="45">
        <f>'Section 10a Plan_Diffusion'!R139</f>
        <v>0</v>
      </c>
      <c r="Z684" s="45">
        <f>'Section 10a Plan_Diffusion'!S139</f>
        <v>0</v>
      </c>
      <c r="AA684" s="9">
        <f>'Section 10a Plan_Diffusion'!T139</f>
        <v>0</v>
      </c>
      <c r="AB684" s="9">
        <f>'Section 10a Plan_Diffusion'!U139</f>
        <v>0</v>
      </c>
    </row>
    <row r="685" spans="1:28">
      <c r="A685" s="9">
        <f>'Identification '!$F$11</f>
        <v>0</v>
      </c>
      <c r="B685" s="1371" t="str">
        <f>IF(AND('Identification '!$F$11="",'Identification '!$F$15&lt;&gt;""),'Identification '!$F$15,IF('Identification '!$F$11="","",IF('Identification '!$F$13="Inscrire le nom de votre organisme dans la cellule F15",'Identification '!$F$15,'Identification '!$F$13)))</f>
        <v/>
      </c>
      <c r="C685" s="9" t="str">
        <f>REF!$BM$8</f>
        <v>2026-2027</v>
      </c>
      <c r="D685" s="9" t="s">
        <v>3224</v>
      </c>
      <c r="E685" s="69" t="str">
        <f>'Identification '!$F$17</f>
        <v/>
      </c>
      <c r="F685" s="9" t="str">
        <f>'Identification '!$G$18</f>
        <v/>
      </c>
      <c r="G685" s="232" t="str">
        <f>IF('Section 10a Plan_Diffusion'!$D$6="","",'Section 10a Plan_Diffusion'!$D$6)</f>
        <v/>
      </c>
      <c r="H685" s="9" t="str">
        <f>IF('Section 10a Plan_Diffusion'!$D$8="","",'Section 10a Plan_Diffusion'!$D$8)</f>
        <v/>
      </c>
      <c r="I685" s="9" t="str">
        <f>IF('Section 10a Plan_Diffusion'!$K$8="","",'Section 10a Plan_Diffusion'!$K$8)</f>
        <v/>
      </c>
      <c r="J685" s="69" t="str">
        <f>IF('Section 10a Plan_Diffusion'!C140="","",'Section 10a Plan_Diffusion'!C140)</f>
        <v/>
      </c>
      <c r="K685" s="1273" t="str">
        <f>IF('Section 10a Plan_Diffusion'!D140="","",'Section 10a Plan_Diffusion'!D140)</f>
        <v/>
      </c>
      <c r="L685" s="69" t="str">
        <f>IF('Section 10a Plan_Diffusion'!E140="","",IF('Section 10a Plan_Diffusion'!E140="«Choisir»","",'Section 10a Plan_Diffusion'!E140))</f>
        <v/>
      </c>
      <c r="M685" s="69" t="str">
        <f>IF('Section 10a Plan_Diffusion'!F140="","",IF('Section 10a Plan_Diffusion'!F140="«Choisir»","",'Section 10a Plan_Diffusion'!F140))</f>
        <v/>
      </c>
      <c r="N685" s="69" t="str">
        <f>IF('Section 10a Plan_Diffusion'!G140="","",'Section 10a Plan_Diffusion'!G140)</f>
        <v/>
      </c>
      <c r="O685" s="69" t="str">
        <f>IF('Section 10a Plan_Diffusion'!H140="","",'Section 10a Plan_Diffusion'!H140)</f>
        <v/>
      </c>
      <c r="P685" s="69" t="str">
        <f>IF('Section 10a Plan_Diffusion'!I140="","",IF('Section 10a Plan_Diffusion'!I140="«Choisir»","",'Section 10a Plan_Diffusion'!I140))</f>
        <v/>
      </c>
      <c r="Q685" s="69" t="str">
        <f>IF('Section 10a Plan_Diffusion'!J140="","",IF('Section 10a Plan_Diffusion'!J140="«Choisir»","",'Section 10a Plan_Diffusion'!J140))</f>
        <v/>
      </c>
      <c r="R685" s="9" t="str">
        <f>IF('Section 10a Plan_Diffusion'!K140="","",'Section 10a Plan_Diffusion'!K140)</f>
        <v/>
      </c>
      <c r="S685" s="9" t="str">
        <f>IF('Section 10a Plan_Diffusion'!L140="","",'Section 10a Plan_Diffusion'!L140)</f>
        <v/>
      </c>
      <c r="T685" s="9" t="str">
        <f>IF('Section 10a Plan_Diffusion'!M140="","",'Section 10a Plan_Diffusion'!M140)</f>
        <v/>
      </c>
      <c r="U685" s="9" t="str">
        <f>IF('Section 10a Plan_Diffusion'!N140="","",'Section 10a Plan_Diffusion'!N140)</f>
        <v/>
      </c>
      <c r="V685" s="9">
        <f>'Section 10a Plan_Diffusion'!O140</f>
        <v>0</v>
      </c>
      <c r="W685" s="45">
        <f>'Section 10a Plan_Diffusion'!P140</f>
        <v>0</v>
      </c>
      <c r="X685" s="45">
        <f>'Section 10a Plan_Diffusion'!Q140</f>
        <v>0</v>
      </c>
      <c r="Y685" s="45">
        <f>'Section 10a Plan_Diffusion'!R140</f>
        <v>0</v>
      </c>
      <c r="Z685" s="45">
        <f>'Section 10a Plan_Diffusion'!S140</f>
        <v>0</v>
      </c>
      <c r="AA685" s="9">
        <f>'Section 10a Plan_Diffusion'!T140</f>
        <v>0</v>
      </c>
      <c r="AB685" s="9">
        <f>'Section 10a Plan_Diffusion'!U140</f>
        <v>0</v>
      </c>
    </row>
    <row r="686" spans="1:28">
      <c r="A686" s="9">
        <f>'Identification '!$F$11</f>
        <v>0</v>
      </c>
      <c r="B686" s="1371" t="str">
        <f>IF(AND('Identification '!$F$11="",'Identification '!$F$15&lt;&gt;""),'Identification '!$F$15,IF('Identification '!$F$11="","",IF('Identification '!$F$13="Inscrire le nom de votre organisme dans la cellule F15",'Identification '!$F$15,'Identification '!$F$13)))</f>
        <v/>
      </c>
      <c r="C686" s="9" t="str">
        <f>REF!$BM$8</f>
        <v>2026-2027</v>
      </c>
      <c r="D686" s="9" t="s">
        <v>3224</v>
      </c>
      <c r="E686" s="69" t="str">
        <f>'Identification '!$F$17</f>
        <v/>
      </c>
      <c r="F686" s="9" t="str">
        <f>'Identification '!$G$18</f>
        <v/>
      </c>
      <c r="G686" s="232" t="str">
        <f>IF('Section 10a Plan_Diffusion'!$D$6="","",'Section 10a Plan_Diffusion'!$D$6)</f>
        <v/>
      </c>
      <c r="H686" s="9" t="str">
        <f>IF('Section 10a Plan_Diffusion'!$D$8="","",'Section 10a Plan_Diffusion'!$D$8)</f>
        <v/>
      </c>
      <c r="I686" s="9" t="str">
        <f>IF('Section 10a Plan_Diffusion'!$K$8="","",'Section 10a Plan_Diffusion'!$K$8)</f>
        <v/>
      </c>
      <c r="J686" s="69" t="str">
        <f>IF('Section 10a Plan_Diffusion'!C141="","",'Section 10a Plan_Diffusion'!C141)</f>
        <v/>
      </c>
      <c r="K686" s="1273" t="str">
        <f>IF('Section 10a Plan_Diffusion'!D141="","",'Section 10a Plan_Diffusion'!D141)</f>
        <v/>
      </c>
      <c r="L686" s="69" t="str">
        <f>IF('Section 10a Plan_Diffusion'!E141="","",IF('Section 10a Plan_Diffusion'!E141="«Choisir»","",'Section 10a Plan_Diffusion'!E141))</f>
        <v/>
      </c>
      <c r="M686" s="69" t="str">
        <f>IF('Section 10a Plan_Diffusion'!F141="","",IF('Section 10a Plan_Diffusion'!F141="«Choisir»","",'Section 10a Plan_Diffusion'!F141))</f>
        <v/>
      </c>
      <c r="N686" s="69" t="str">
        <f>IF('Section 10a Plan_Diffusion'!G141="","",'Section 10a Plan_Diffusion'!G141)</f>
        <v/>
      </c>
      <c r="O686" s="69" t="str">
        <f>IF('Section 10a Plan_Diffusion'!H141="","",'Section 10a Plan_Diffusion'!H141)</f>
        <v/>
      </c>
      <c r="P686" s="69" t="str">
        <f>IF('Section 10a Plan_Diffusion'!I141="","",IF('Section 10a Plan_Diffusion'!I141="«Choisir»","",'Section 10a Plan_Diffusion'!I141))</f>
        <v/>
      </c>
      <c r="Q686" s="69" t="str">
        <f>IF('Section 10a Plan_Diffusion'!J141="","",IF('Section 10a Plan_Diffusion'!J141="«Choisir»","",'Section 10a Plan_Diffusion'!J141))</f>
        <v/>
      </c>
      <c r="R686" s="9" t="str">
        <f>IF('Section 10a Plan_Diffusion'!K141="","",'Section 10a Plan_Diffusion'!K141)</f>
        <v/>
      </c>
      <c r="S686" s="9" t="str">
        <f>IF('Section 10a Plan_Diffusion'!L141="","",'Section 10a Plan_Diffusion'!L141)</f>
        <v/>
      </c>
      <c r="T686" s="9" t="str">
        <f>IF('Section 10a Plan_Diffusion'!M141="","",'Section 10a Plan_Diffusion'!M141)</f>
        <v/>
      </c>
      <c r="U686" s="9" t="str">
        <f>IF('Section 10a Plan_Diffusion'!N141="","",'Section 10a Plan_Diffusion'!N141)</f>
        <v/>
      </c>
      <c r="V686" s="9">
        <f>'Section 10a Plan_Diffusion'!O141</f>
        <v>0</v>
      </c>
      <c r="W686" s="45">
        <f>'Section 10a Plan_Diffusion'!P141</f>
        <v>0</v>
      </c>
      <c r="X686" s="45">
        <f>'Section 10a Plan_Diffusion'!Q141</f>
        <v>0</v>
      </c>
      <c r="Y686" s="45">
        <f>'Section 10a Plan_Diffusion'!R141</f>
        <v>0</v>
      </c>
      <c r="Z686" s="45">
        <f>'Section 10a Plan_Diffusion'!S141</f>
        <v>0</v>
      </c>
      <c r="AA686" s="9">
        <f>'Section 10a Plan_Diffusion'!T141</f>
        <v>0</v>
      </c>
      <c r="AB686" s="9">
        <f>'Section 10a Plan_Diffusion'!U141</f>
        <v>0</v>
      </c>
    </row>
    <row r="687" spans="1:28">
      <c r="A687" s="9">
        <f>'Identification '!$F$11</f>
        <v>0</v>
      </c>
      <c r="B687" s="1371" t="str">
        <f>IF(AND('Identification '!$F$11="",'Identification '!$F$15&lt;&gt;""),'Identification '!$F$15,IF('Identification '!$F$11="","",IF('Identification '!$F$13="Inscrire le nom de votre organisme dans la cellule F15",'Identification '!$F$15,'Identification '!$F$13)))</f>
        <v/>
      </c>
      <c r="C687" s="9" t="str">
        <f>REF!$BM$8</f>
        <v>2026-2027</v>
      </c>
      <c r="D687" s="9" t="s">
        <v>3224</v>
      </c>
      <c r="E687" s="69" t="str">
        <f>'Identification '!$F$17</f>
        <v/>
      </c>
      <c r="F687" s="9" t="str">
        <f>'Identification '!$G$18</f>
        <v/>
      </c>
      <c r="G687" s="232" t="str">
        <f>IF('Section 10a Plan_Diffusion'!$D$6="","",'Section 10a Plan_Diffusion'!$D$6)</f>
        <v/>
      </c>
      <c r="H687" s="9" t="str">
        <f>IF('Section 10a Plan_Diffusion'!$D$8="","",'Section 10a Plan_Diffusion'!$D$8)</f>
        <v/>
      </c>
      <c r="I687" s="9" t="str">
        <f>IF('Section 10a Plan_Diffusion'!$K$8="","",'Section 10a Plan_Diffusion'!$K$8)</f>
        <v/>
      </c>
      <c r="J687" s="69" t="str">
        <f>IF('Section 10a Plan_Diffusion'!C142="","",'Section 10a Plan_Diffusion'!C142)</f>
        <v/>
      </c>
      <c r="K687" s="1273" t="str">
        <f>IF('Section 10a Plan_Diffusion'!D142="","",'Section 10a Plan_Diffusion'!D142)</f>
        <v/>
      </c>
      <c r="L687" s="69" t="str">
        <f>IF('Section 10a Plan_Diffusion'!E142="","",IF('Section 10a Plan_Diffusion'!E142="«Choisir»","",'Section 10a Plan_Diffusion'!E142))</f>
        <v/>
      </c>
      <c r="M687" s="69" t="str">
        <f>IF('Section 10a Plan_Diffusion'!F142="","",IF('Section 10a Plan_Diffusion'!F142="«Choisir»","",'Section 10a Plan_Diffusion'!F142))</f>
        <v/>
      </c>
      <c r="N687" s="69" t="str">
        <f>IF('Section 10a Plan_Diffusion'!G142="","",'Section 10a Plan_Diffusion'!G142)</f>
        <v/>
      </c>
      <c r="O687" s="69" t="str">
        <f>IF('Section 10a Plan_Diffusion'!H142="","",'Section 10a Plan_Diffusion'!H142)</f>
        <v/>
      </c>
      <c r="P687" s="69" t="str">
        <f>IF('Section 10a Plan_Diffusion'!I142="","",IF('Section 10a Plan_Diffusion'!I142="«Choisir»","",'Section 10a Plan_Diffusion'!I142))</f>
        <v/>
      </c>
      <c r="Q687" s="69" t="str">
        <f>IF('Section 10a Plan_Diffusion'!J142="","",IF('Section 10a Plan_Diffusion'!J142="«Choisir»","",'Section 10a Plan_Diffusion'!J142))</f>
        <v/>
      </c>
      <c r="R687" s="9" t="str">
        <f>IF('Section 10a Plan_Diffusion'!K142="","",'Section 10a Plan_Diffusion'!K142)</f>
        <v/>
      </c>
      <c r="S687" s="9" t="str">
        <f>IF('Section 10a Plan_Diffusion'!L142="","",'Section 10a Plan_Diffusion'!L142)</f>
        <v/>
      </c>
      <c r="T687" s="9" t="str">
        <f>IF('Section 10a Plan_Diffusion'!M142="","",'Section 10a Plan_Diffusion'!M142)</f>
        <v/>
      </c>
      <c r="U687" s="9" t="str">
        <f>IF('Section 10a Plan_Diffusion'!N142="","",'Section 10a Plan_Diffusion'!N142)</f>
        <v/>
      </c>
      <c r="V687" s="9">
        <f>'Section 10a Plan_Diffusion'!O142</f>
        <v>0</v>
      </c>
      <c r="W687" s="45">
        <f>'Section 10a Plan_Diffusion'!P142</f>
        <v>0</v>
      </c>
      <c r="X687" s="45">
        <f>'Section 10a Plan_Diffusion'!Q142</f>
        <v>0</v>
      </c>
      <c r="Y687" s="45">
        <f>'Section 10a Plan_Diffusion'!R142</f>
        <v>0</v>
      </c>
      <c r="Z687" s="45">
        <f>'Section 10a Plan_Diffusion'!S142</f>
        <v>0</v>
      </c>
      <c r="AA687" s="9">
        <f>'Section 10a Plan_Diffusion'!T142</f>
        <v>0</v>
      </c>
      <c r="AB687" s="9">
        <f>'Section 10a Plan_Diffusion'!U142</f>
        <v>0</v>
      </c>
    </row>
    <row r="688" spans="1:28">
      <c r="A688" s="9">
        <f>'Identification '!$F$11</f>
        <v>0</v>
      </c>
      <c r="B688" s="1371" t="str">
        <f>IF(AND('Identification '!$F$11="",'Identification '!$F$15&lt;&gt;""),'Identification '!$F$15,IF('Identification '!$F$11="","",IF('Identification '!$F$13="Inscrire le nom de votre organisme dans la cellule F15",'Identification '!$F$15,'Identification '!$F$13)))</f>
        <v/>
      </c>
      <c r="C688" s="9" t="str">
        <f>REF!$BM$8</f>
        <v>2026-2027</v>
      </c>
      <c r="D688" s="9" t="s">
        <v>3224</v>
      </c>
      <c r="E688" s="69" t="str">
        <f>'Identification '!$F$17</f>
        <v/>
      </c>
      <c r="F688" s="9" t="str">
        <f>'Identification '!$G$18</f>
        <v/>
      </c>
      <c r="G688" s="232" t="str">
        <f>IF('Section 10a Plan_Diffusion'!$D$6="","",'Section 10a Plan_Diffusion'!$D$6)</f>
        <v/>
      </c>
      <c r="H688" s="9" t="str">
        <f>IF('Section 10a Plan_Diffusion'!$D$8="","",'Section 10a Plan_Diffusion'!$D$8)</f>
        <v/>
      </c>
      <c r="I688" s="9" t="str">
        <f>IF('Section 10a Plan_Diffusion'!$K$8="","",'Section 10a Plan_Diffusion'!$K$8)</f>
        <v/>
      </c>
      <c r="J688" s="69" t="str">
        <f>IF('Section 10a Plan_Diffusion'!C143="","",'Section 10a Plan_Diffusion'!C143)</f>
        <v/>
      </c>
      <c r="K688" s="1273" t="str">
        <f>IF('Section 10a Plan_Diffusion'!D143="","",'Section 10a Plan_Diffusion'!D143)</f>
        <v/>
      </c>
      <c r="L688" s="69" t="str">
        <f>IF('Section 10a Plan_Diffusion'!E143="","",IF('Section 10a Plan_Diffusion'!E143="«Choisir»","",'Section 10a Plan_Diffusion'!E143))</f>
        <v/>
      </c>
      <c r="M688" s="69" t="str">
        <f>IF('Section 10a Plan_Diffusion'!F143="","",IF('Section 10a Plan_Diffusion'!F143="«Choisir»","",'Section 10a Plan_Diffusion'!F143))</f>
        <v/>
      </c>
      <c r="N688" s="69" t="str">
        <f>IF('Section 10a Plan_Diffusion'!G143="","",'Section 10a Plan_Diffusion'!G143)</f>
        <v/>
      </c>
      <c r="O688" s="69" t="str">
        <f>IF('Section 10a Plan_Diffusion'!H143="","",'Section 10a Plan_Diffusion'!H143)</f>
        <v/>
      </c>
      <c r="P688" s="69" t="str">
        <f>IF('Section 10a Plan_Diffusion'!I143="","",IF('Section 10a Plan_Diffusion'!I143="«Choisir»","",'Section 10a Plan_Diffusion'!I143))</f>
        <v/>
      </c>
      <c r="Q688" s="69" t="str">
        <f>IF('Section 10a Plan_Diffusion'!J143="","",IF('Section 10a Plan_Diffusion'!J143="«Choisir»","",'Section 10a Plan_Diffusion'!J143))</f>
        <v/>
      </c>
      <c r="R688" s="9" t="str">
        <f>IF('Section 10a Plan_Diffusion'!K143="","",'Section 10a Plan_Diffusion'!K143)</f>
        <v/>
      </c>
      <c r="S688" s="9" t="str">
        <f>IF('Section 10a Plan_Diffusion'!L143="","",'Section 10a Plan_Diffusion'!L143)</f>
        <v/>
      </c>
      <c r="T688" s="9" t="str">
        <f>IF('Section 10a Plan_Diffusion'!M143="","",'Section 10a Plan_Diffusion'!M143)</f>
        <v/>
      </c>
      <c r="U688" s="9" t="str">
        <f>IF('Section 10a Plan_Diffusion'!N143="","",'Section 10a Plan_Diffusion'!N143)</f>
        <v/>
      </c>
      <c r="V688" s="9">
        <f>'Section 10a Plan_Diffusion'!O143</f>
        <v>0</v>
      </c>
      <c r="W688" s="45">
        <f>'Section 10a Plan_Diffusion'!P143</f>
        <v>0</v>
      </c>
      <c r="X688" s="45">
        <f>'Section 10a Plan_Diffusion'!Q143</f>
        <v>0</v>
      </c>
      <c r="Y688" s="45">
        <f>'Section 10a Plan_Diffusion'!R143</f>
        <v>0</v>
      </c>
      <c r="Z688" s="45">
        <f>'Section 10a Plan_Diffusion'!S143</f>
        <v>0</v>
      </c>
      <c r="AA688" s="9">
        <f>'Section 10a Plan_Diffusion'!T143</f>
        <v>0</v>
      </c>
      <c r="AB688" s="9">
        <f>'Section 10a Plan_Diffusion'!U143</f>
        <v>0</v>
      </c>
    </row>
    <row r="689" spans="1:28">
      <c r="A689" s="9">
        <f>'Identification '!$F$11</f>
        <v>0</v>
      </c>
      <c r="B689" s="1371" t="str">
        <f>IF(AND('Identification '!$F$11="",'Identification '!$F$15&lt;&gt;""),'Identification '!$F$15,IF('Identification '!$F$11="","",IF('Identification '!$F$13="Inscrire le nom de votre organisme dans la cellule F15",'Identification '!$F$15,'Identification '!$F$13)))</f>
        <v/>
      </c>
      <c r="C689" s="9" t="str">
        <f>REF!$BM$8</f>
        <v>2026-2027</v>
      </c>
      <c r="D689" s="9" t="s">
        <v>3224</v>
      </c>
      <c r="E689" s="69" t="str">
        <f>'Identification '!$F$17</f>
        <v/>
      </c>
      <c r="F689" s="9" t="str">
        <f>'Identification '!$G$18</f>
        <v/>
      </c>
      <c r="G689" s="232" t="str">
        <f>IF('Section 10a Plan_Diffusion'!$D$6="","",'Section 10a Plan_Diffusion'!$D$6)</f>
        <v/>
      </c>
      <c r="H689" s="9" t="str">
        <f>IF('Section 10a Plan_Diffusion'!$D$8="","",'Section 10a Plan_Diffusion'!$D$8)</f>
        <v/>
      </c>
      <c r="I689" s="9" t="str">
        <f>IF('Section 10a Plan_Diffusion'!$K$8="","",'Section 10a Plan_Diffusion'!$K$8)</f>
        <v/>
      </c>
      <c r="J689" s="69" t="str">
        <f>IF('Section 10a Plan_Diffusion'!C144="","",'Section 10a Plan_Diffusion'!C144)</f>
        <v/>
      </c>
      <c r="K689" s="1273" t="str">
        <f>IF('Section 10a Plan_Diffusion'!D144="","",'Section 10a Plan_Diffusion'!D144)</f>
        <v/>
      </c>
      <c r="L689" s="69" t="str">
        <f>IF('Section 10a Plan_Diffusion'!E144="","",IF('Section 10a Plan_Diffusion'!E144="«Choisir»","",'Section 10a Plan_Diffusion'!E144))</f>
        <v/>
      </c>
      <c r="M689" s="69" t="str">
        <f>IF('Section 10a Plan_Diffusion'!F144="","",IF('Section 10a Plan_Diffusion'!F144="«Choisir»","",'Section 10a Plan_Diffusion'!F144))</f>
        <v/>
      </c>
      <c r="N689" s="69" t="str">
        <f>IF('Section 10a Plan_Diffusion'!G144="","",'Section 10a Plan_Diffusion'!G144)</f>
        <v/>
      </c>
      <c r="O689" s="69" t="str">
        <f>IF('Section 10a Plan_Diffusion'!H144="","",'Section 10a Plan_Diffusion'!H144)</f>
        <v/>
      </c>
      <c r="P689" s="69" t="str">
        <f>IF('Section 10a Plan_Diffusion'!I144="","",IF('Section 10a Plan_Diffusion'!I144="«Choisir»","",'Section 10a Plan_Diffusion'!I144))</f>
        <v/>
      </c>
      <c r="Q689" s="69" t="str">
        <f>IF('Section 10a Plan_Diffusion'!J144="","",IF('Section 10a Plan_Diffusion'!J144="«Choisir»","",'Section 10a Plan_Diffusion'!J144))</f>
        <v/>
      </c>
      <c r="R689" s="9" t="str">
        <f>IF('Section 10a Plan_Diffusion'!K144="","",'Section 10a Plan_Diffusion'!K144)</f>
        <v/>
      </c>
      <c r="S689" s="9" t="str">
        <f>IF('Section 10a Plan_Diffusion'!L144="","",'Section 10a Plan_Diffusion'!L144)</f>
        <v/>
      </c>
      <c r="T689" s="9" t="str">
        <f>IF('Section 10a Plan_Diffusion'!M144="","",'Section 10a Plan_Diffusion'!M144)</f>
        <v/>
      </c>
      <c r="U689" s="9" t="str">
        <f>IF('Section 10a Plan_Diffusion'!N144="","",'Section 10a Plan_Diffusion'!N144)</f>
        <v/>
      </c>
      <c r="V689" s="9">
        <f>'Section 10a Plan_Diffusion'!O144</f>
        <v>0</v>
      </c>
      <c r="W689" s="45">
        <f>'Section 10a Plan_Diffusion'!P144</f>
        <v>0</v>
      </c>
      <c r="X689" s="45">
        <f>'Section 10a Plan_Diffusion'!Q144</f>
        <v>0</v>
      </c>
      <c r="Y689" s="45">
        <f>'Section 10a Plan_Diffusion'!R144</f>
        <v>0</v>
      </c>
      <c r="Z689" s="45">
        <f>'Section 10a Plan_Diffusion'!S144</f>
        <v>0</v>
      </c>
      <c r="AA689" s="9">
        <f>'Section 10a Plan_Diffusion'!T144</f>
        <v>0</v>
      </c>
      <c r="AB689" s="9">
        <f>'Section 10a Plan_Diffusion'!U144</f>
        <v>0</v>
      </c>
    </row>
    <row r="690" spans="1:28">
      <c r="A690" s="9">
        <f>'Identification '!$F$11</f>
        <v>0</v>
      </c>
      <c r="B690" s="1371" t="str">
        <f>IF(AND('Identification '!$F$11="",'Identification '!$F$15&lt;&gt;""),'Identification '!$F$15,IF('Identification '!$F$11="","",IF('Identification '!$F$13="Inscrire le nom de votre organisme dans la cellule F15",'Identification '!$F$15,'Identification '!$F$13)))</f>
        <v/>
      </c>
      <c r="C690" s="9" t="str">
        <f>REF!$BM$8</f>
        <v>2026-2027</v>
      </c>
      <c r="D690" s="9" t="s">
        <v>3224</v>
      </c>
      <c r="E690" s="69" t="str">
        <f>'Identification '!$F$17</f>
        <v/>
      </c>
      <c r="F690" s="9" t="str">
        <f>'Identification '!$G$18</f>
        <v/>
      </c>
      <c r="G690" s="232" t="str">
        <f>IF('Section 10a Plan_Diffusion'!$D$6="","",'Section 10a Plan_Diffusion'!$D$6)</f>
        <v/>
      </c>
      <c r="H690" s="9" t="str">
        <f>IF('Section 10a Plan_Diffusion'!$D$8="","",'Section 10a Plan_Diffusion'!$D$8)</f>
        <v/>
      </c>
      <c r="I690" s="9" t="str">
        <f>IF('Section 10a Plan_Diffusion'!$K$8="","",'Section 10a Plan_Diffusion'!$K$8)</f>
        <v/>
      </c>
      <c r="J690" s="69" t="str">
        <f>IF('Section 10a Plan_Diffusion'!C145="","",'Section 10a Plan_Diffusion'!C145)</f>
        <v/>
      </c>
      <c r="K690" s="1273" t="str">
        <f>IF('Section 10a Plan_Diffusion'!D145="","",'Section 10a Plan_Diffusion'!D145)</f>
        <v/>
      </c>
      <c r="L690" s="69" t="str">
        <f>IF('Section 10a Plan_Diffusion'!E145="","",IF('Section 10a Plan_Diffusion'!E145="«Choisir»","",'Section 10a Plan_Diffusion'!E145))</f>
        <v/>
      </c>
      <c r="M690" s="69" t="str">
        <f>IF('Section 10a Plan_Diffusion'!F145="","",IF('Section 10a Plan_Diffusion'!F145="«Choisir»","",'Section 10a Plan_Diffusion'!F145))</f>
        <v/>
      </c>
      <c r="N690" s="69" t="str">
        <f>IF('Section 10a Plan_Diffusion'!G145="","",'Section 10a Plan_Diffusion'!G145)</f>
        <v/>
      </c>
      <c r="O690" s="69" t="str">
        <f>IF('Section 10a Plan_Diffusion'!H145="","",'Section 10a Plan_Diffusion'!H145)</f>
        <v/>
      </c>
      <c r="P690" s="69" t="str">
        <f>IF('Section 10a Plan_Diffusion'!I145="","",IF('Section 10a Plan_Diffusion'!I145="«Choisir»","",'Section 10a Plan_Diffusion'!I145))</f>
        <v/>
      </c>
      <c r="Q690" s="69" t="str">
        <f>IF('Section 10a Plan_Diffusion'!J145="","",IF('Section 10a Plan_Diffusion'!J145="«Choisir»","",'Section 10a Plan_Diffusion'!J145))</f>
        <v/>
      </c>
      <c r="R690" s="9" t="str">
        <f>IF('Section 10a Plan_Diffusion'!K145="","",'Section 10a Plan_Diffusion'!K145)</f>
        <v/>
      </c>
      <c r="S690" s="9" t="str">
        <f>IF('Section 10a Plan_Diffusion'!L145="","",'Section 10a Plan_Diffusion'!L145)</f>
        <v/>
      </c>
      <c r="T690" s="9" t="str">
        <f>IF('Section 10a Plan_Diffusion'!M145="","",'Section 10a Plan_Diffusion'!M145)</f>
        <v/>
      </c>
      <c r="U690" s="9" t="str">
        <f>IF('Section 10a Plan_Diffusion'!N145="","",'Section 10a Plan_Diffusion'!N145)</f>
        <v/>
      </c>
      <c r="V690" s="9">
        <f>'Section 10a Plan_Diffusion'!O145</f>
        <v>0</v>
      </c>
      <c r="W690" s="45">
        <f>'Section 10a Plan_Diffusion'!P145</f>
        <v>0</v>
      </c>
      <c r="X690" s="45">
        <f>'Section 10a Plan_Diffusion'!Q145</f>
        <v>0</v>
      </c>
      <c r="Y690" s="45">
        <f>'Section 10a Plan_Diffusion'!R145</f>
        <v>0</v>
      </c>
      <c r="Z690" s="45">
        <f>'Section 10a Plan_Diffusion'!S145</f>
        <v>0</v>
      </c>
      <c r="AA690" s="9">
        <f>'Section 10a Plan_Diffusion'!T145</f>
        <v>0</v>
      </c>
      <c r="AB690" s="9">
        <f>'Section 10a Plan_Diffusion'!U145</f>
        <v>0</v>
      </c>
    </row>
    <row r="691" spans="1:28">
      <c r="A691" s="9">
        <f>'Identification '!$F$11</f>
        <v>0</v>
      </c>
      <c r="B691" s="1371" t="str">
        <f>IF(AND('Identification '!$F$11="",'Identification '!$F$15&lt;&gt;""),'Identification '!$F$15,IF('Identification '!$F$11="","",IF('Identification '!$F$13="Inscrire le nom de votre organisme dans la cellule F15",'Identification '!$F$15,'Identification '!$F$13)))</f>
        <v/>
      </c>
      <c r="C691" s="9" t="str">
        <f>REF!$BM$8</f>
        <v>2026-2027</v>
      </c>
      <c r="D691" s="9" t="s">
        <v>3224</v>
      </c>
      <c r="E691" s="69" t="str">
        <f>'Identification '!$F$17</f>
        <v/>
      </c>
      <c r="F691" s="9" t="str">
        <f>'Identification '!$G$18</f>
        <v/>
      </c>
      <c r="G691" s="232" t="str">
        <f>IF('Section 10a Plan_Diffusion'!$D$6="","",'Section 10a Plan_Diffusion'!$D$6)</f>
        <v/>
      </c>
      <c r="H691" s="9" t="str">
        <f>IF('Section 10a Plan_Diffusion'!$D$8="","",'Section 10a Plan_Diffusion'!$D$8)</f>
        <v/>
      </c>
      <c r="I691" s="9" t="str">
        <f>IF('Section 10a Plan_Diffusion'!$K$8="","",'Section 10a Plan_Diffusion'!$K$8)</f>
        <v/>
      </c>
      <c r="J691" s="69" t="str">
        <f>IF('Section 10a Plan_Diffusion'!C146="","",'Section 10a Plan_Diffusion'!C146)</f>
        <v/>
      </c>
      <c r="K691" s="1273" t="str">
        <f>IF('Section 10a Plan_Diffusion'!D146="","",'Section 10a Plan_Diffusion'!D146)</f>
        <v/>
      </c>
      <c r="L691" s="69" t="str">
        <f>IF('Section 10a Plan_Diffusion'!E146="","",IF('Section 10a Plan_Diffusion'!E146="«Choisir»","",'Section 10a Plan_Diffusion'!E146))</f>
        <v/>
      </c>
      <c r="M691" s="69" t="str">
        <f>IF('Section 10a Plan_Diffusion'!F146="","",IF('Section 10a Plan_Diffusion'!F146="«Choisir»","",'Section 10a Plan_Diffusion'!F146))</f>
        <v/>
      </c>
      <c r="N691" s="69" t="str">
        <f>IF('Section 10a Plan_Diffusion'!G146="","",'Section 10a Plan_Diffusion'!G146)</f>
        <v/>
      </c>
      <c r="O691" s="69" t="str">
        <f>IF('Section 10a Plan_Diffusion'!H146="","",'Section 10a Plan_Diffusion'!H146)</f>
        <v/>
      </c>
      <c r="P691" s="69" t="str">
        <f>IF('Section 10a Plan_Diffusion'!I146="","",IF('Section 10a Plan_Diffusion'!I146="«Choisir»","",'Section 10a Plan_Diffusion'!I146))</f>
        <v/>
      </c>
      <c r="Q691" s="69" t="str">
        <f>IF('Section 10a Plan_Diffusion'!J146="","",IF('Section 10a Plan_Diffusion'!J146="«Choisir»","",'Section 10a Plan_Diffusion'!J146))</f>
        <v/>
      </c>
      <c r="R691" s="9" t="str">
        <f>IF('Section 10a Plan_Diffusion'!K146="","",'Section 10a Plan_Diffusion'!K146)</f>
        <v/>
      </c>
      <c r="S691" s="9" t="str">
        <f>IF('Section 10a Plan_Diffusion'!L146="","",'Section 10a Plan_Diffusion'!L146)</f>
        <v/>
      </c>
      <c r="T691" s="9" t="str">
        <f>IF('Section 10a Plan_Diffusion'!M146="","",'Section 10a Plan_Diffusion'!M146)</f>
        <v/>
      </c>
      <c r="U691" s="9" t="str">
        <f>IF('Section 10a Plan_Diffusion'!N146="","",'Section 10a Plan_Diffusion'!N146)</f>
        <v/>
      </c>
      <c r="V691" s="9">
        <f>'Section 10a Plan_Diffusion'!O146</f>
        <v>0</v>
      </c>
      <c r="W691" s="45">
        <f>'Section 10a Plan_Diffusion'!P146</f>
        <v>0</v>
      </c>
      <c r="X691" s="45">
        <f>'Section 10a Plan_Diffusion'!Q146</f>
        <v>0</v>
      </c>
      <c r="Y691" s="45">
        <f>'Section 10a Plan_Diffusion'!R146</f>
        <v>0</v>
      </c>
      <c r="Z691" s="45">
        <f>'Section 10a Plan_Diffusion'!S146</f>
        <v>0</v>
      </c>
      <c r="AA691" s="9">
        <f>'Section 10a Plan_Diffusion'!T146</f>
        <v>0</v>
      </c>
      <c r="AB691" s="9">
        <f>'Section 10a Plan_Diffusion'!U146</f>
        <v>0</v>
      </c>
    </row>
    <row r="692" spans="1:28">
      <c r="A692" s="9">
        <f>'Identification '!$F$11</f>
        <v>0</v>
      </c>
      <c r="B692" s="1371" t="str">
        <f>IF(AND('Identification '!$F$11="",'Identification '!$F$15&lt;&gt;""),'Identification '!$F$15,IF('Identification '!$F$11="","",IF('Identification '!$F$13="Inscrire le nom de votre organisme dans la cellule F15",'Identification '!$F$15,'Identification '!$F$13)))</f>
        <v/>
      </c>
      <c r="C692" s="9" t="str">
        <f>REF!$BM$8</f>
        <v>2026-2027</v>
      </c>
      <c r="D692" s="9" t="s">
        <v>3224</v>
      </c>
      <c r="E692" s="69" t="str">
        <f>'Identification '!$F$17</f>
        <v/>
      </c>
      <c r="F692" s="9" t="str">
        <f>'Identification '!$G$18</f>
        <v/>
      </c>
      <c r="G692" s="232" t="str">
        <f>IF('Section 10a Plan_Diffusion'!$D$6="","",'Section 10a Plan_Diffusion'!$D$6)</f>
        <v/>
      </c>
      <c r="H692" s="9" t="str">
        <f>IF('Section 10a Plan_Diffusion'!$D$8="","",'Section 10a Plan_Diffusion'!$D$8)</f>
        <v/>
      </c>
      <c r="I692" s="9" t="str">
        <f>IF('Section 10a Plan_Diffusion'!$K$8="","",'Section 10a Plan_Diffusion'!$K$8)</f>
        <v/>
      </c>
      <c r="J692" s="69" t="str">
        <f>IF('Section 10a Plan_Diffusion'!C147="","",'Section 10a Plan_Diffusion'!C147)</f>
        <v/>
      </c>
      <c r="K692" s="1273" t="str">
        <f>IF('Section 10a Plan_Diffusion'!D147="","",'Section 10a Plan_Diffusion'!D147)</f>
        <v/>
      </c>
      <c r="L692" s="69" t="str">
        <f>IF('Section 10a Plan_Diffusion'!E147="","",IF('Section 10a Plan_Diffusion'!E147="«Choisir»","",'Section 10a Plan_Diffusion'!E147))</f>
        <v/>
      </c>
      <c r="M692" s="69" t="str">
        <f>IF('Section 10a Plan_Diffusion'!F147="","",IF('Section 10a Plan_Diffusion'!F147="«Choisir»","",'Section 10a Plan_Diffusion'!F147))</f>
        <v/>
      </c>
      <c r="N692" s="69" t="str">
        <f>IF('Section 10a Plan_Diffusion'!G147="","",'Section 10a Plan_Diffusion'!G147)</f>
        <v/>
      </c>
      <c r="O692" s="69" t="str">
        <f>IF('Section 10a Plan_Diffusion'!H147="","",'Section 10a Plan_Diffusion'!H147)</f>
        <v/>
      </c>
      <c r="P692" s="69" t="str">
        <f>IF('Section 10a Plan_Diffusion'!I147="","",IF('Section 10a Plan_Diffusion'!I147="«Choisir»","",'Section 10a Plan_Diffusion'!I147))</f>
        <v/>
      </c>
      <c r="Q692" s="69" t="str">
        <f>IF('Section 10a Plan_Diffusion'!J147="","",IF('Section 10a Plan_Diffusion'!J147="«Choisir»","",'Section 10a Plan_Diffusion'!J147))</f>
        <v/>
      </c>
      <c r="R692" s="9" t="str">
        <f>IF('Section 10a Plan_Diffusion'!K147="","",'Section 10a Plan_Diffusion'!K147)</f>
        <v/>
      </c>
      <c r="S692" s="9" t="str">
        <f>IF('Section 10a Plan_Diffusion'!L147="","",'Section 10a Plan_Diffusion'!L147)</f>
        <v/>
      </c>
      <c r="T692" s="9" t="str">
        <f>IF('Section 10a Plan_Diffusion'!M147="","",'Section 10a Plan_Diffusion'!M147)</f>
        <v/>
      </c>
      <c r="U692" s="9" t="str">
        <f>IF('Section 10a Plan_Diffusion'!N147="","",'Section 10a Plan_Diffusion'!N147)</f>
        <v/>
      </c>
      <c r="V692" s="9">
        <f>'Section 10a Plan_Diffusion'!O147</f>
        <v>0</v>
      </c>
      <c r="W692" s="45">
        <f>'Section 10a Plan_Diffusion'!P147</f>
        <v>0</v>
      </c>
      <c r="X692" s="45">
        <f>'Section 10a Plan_Diffusion'!Q147</f>
        <v>0</v>
      </c>
      <c r="Y692" s="45">
        <f>'Section 10a Plan_Diffusion'!R147</f>
        <v>0</v>
      </c>
      <c r="Z692" s="45">
        <f>'Section 10a Plan_Diffusion'!S147</f>
        <v>0</v>
      </c>
      <c r="AA692" s="9">
        <f>'Section 10a Plan_Diffusion'!T147</f>
        <v>0</v>
      </c>
      <c r="AB692" s="9">
        <f>'Section 10a Plan_Diffusion'!U147</f>
        <v>0</v>
      </c>
    </row>
    <row r="693" spans="1:28">
      <c r="A693" s="9">
        <f>'Identification '!$F$11</f>
        <v>0</v>
      </c>
      <c r="B693" s="1371" t="str">
        <f>IF(AND('Identification '!$F$11="",'Identification '!$F$15&lt;&gt;""),'Identification '!$F$15,IF('Identification '!$F$11="","",IF('Identification '!$F$13="Inscrire le nom de votre organisme dans la cellule F15",'Identification '!$F$15,'Identification '!$F$13)))</f>
        <v/>
      </c>
      <c r="C693" s="9" t="str">
        <f>REF!$BM$8</f>
        <v>2026-2027</v>
      </c>
      <c r="D693" s="9" t="s">
        <v>3224</v>
      </c>
      <c r="E693" s="69" t="str">
        <f>'Identification '!$F$17</f>
        <v/>
      </c>
      <c r="F693" s="9" t="str">
        <f>'Identification '!$G$18</f>
        <v/>
      </c>
      <c r="G693" s="232" t="str">
        <f>IF('Section 10a Plan_Diffusion'!$D$6="","",'Section 10a Plan_Diffusion'!$D$6)</f>
        <v/>
      </c>
      <c r="H693" s="9" t="str">
        <f>IF('Section 10a Plan_Diffusion'!$D$8="","",'Section 10a Plan_Diffusion'!$D$8)</f>
        <v/>
      </c>
      <c r="I693" s="9" t="str">
        <f>IF('Section 10a Plan_Diffusion'!$K$8="","",'Section 10a Plan_Diffusion'!$K$8)</f>
        <v/>
      </c>
      <c r="J693" s="69" t="str">
        <f>IF('Section 10a Plan_Diffusion'!C148="","",'Section 10a Plan_Diffusion'!C148)</f>
        <v/>
      </c>
      <c r="K693" s="1273" t="str">
        <f>IF('Section 10a Plan_Diffusion'!D148="","",'Section 10a Plan_Diffusion'!D148)</f>
        <v/>
      </c>
      <c r="L693" s="69" t="str">
        <f>IF('Section 10a Plan_Diffusion'!E148="","",IF('Section 10a Plan_Diffusion'!E148="«Choisir»","",'Section 10a Plan_Diffusion'!E148))</f>
        <v/>
      </c>
      <c r="M693" s="69" t="str">
        <f>IF('Section 10a Plan_Diffusion'!F148="","",IF('Section 10a Plan_Diffusion'!F148="«Choisir»","",'Section 10a Plan_Diffusion'!F148))</f>
        <v/>
      </c>
      <c r="N693" s="69" t="str">
        <f>IF('Section 10a Plan_Diffusion'!G148="","",'Section 10a Plan_Diffusion'!G148)</f>
        <v/>
      </c>
      <c r="O693" s="69" t="str">
        <f>IF('Section 10a Plan_Diffusion'!H148="","",'Section 10a Plan_Diffusion'!H148)</f>
        <v/>
      </c>
      <c r="P693" s="69" t="str">
        <f>IF('Section 10a Plan_Diffusion'!I148="","",IF('Section 10a Plan_Diffusion'!I148="«Choisir»","",'Section 10a Plan_Diffusion'!I148))</f>
        <v/>
      </c>
      <c r="Q693" s="69" t="str">
        <f>IF('Section 10a Plan_Diffusion'!J148="","",IF('Section 10a Plan_Diffusion'!J148="«Choisir»","",'Section 10a Plan_Diffusion'!J148))</f>
        <v/>
      </c>
      <c r="R693" s="9" t="str">
        <f>IF('Section 10a Plan_Diffusion'!K148="","",'Section 10a Plan_Diffusion'!K148)</f>
        <v/>
      </c>
      <c r="S693" s="9" t="str">
        <f>IF('Section 10a Plan_Diffusion'!L148="","",'Section 10a Plan_Diffusion'!L148)</f>
        <v/>
      </c>
      <c r="T693" s="9" t="str">
        <f>IF('Section 10a Plan_Diffusion'!M148="","",'Section 10a Plan_Diffusion'!M148)</f>
        <v/>
      </c>
      <c r="U693" s="9" t="str">
        <f>IF('Section 10a Plan_Diffusion'!N148="","",'Section 10a Plan_Diffusion'!N148)</f>
        <v/>
      </c>
      <c r="V693" s="9">
        <f>'Section 10a Plan_Diffusion'!O148</f>
        <v>0</v>
      </c>
      <c r="W693" s="45">
        <f>'Section 10a Plan_Diffusion'!P148</f>
        <v>0</v>
      </c>
      <c r="X693" s="45">
        <f>'Section 10a Plan_Diffusion'!Q148</f>
        <v>0</v>
      </c>
      <c r="Y693" s="45">
        <f>'Section 10a Plan_Diffusion'!R148</f>
        <v>0</v>
      </c>
      <c r="Z693" s="45">
        <f>'Section 10a Plan_Diffusion'!S148</f>
        <v>0</v>
      </c>
      <c r="AA693" s="9">
        <f>'Section 10a Plan_Diffusion'!T148</f>
        <v>0</v>
      </c>
      <c r="AB693" s="9">
        <f>'Section 10a Plan_Diffusion'!U148</f>
        <v>0</v>
      </c>
    </row>
    <row r="694" spans="1:28">
      <c r="A694" s="9">
        <f>'Identification '!$F$11</f>
        <v>0</v>
      </c>
      <c r="B694" s="1371" t="str">
        <f>IF(AND('Identification '!$F$11="",'Identification '!$F$15&lt;&gt;""),'Identification '!$F$15,IF('Identification '!$F$11="","",IF('Identification '!$F$13="Inscrire le nom de votre organisme dans la cellule F15",'Identification '!$F$15,'Identification '!$F$13)))</f>
        <v/>
      </c>
      <c r="C694" s="9" t="str">
        <f>REF!$BM$8</f>
        <v>2026-2027</v>
      </c>
      <c r="D694" s="9" t="s">
        <v>3224</v>
      </c>
      <c r="E694" s="69" t="str">
        <f>'Identification '!$F$17</f>
        <v/>
      </c>
      <c r="F694" s="9" t="str">
        <f>'Identification '!$G$18</f>
        <v/>
      </c>
      <c r="G694" s="232" t="str">
        <f>IF('Section 10a Plan_Diffusion'!$D$6="","",'Section 10a Plan_Diffusion'!$D$6)</f>
        <v/>
      </c>
      <c r="H694" s="9" t="str">
        <f>IF('Section 10a Plan_Diffusion'!$D$8="","",'Section 10a Plan_Diffusion'!$D$8)</f>
        <v/>
      </c>
      <c r="I694" s="9" t="str">
        <f>IF('Section 10a Plan_Diffusion'!$K$8="","",'Section 10a Plan_Diffusion'!$K$8)</f>
        <v/>
      </c>
      <c r="J694" s="69" t="str">
        <f>IF('Section 10a Plan_Diffusion'!C149="","",'Section 10a Plan_Diffusion'!C149)</f>
        <v/>
      </c>
      <c r="K694" s="1273" t="str">
        <f>IF('Section 10a Plan_Diffusion'!D149="","",'Section 10a Plan_Diffusion'!D149)</f>
        <v/>
      </c>
      <c r="L694" s="69" t="str">
        <f>IF('Section 10a Plan_Diffusion'!E149="","",IF('Section 10a Plan_Diffusion'!E149="«Choisir»","",'Section 10a Plan_Diffusion'!E149))</f>
        <v/>
      </c>
      <c r="M694" s="69" t="str">
        <f>IF('Section 10a Plan_Diffusion'!F149="","",IF('Section 10a Plan_Diffusion'!F149="«Choisir»","",'Section 10a Plan_Diffusion'!F149))</f>
        <v/>
      </c>
      <c r="N694" s="69" t="str">
        <f>IF('Section 10a Plan_Diffusion'!G149="","",'Section 10a Plan_Diffusion'!G149)</f>
        <v/>
      </c>
      <c r="O694" s="69" t="str">
        <f>IF('Section 10a Plan_Diffusion'!H149="","",'Section 10a Plan_Diffusion'!H149)</f>
        <v/>
      </c>
      <c r="P694" s="69" t="str">
        <f>IF('Section 10a Plan_Diffusion'!I149="","",IF('Section 10a Plan_Diffusion'!I149="«Choisir»","",'Section 10a Plan_Diffusion'!I149))</f>
        <v/>
      </c>
      <c r="Q694" s="69" t="str">
        <f>IF('Section 10a Plan_Diffusion'!J149="","",IF('Section 10a Plan_Diffusion'!J149="«Choisir»","",'Section 10a Plan_Diffusion'!J149))</f>
        <v/>
      </c>
      <c r="R694" s="9" t="str">
        <f>IF('Section 10a Plan_Diffusion'!K149="","",'Section 10a Plan_Diffusion'!K149)</f>
        <v/>
      </c>
      <c r="S694" s="9" t="str">
        <f>IF('Section 10a Plan_Diffusion'!L149="","",'Section 10a Plan_Diffusion'!L149)</f>
        <v/>
      </c>
      <c r="T694" s="9" t="str">
        <f>IF('Section 10a Plan_Diffusion'!M149="","",'Section 10a Plan_Diffusion'!M149)</f>
        <v/>
      </c>
      <c r="U694" s="9" t="str">
        <f>IF('Section 10a Plan_Diffusion'!N149="","",'Section 10a Plan_Diffusion'!N149)</f>
        <v/>
      </c>
      <c r="V694" s="9">
        <f>'Section 10a Plan_Diffusion'!O149</f>
        <v>0</v>
      </c>
      <c r="W694" s="45">
        <f>'Section 10a Plan_Diffusion'!P149</f>
        <v>0</v>
      </c>
      <c r="X694" s="45">
        <f>'Section 10a Plan_Diffusion'!Q149</f>
        <v>0</v>
      </c>
      <c r="Y694" s="45">
        <f>'Section 10a Plan_Diffusion'!R149</f>
        <v>0</v>
      </c>
      <c r="Z694" s="45">
        <f>'Section 10a Plan_Diffusion'!S149</f>
        <v>0</v>
      </c>
      <c r="AA694" s="9">
        <f>'Section 10a Plan_Diffusion'!T149</f>
        <v>0</v>
      </c>
      <c r="AB694" s="9">
        <f>'Section 10a Plan_Diffusion'!U149</f>
        <v>0</v>
      </c>
    </row>
    <row r="695" spans="1:28">
      <c r="A695" s="9">
        <f>'Identification '!$F$11</f>
        <v>0</v>
      </c>
      <c r="B695" s="1371" t="str">
        <f>IF(AND('Identification '!$F$11="",'Identification '!$F$15&lt;&gt;""),'Identification '!$F$15,IF('Identification '!$F$11="","",IF('Identification '!$F$13="Inscrire le nom de votre organisme dans la cellule F15",'Identification '!$F$15,'Identification '!$F$13)))</f>
        <v/>
      </c>
      <c r="C695" s="9" t="str">
        <f>REF!$BM$8</f>
        <v>2026-2027</v>
      </c>
      <c r="D695" s="9" t="s">
        <v>3224</v>
      </c>
      <c r="E695" s="69" t="str">
        <f>'Identification '!$F$17</f>
        <v/>
      </c>
      <c r="F695" s="9" t="str">
        <f>'Identification '!$G$18</f>
        <v/>
      </c>
      <c r="G695" s="232" t="str">
        <f>IF('Section 10a Plan_Diffusion'!$D$6="","",'Section 10a Plan_Diffusion'!$D$6)</f>
        <v/>
      </c>
      <c r="H695" s="9" t="str">
        <f>IF('Section 10a Plan_Diffusion'!$D$8="","",'Section 10a Plan_Diffusion'!$D$8)</f>
        <v/>
      </c>
      <c r="I695" s="9" t="str">
        <f>IF('Section 10a Plan_Diffusion'!$K$8="","",'Section 10a Plan_Diffusion'!$K$8)</f>
        <v/>
      </c>
      <c r="J695" s="69" t="str">
        <f>IF('Section 10a Plan_Diffusion'!C150="","",'Section 10a Plan_Diffusion'!C150)</f>
        <v/>
      </c>
      <c r="K695" s="1273" t="str">
        <f>IF('Section 10a Plan_Diffusion'!D150="","",'Section 10a Plan_Diffusion'!D150)</f>
        <v/>
      </c>
      <c r="L695" s="69" t="str">
        <f>IF('Section 10a Plan_Diffusion'!E150="","",IF('Section 10a Plan_Diffusion'!E150="«Choisir»","",'Section 10a Plan_Diffusion'!E150))</f>
        <v/>
      </c>
      <c r="M695" s="69" t="str">
        <f>IF('Section 10a Plan_Diffusion'!F150="","",IF('Section 10a Plan_Diffusion'!F150="«Choisir»","",'Section 10a Plan_Diffusion'!F150))</f>
        <v/>
      </c>
      <c r="N695" s="69" t="str">
        <f>IF('Section 10a Plan_Diffusion'!G150="","",'Section 10a Plan_Diffusion'!G150)</f>
        <v/>
      </c>
      <c r="O695" s="69" t="str">
        <f>IF('Section 10a Plan_Diffusion'!H150="","",'Section 10a Plan_Diffusion'!H150)</f>
        <v/>
      </c>
      <c r="P695" s="69" t="str">
        <f>IF('Section 10a Plan_Diffusion'!I150="","",IF('Section 10a Plan_Diffusion'!I150="«Choisir»","",'Section 10a Plan_Diffusion'!I150))</f>
        <v/>
      </c>
      <c r="Q695" s="69" t="str">
        <f>IF('Section 10a Plan_Diffusion'!J150="","",IF('Section 10a Plan_Diffusion'!J150="«Choisir»","",'Section 10a Plan_Diffusion'!J150))</f>
        <v/>
      </c>
      <c r="R695" s="9" t="str">
        <f>IF('Section 10a Plan_Diffusion'!K150="","",'Section 10a Plan_Diffusion'!K150)</f>
        <v/>
      </c>
      <c r="S695" s="9" t="str">
        <f>IF('Section 10a Plan_Diffusion'!L150="","",'Section 10a Plan_Diffusion'!L150)</f>
        <v/>
      </c>
      <c r="T695" s="9" t="str">
        <f>IF('Section 10a Plan_Diffusion'!M150="","",'Section 10a Plan_Diffusion'!M150)</f>
        <v/>
      </c>
      <c r="U695" s="9" t="str">
        <f>IF('Section 10a Plan_Diffusion'!N150="","",'Section 10a Plan_Diffusion'!N150)</f>
        <v/>
      </c>
      <c r="V695" s="9">
        <f>'Section 10a Plan_Diffusion'!O150</f>
        <v>0</v>
      </c>
      <c r="W695" s="45">
        <f>'Section 10a Plan_Diffusion'!P150</f>
        <v>0</v>
      </c>
      <c r="X695" s="45">
        <f>'Section 10a Plan_Diffusion'!Q150</f>
        <v>0</v>
      </c>
      <c r="Y695" s="45">
        <f>'Section 10a Plan_Diffusion'!R150</f>
        <v>0</v>
      </c>
      <c r="Z695" s="45">
        <f>'Section 10a Plan_Diffusion'!S150</f>
        <v>0</v>
      </c>
      <c r="AA695" s="9">
        <f>'Section 10a Plan_Diffusion'!T150</f>
        <v>0</v>
      </c>
      <c r="AB695" s="9">
        <f>'Section 10a Plan_Diffusion'!U150</f>
        <v>0</v>
      </c>
    </row>
    <row r="696" spans="1:28">
      <c r="A696" s="9">
        <f>'Identification '!$F$11</f>
        <v>0</v>
      </c>
      <c r="B696" s="1371" t="str">
        <f>IF(AND('Identification '!$F$11="",'Identification '!$F$15&lt;&gt;""),'Identification '!$F$15,IF('Identification '!$F$11="","",IF('Identification '!$F$13="Inscrire le nom de votre organisme dans la cellule F15",'Identification '!$F$15,'Identification '!$F$13)))</f>
        <v/>
      </c>
      <c r="C696" s="9" t="str">
        <f>REF!$BM$8</f>
        <v>2026-2027</v>
      </c>
      <c r="D696" s="9" t="s">
        <v>3224</v>
      </c>
      <c r="E696" s="69" t="str">
        <f>'Identification '!$F$17</f>
        <v/>
      </c>
      <c r="F696" s="9" t="str">
        <f>'Identification '!$G$18</f>
        <v/>
      </c>
      <c r="G696" s="232" t="str">
        <f>IF('Section 10a Plan_Diffusion'!$D$6="","",'Section 10a Plan_Diffusion'!$D$6)</f>
        <v/>
      </c>
      <c r="H696" s="9" t="str">
        <f>IF('Section 10a Plan_Diffusion'!$D$8="","",'Section 10a Plan_Diffusion'!$D$8)</f>
        <v/>
      </c>
      <c r="I696" s="9" t="str">
        <f>IF('Section 10a Plan_Diffusion'!$K$8="","",'Section 10a Plan_Diffusion'!$K$8)</f>
        <v/>
      </c>
      <c r="J696" s="69" t="str">
        <f>IF('Section 10a Plan_Diffusion'!C151="","",'Section 10a Plan_Diffusion'!C151)</f>
        <v/>
      </c>
      <c r="K696" s="1273" t="str">
        <f>IF('Section 10a Plan_Diffusion'!D151="","",'Section 10a Plan_Diffusion'!D151)</f>
        <v/>
      </c>
      <c r="L696" s="69" t="str">
        <f>IF('Section 10a Plan_Diffusion'!E151="","",IF('Section 10a Plan_Diffusion'!E151="«Choisir»","",'Section 10a Plan_Diffusion'!E151))</f>
        <v/>
      </c>
      <c r="M696" s="69" t="str">
        <f>IF('Section 10a Plan_Diffusion'!F151="","",IF('Section 10a Plan_Diffusion'!F151="«Choisir»","",'Section 10a Plan_Diffusion'!F151))</f>
        <v/>
      </c>
      <c r="N696" s="69" t="str">
        <f>IF('Section 10a Plan_Diffusion'!G151="","",'Section 10a Plan_Diffusion'!G151)</f>
        <v/>
      </c>
      <c r="O696" s="69" t="str">
        <f>IF('Section 10a Plan_Diffusion'!H151="","",'Section 10a Plan_Diffusion'!H151)</f>
        <v/>
      </c>
      <c r="P696" s="69" t="str">
        <f>IF('Section 10a Plan_Diffusion'!I151="","",IF('Section 10a Plan_Diffusion'!I151="«Choisir»","",'Section 10a Plan_Diffusion'!I151))</f>
        <v/>
      </c>
      <c r="Q696" s="69" t="str">
        <f>IF('Section 10a Plan_Diffusion'!J151="","",IF('Section 10a Plan_Diffusion'!J151="«Choisir»","",'Section 10a Plan_Diffusion'!J151))</f>
        <v/>
      </c>
      <c r="R696" s="9" t="str">
        <f>IF('Section 10a Plan_Diffusion'!K151="","",'Section 10a Plan_Diffusion'!K151)</f>
        <v/>
      </c>
      <c r="S696" s="9" t="str">
        <f>IF('Section 10a Plan_Diffusion'!L151="","",'Section 10a Plan_Diffusion'!L151)</f>
        <v/>
      </c>
      <c r="T696" s="9" t="str">
        <f>IF('Section 10a Plan_Diffusion'!M151="","",'Section 10a Plan_Diffusion'!M151)</f>
        <v/>
      </c>
      <c r="U696" s="9" t="str">
        <f>IF('Section 10a Plan_Diffusion'!N151="","",'Section 10a Plan_Diffusion'!N151)</f>
        <v/>
      </c>
      <c r="V696" s="9">
        <f>'Section 10a Plan_Diffusion'!O151</f>
        <v>0</v>
      </c>
      <c r="W696" s="45">
        <f>'Section 10a Plan_Diffusion'!P151</f>
        <v>0</v>
      </c>
      <c r="X696" s="45">
        <f>'Section 10a Plan_Diffusion'!Q151</f>
        <v>0</v>
      </c>
      <c r="Y696" s="45">
        <f>'Section 10a Plan_Diffusion'!R151</f>
        <v>0</v>
      </c>
      <c r="Z696" s="45">
        <f>'Section 10a Plan_Diffusion'!S151</f>
        <v>0</v>
      </c>
      <c r="AA696" s="9">
        <f>'Section 10a Plan_Diffusion'!T151</f>
        <v>0</v>
      </c>
      <c r="AB696" s="9">
        <f>'Section 10a Plan_Diffusion'!U151</f>
        <v>0</v>
      </c>
    </row>
    <row r="697" spans="1:28">
      <c r="A697" s="9">
        <f>'Identification '!$F$11</f>
        <v>0</v>
      </c>
      <c r="B697" s="1371" t="str">
        <f>IF(AND('Identification '!$F$11="",'Identification '!$F$15&lt;&gt;""),'Identification '!$F$15,IF('Identification '!$F$11="","",IF('Identification '!$F$13="Inscrire le nom de votre organisme dans la cellule F15",'Identification '!$F$15,'Identification '!$F$13)))</f>
        <v/>
      </c>
      <c r="C697" s="9" t="str">
        <f>REF!$BM$8</f>
        <v>2026-2027</v>
      </c>
      <c r="D697" s="9" t="s">
        <v>3224</v>
      </c>
      <c r="E697" s="69" t="str">
        <f>'Identification '!$F$17</f>
        <v/>
      </c>
      <c r="F697" s="9" t="str">
        <f>'Identification '!$G$18</f>
        <v/>
      </c>
      <c r="G697" s="232" t="str">
        <f>IF('Section 10a Plan_Diffusion'!$D$6="","",'Section 10a Plan_Diffusion'!$D$6)</f>
        <v/>
      </c>
      <c r="H697" s="9" t="str">
        <f>IF('Section 10a Plan_Diffusion'!$D$8="","",'Section 10a Plan_Diffusion'!$D$8)</f>
        <v/>
      </c>
      <c r="I697" s="9" t="str">
        <f>IF('Section 10a Plan_Diffusion'!$K$8="","",'Section 10a Plan_Diffusion'!$K$8)</f>
        <v/>
      </c>
      <c r="J697" s="69" t="str">
        <f>IF('Section 10a Plan_Diffusion'!C152="","",'Section 10a Plan_Diffusion'!C152)</f>
        <v/>
      </c>
      <c r="K697" s="1273" t="str">
        <f>IF('Section 10a Plan_Diffusion'!D152="","",'Section 10a Plan_Diffusion'!D152)</f>
        <v/>
      </c>
      <c r="L697" s="69" t="str">
        <f>IF('Section 10a Plan_Diffusion'!E152="","",IF('Section 10a Plan_Diffusion'!E152="«Choisir»","",'Section 10a Plan_Diffusion'!E152))</f>
        <v/>
      </c>
      <c r="M697" s="69" t="str">
        <f>IF('Section 10a Plan_Diffusion'!F152="","",IF('Section 10a Plan_Diffusion'!F152="«Choisir»","",'Section 10a Plan_Diffusion'!F152))</f>
        <v/>
      </c>
      <c r="N697" s="69" t="str">
        <f>IF('Section 10a Plan_Diffusion'!G152="","",'Section 10a Plan_Diffusion'!G152)</f>
        <v/>
      </c>
      <c r="O697" s="69" t="str">
        <f>IF('Section 10a Plan_Diffusion'!H152="","",'Section 10a Plan_Diffusion'!H152)</f>
        <v/>
      </c>
      <c r="P697" s="69" t="str">
        <f>IF('Section 10a Plan_Diffusion'!I152="","",IF('Section 10a Plan_Diffusion'!I152="«Choisir»","",'Section 10a Plan_Diffusion'!I152))</f>
        <v/>
      </c>
      <c r="Q697" s="69" t="str">
        <f>IF('Section 10a Plan_Diffusion'!J152="","",IF('Section 10a Plan_Diffusion'!J152="«Choisir»","",'Section 10a Plan_Diffusion'!J152))</f>
        <v/>
      </c>
      <c r="R697" s="9" t="str">
        <f>IF('Section 10a Plan_Diffusion'!K152="","",'Section 10a Plan_Diffusion'!K152)</f>
        <v/>
      </c>
      <c r="S697" s="9" t="str">
        <f>IF('Section 10a Plan_Diffusion'!L152="","",'Section 10a Plan_Diffusion'!L152)</f>
        <v/>
      </c>
      <c r="T697" s="9" t="str">
        <f>IF('Section 10a Plan_Diffusion'!M152="","",'Section 10a Plan_Diffusion'!M152)</f>
        <v/>
      </c>
      <c r="U697" s="9" t="str">
        <f>IF('Section 10a Plan_Diffusion'!N152="","",'Section 10a Plan_Diffusion'!N152)</f>
        <v/>
      </c>
      <c r="V697" s="9">
        <f>'Section 10a Plan_Diffusion'!O152</f>
        <v>0</v>
      </c>
      <c r="W697" s="45">
        <f>'Section 10a Plan_Diffusion'!P152</f>
        <v>0</v>
      </c>
      <c r="X697" s="45">
        <f>'Section 10a Plan_Diffusion'!Q152</f>
        <v>0</v>
      </c>
      <c r="Y697" s="45">
        <f>'Section 10a Plan_Diffusion'!R152</f>
        <v>0</v>
      </c>
      <c r="Z697" s="45">
        <f>'Section 10a Plan_Diffusion'!S152</f>
        <v>0</v>
      </c>
      <c r="AA697" s="9">
        <f>'Section 10a Plan_Diffusion'!T152</f>
        <v>0</v>
      </c>
      <c r="AB697" s="9">
        <f>'Section 10a Plan_Diffusion'!U152</f>
        <v>0</v>
      </c>
    </row>
    <row r="698" spans="1:28">
      <c r="A698" s="9">
        <f>'Identification '!$F$11</f>
        <v>0</v>
      </c>
      <c r="B698" s="1371" t="str">
        <f>IF(AND('Identification '!$F$11="",'Identification '!$F$15&lt;&gt;""),'Identification '!$F$15,IF('Identification '!$F$11="","",IF('Identification '!$F$13="Inscrire le nom de votre organisme dans la cellule F15",'Identification '!$F$15,'Identification '!$F$13)))</f>
        <v/>
      </c>
      <c r="C698" s="9" t="str">
        <f>REF!$BM$8</f>
        <v>2026-2027</v>
      </c>
      <c r="D698" s="9" t="s">
        <v>3224</v>
      </c>
      <c r="E698" s="69" t="str">
        <f>'Identification '!$F$17</f>
        <v/>
      </c>
      <c r="F698" s="9" t="str">
        <f>'Identification '!$G$18</f>
        <v/>
      </c>
      <c r="G698" s="232" t="str">
        <f>IF('Section 10a Plan_Diffusion'!$D$6="","",'Section 10a Plan_Diffusion'!$D$6)</f>
        <v/>
      </c>
      <c r="H698" s="9" t="str">
        <f>IF('Section 10a Plan_Diffusion'!$D$8="","",'Section 10a Plan_Diffusion'!$D$8)</f>
        <v/>
      </c>
      <c r="I698" s="9" t="str">
        <f>IF('Section 10a Plan_Diffusion'!$K$8="","",'Section 10a Plan_Diffusion'!$K$8)</f>
        <v/>
      </c>
      <c r="J698" s="69" t="str">
        <f>IF('Section 10a Plan_Diffusion'!C153="","",'Section 10a Plan_Diffusion'!C153)</f>
        <v/>
      </c>
      <c r="K698" s="1273" t="str">
        <f>IF('Section 10a Plan_Diffusion'!D153="","",'Section 10a Plan_Diffusion'!D153)</f>
        <v/>
      </c>
      <c r="L698" s="69" t="str">
        <f>IF('Section 10a Plan_Diffusion'!E153="","",IF('Section 10a Plan_Diffusion'!E153="«Choisir»","",'Section 10a Plan_Diffusion'!E153))</f>
        <v/>
      </c>
      <c r="M698" s="69" t="str">
        <f>IF('Section 10a Plan_Diffusion'!F153="","",IF('Section 10a Plan_Diffusion'!F153="«Choisir»","",'Section 10a Plan_Diffusion'!F153))</f>
        <v/>
      </c>
      <c r="N698" s="69" t="str">
        <f>IF('Section 10a Plan_Diffusion'!G153="","",'Section 10a Plan_Diffusion'!G153)</f>
        <v/>
      </c>
      <c r="O698" s="69" t="str">
        <f>IF('Section 10a Plan_Diffusion'!H153="","",'Section 10a Plan_Diffusion'!H153)</f>
        <v/>
      </c>
      <c r="P698" s="69" t="str">
        <f>IF('Section 10a Plan_Diffusion'!I153="","",IF('Section 10a Plan_Diffusion'!I153="«Choisir»","",'Section 10a Plan_Diffusion'!I153))</f>
        <v/>
      </c>
      <c r="Q698" s="69" t="str">
        <f>IF('Section 10a Plan_Diffusion'!J153="","",IF('Section 10a Plan_Diffusion'!J153="«Choisir»","",'Section 10a Plan_Diffusion'!J153))</f>
        <v/>
      </c>
      <c r="R698" s="9" t="str">
        <f>IF('Section 10a Plan_Diffusion'!K153="","",'Section 10a Plan_Diffusion'!K153)</f>
        <v/>
      </c>
      <c r="S698" s="9" t="str">
        <f>IF('Section 10a Plan_Diffusion'!L153="","",'Section 10a Plan_Diffusion'!L153)</f>
        <v/>
      </c>
      <c r="T698" s="9" t="str">
        <f>IF('Section 10a Plan_Diffusion'!M153="","",'Section 10a Plan_Diffusion'!M153)</f>
        <v/>
      </c>
      <c r="U698" s="9" t="str">
        <f>IF('Section 10a Plan_Diffusion'!N153="","",'Section 10a Plan_Diffusion'!N153)</f>
        <v/>
      </c>
      <c r="V698" s="9">
        <f>'Section 10a Plan_Diffusion'!O153</f>
        <v>0</v>
      </c>
      <c r="W698" s="45">
        <f>'Section 10a Plan_Diffusion'!P153</f>
        <v>0</v>
      </c>
      <c r="X698" s="45">
        <f>'Section 10a Plan_Diffusion'!Q153</f>
        <v>0</v>
      </c>
      <c r="Y698" s="45">
        <f>'Section 10a Plan_Diffusion'!R153</f>
        <v>0</v>
      </c>
      <c r="Z698" s="45">
        <f>'Section 10a Plan_Diffusion'!S153</f>
        <v>0</v>
      </c>
      <c r="AA698" s="9">
        <f>'Section 10a Plan_Diffusion'!T153</f>
        <v>0</v>
      </c>
      <c r="AB698" s="9">
        <f>'Section 10a Plan_Diffusion'!U153</f>
        <v>0</v>
      </c>
    </row>
    <row r="699" spans="1:28">
      <c r="A699" s="9">
        <f>'Identification '!$F$11</f>
        <v>0</v>
      </c>
      <c r="B699" s="1371" t="str">
        <f>IF(AND('Identification '!$F$11="",'Identification '!$F$15&lt;&gt;""),'Identification '!$F$15,IF('Identification '!$F$11="","",IF('Identification '!$F$13="Inscrire le nom de votre organisme dans la cellule F15",'Identification '!$F$15,'Identification '!$F$13)))</f>
        <v/>
      </c>
      <c r="C699" s="9" t="str">
        <f>REF!$BM$8</f>
        <v>2026-2027</v>
      </c>
      <c r="D699" s="9" t="s">
        <v>3224</v>
      </c>
      <c r="E699" s="69" t="str">
        <f>'Identification '!$F$17</f>
        <v/>
      </c>
      <c r="F699" s="9" t="str">
        <f>'Identification '!$G$18</f>
        <v/>
      </c>
      <c r="G699" s="232" t="str">
        <f>IF('Section 10a Plan_Diffusion'!$D$6="","",'Section 10a Plan_Diffusion'!$D$6)</f>
        <v/>
      </c>
      <c r="H699" s="9" t="str">
        <f>IF('Section 10a Plan_Diffusion'!$D$8="","",'Section 10a Plan_Diffusion'!$D$8)</f>
        <v/>
      </c>
      <c r="I699" s="9" t="str">
        <f>IF('Section 10a Plan_Diffusion'!$K$8="","",'Section 10a Plan_Diffusion'!$K$8)</f>
        <v/>
      </c>
      <c r="J699" s="69" t="str">
        <f>IF('Section 10a Plan_Diffusion'!C154="","",'Section 10a Plan_Diffusion'!C154)</f>
        <v/>
      </c>
      <c r="K699" s="1273" t="str">
        <f>IF('Section 10a Plan_Diffusion'!D154="","",'Section 10a Plan_Diffusion'!D154)</f>
        <v/>
      </c>
      <c r="L699" s="69" t="str">
        <f>IF('Section 10a Plan_Diffusion'!E154="","",IF('Section 10a Plan_Diffusion'!E154="«Choisir»","",'Section 10a Plan_Diffusion'!E154))</f>
        <v/>
      </c>
      <c r="M699" s="69" t="str">
        <f>IF('Section 10a Plan_Diffusion'!F154="","",IF('Section 10a Plan_Diffusion'!F154="«Choisir»","",'Section 10a Plan_Diffusion'!F154))</f>
        <v/>
      </c>
      <c r="N699" s="69" t="str">
        <f>IF('Section 10a Plan_Diffusion'!G154="","",'Section 10a Plan_Diffusion'!G154)</f>
        <v/>
      </c>
      <c r="O699" s="69" t="str">
        <f>IF('Section 10a Plan_Diffusion'!H154="","",'Section 10a Plan_Diffusion'!H154)</f>
        <v/>
      </c>
      <c r="P699" s="69" t="str">
        <f>IF('Section 10a Plan_Diffusion'!I154="","",IF('Section 10a Plan_Diffusion'!I154="«Choisir»","",'Section 10a Plan_Diffusion'!I154))</f>
        <v/>
      </c>
      <c r="Q699" s="69" t="str">
        <f>IF('Section 10a Plan_Diffusion'!J154="","",IF('Section 10a Plan_Diffusion'!J154="«Choisir»","",'Section 10a Plan_Diffusion'!J154))</f>
        <v/>
      </c>
      <c r="R699" s="9" t="str">
        <f>IF('Section 10a Plan_Diffusion'!K154="","",'Section 10a Plan_Diffusion'!K154)</f>
        <v/>
      </c>
      <c r="S699" s="9" t="str">
        <f>IF('Section 10a Plan_Diffusion'!L154="","",'Section 10a Plan_Diffusion'!L154)</f>
        <v/>
      </c>
      <c r="T699" s="9" t="str">
        <f>IF('Section 10a Plan_Diffusion'!M154="","",'Section 10a Plan_Diffusion'!M154)</f>
        <v/>
      </c>
      <c r="U699" s="9" t="str">
        <f>IF('Section 10a Plan_Diffusion'!N154="","",'Section 10a Plan_Diffusion'!N154)</f>
        <v/>
      </c>
      <c r="V699" s="9">
        <f>'Section 10a Plan_Diffusion'!O154</f>
        <v>0</v>
      </c>
      <c r="W699" s="45">
        <f>'Section 10a Plan_Diffusion'!P154</f>
        <v>0</v>
      </c>
      <c r="X699" s="45">
        <f>'Section 10a Plan_Diffusion'!Q154</f>
        <v>0</v>
      </c>
      <c r="Y699" s="45">
        <f>'Section 10a Plan_Diffusion'!R154</f>
        <v>0</v>
      </c>
      <c r="Z699" s="45">
        <f>'Section 10a Plan_Diffusion'!S154</f>
        <v>0</v>
      </c>
      <c r="AA699" s="9">
        <f>'Section 10a Plan_Diffusion'!T154</f>
        <v>0</v>
      </c>
      <c r="AB699" s="9">
        <f>'Section 10a Plan_Diffusion'!U154</f>
        <v>0</v>
      </c>
    </row>
    <row r="700" spans="1:28">
      <c r="A700" s="9">
        <f>'Identification '!$F$11</f>
        <v>0</v>
      </c>
      <c r="B700" s="1371" t="str">
        <f>IF(AND('Identification '!$F$11="",'Identification '!$F$15&lt;&gt;""),'Identification '!$F$15,IF('Identification '!$F$11="","",IF('Identification '!$F$13="Inscrire le nom de votre organisme dans la cellule F15",'Identification '!$F$15,'Identification '!$F$13)))</f>
        <v/>
      </c>
      <c r="C700" s="9" t="str">
        <f>REF!$BM$8</f>
        <v>2026-2027</v>
      </c>
      <c r="D700" s="9" t="s">
        <v>3224</v>
      </c>
      <c r="E700" s="69" t="str">
        <f>'Identification '!$F$17</f>
        <v/>
      </c>
      <c r="F700" s="9" t="str">
        <f>'Identification '!$G$18</f>
        <v/>
      </c>
      <c r="G700" s="232" t="str">
        <f>IF('Section 10a Plan_Diffusion'!$D$6="","",'Section 10a Plan_Diffusion'!$D$6)</f>
        <v/>
      </c>
      <c r="H700" s="9" t="str">
        <f>IF('Section 10a Plan_Diffusion'!$D$8="","",'Section 10a Plan_Diffusion'!$D$8)</f>
        <v/>
      </c>
      <c r="I700" s="9" t="str">
        <f>IF('Section 10a Plan_Diffusion'!$K$8="","",'Section 10a Plan_Diffusion'!$K$8)</f>
        <v/>
      </c>
      <c r="J700" s="69" t="str">
        <f>IF('Section 10a Plan_Diffusion'!C155="","",'Section 10a Plan_Diffusion'!C155)</f>
        <v/>
      </c>
      <c r="K700" s="1273" t="str">
        <f>IF('Section 10a Plan_Diffusion'!D155="","",'Section 10a Plan_Diffusion'!D155)</f>
        <v/>
      </c>
      <c r="L700" s="69" t="str">
        <f>IF('Section 10a Plan_Diffusion'!E155="","",IF('Section 10a Plan_Diffusion'!E155="«Choisir»","",'Section 10a Plan_Diffusion'!E155))</f>
        <v/>
      </c>
      <c r="M700" s="69" t="str">
        <f>IF('Section 10a Plan_Diffusion'!F155="","",IF('Section 10a Plan_Diffusion'!F155="«Choisir»","",'Section 10a Plan_Diffusion'!F155))</f>
        <v/>
      </c>
      <c r="N700" s="69" t="str">
        <f>IF('Section 10a Plan_Diffusion'!G155="","",'Section 10a Plan_Diffusion'!G155)</f>
        <v/>
      </c>
      <c r="O700" s="69" t="str">
        <f>IF('Section 10a Plan_Diffusion'!H155="","",'Section 10a Plan_Diffusion'!H155)</f>
        <v/>
      </c>
      <c r="P700" s="69" t="str">
        <f>IF('Section 10a Plan_Diffusion'!I155="","",IF('Section 10a Plan_Diffusion'!I155="«Choisir»","",'Section 10a Plan_Diffusion'!I155))</f>
        <v/>
      </c>
      <c r="Q700" s="69" t="str">
        <f>IF('Section 10a Plan_Diffusion'!J155="","",IF('Section 10a Plan_Diffusion'!J155="«Choisir»","",'Section 10a Plan_Diffusion'!J155))</f>
        <v/>
      </c>
      <c r="R700" s="9" t="str">
        <f>IF('Section 10a Plan_Diffusion'!K155="","",'Section 10a Plan_Diffusion'!K155)</f>
        <v/>
      </c>
      <c r="S700" s="9" t="str">
        <f>IF('Section 10a Plan_Diffusion'!L155="","",'Section 10a Plan_Diffusion'!L155)</f>
        <v/>
      </c>
      <c r="T700" s="9" t="str">
        <f>IF('Section 10a Plan_Diffusion'!M155="","",'Section 10a Plan_Diffusion'!M155)</f>
        <v/>
      </c>
      <c r="U700" s="9" t="str">
        <f>IF('Section 10a Plan_Diffusion'!N155="","",'Section 10a Plan_Diffusion'!N155)</f>
        <v/>
      </c>
      <c r="V700" s="9">
        <f>'Section 10a Plan_Diffusion'!O155</f>
        <v>0</v>
      </c>
      <c r="W700" s="45">
        <f>'Section 10a Plan_Diffusion'!P155</f>
        <v>0</v>
      </c>
      <c r="X700" s="45">
        <f>'Section 10a Plan_Diffusion'!Q155</f>
        <v>0</v>
      </c>
      <c r="Y700" s="45">
        <f>'Section 10a Plan_Diffusion'!R155</f>
        <v>0</v>
      </c>
      <c r="Z700" s="45">
        <f>'Section 10a Plan_Diffusion'!S155</f>
        <v>0</v>
      </c>
      <c r="AA700" s="9">
        <f>'Section 10a Plan_Diffusion'!T155</f>
        <v>0</v>
      </c>
      <c r="AB700" s="9">
        <f>'Section 10a Plan_Diffusion'!U155</f>
        <v>0</v>
      </c>
    </row>
    <row r="701" spans="1:28">
      <c r="A701" s="9">
        <f>'Identification '!$F$11</f>
        <v>0</v>
      </c>
      <c r="B701" s="1371" t="str">
        <f>IF(AND('Identification '!$F$11="",'Identification '!$F$15&lt;&gt;""),'Identification '!$F$15,IF('Identification '!$F$11="","",IF('Identification '!$F$13="Inscrire le nom de votre organisme dans la cellule F15",'Identification '!$F$15,'Identification '!$F$13)))</f>
        <v/>
      </c>
      <c r="C701" s="9" t="str">
        <f>REF!$BM$8</f>
        <v>2026-2027</v>
      </c>
      <c r="D701" s="9" t="s">
        <v>3224</v>
      </c>
      <c r="E701" s="69" t="str">
        <f>'Identification '!$F$17</f>
        <v/>
      </c>
      <c r="F701" s="9" t="str">
        <f>'Identification '!$G$18</f>
        <v/>
      </c>
      <c r="G701" s="232" t="str">
        <f>IF('Section 10a Plan_Diffusion'!$D$6="","",'Section 10a Plan_Diffusion'!$D$6)</f>
        <v/>
      </c>
      <c r="H701" s="9" t="str">
        <f>IF('Section 10a Plan_Diffusion'!$D$8="","",'Section 10a Plan_Diffusion'!$D$8)</f>
        <v/>
      </c>
      <c r="I701" s="9" t="str">
        <f>IF('Section 10a Plan_Diffusion'!$K$8="","",'Section 10a Plan_Diffusion'!$K$8)</f>
        <v/>
      </c>
      <c r="J701" s="69" t="str">
        <f>IF('Section 10a Plan_Diffusion'!C156="","",'Section 10a Plan_Diffusion'!C156)</f>
        <v/>
      </c>
      <c r="K701" s="1273" t="str">
        <f>IF('Section 10a Plan_Diffusion'!D156="","",'Section 10a Plan_Diffusion'!D156)</f>
        <v/>
      </c>
      <c r="L701" s="69" t="str">
        <f>IF('Section 10a Plan_Diffusion'!E156="","",IF('Section 10a Plan_Diffusion'!E156="«Choisir»","",'Section 10a Plan_Diffusion'!E156))</f>
        <v/>
      </c>
      <c r="M701" s="69" t="str">
        <f>IF('Section 10a Plan_Diffusion'!F156="","",IF('Section 10a Plan_Diffusion'!F156="«Choisir»","",'Section 10a Plan_Diffusion'!F156))</f>
        <v/>
      </c>
      <c r="N701" s="69" t="str">
        <f>IF('Section 10a Plan_Diffusion'!G156="","",'Section 10a Plan_Diffusion'!G156)</f>
        <v/>
      </c>
      <c r="O701" s="69" t="str">
        <f>IF('Section 10a Plan_Diffusion'!H156="","",'Section 10a Plan_Diffusion'!H156)</f>
        <v/>
      </c>
      <c r="P701" s="69" t="str">
        <f>IF('Section 10a Plan_Diffusion'!I156="","",IF('Section 10a Plan_Diffusion'!I156="«Choisir»","",'Section 10a Plan_Diffusion'!I156))</f>
        <v/>
      </c>
      <c r="Q701" s="69" t="str">
        <f>IF('Section 10a Plan_Diffusion'!J156="","",IF('Section 10a Plan_Diffusion'!J156="«Choisir»","",'Section 10a Plan_Diffusion'!J156))</f>
        <v/>
      </c>
      <c r="R701" s="9" t="str">
        <f>IF('Section 10a Plan_Diffusion'!K156="","",'Section 10a Plan_Diffusion'!K156)</f>
        <v/>
      </c>
      <c r="S701" s="9" t="str">
        <f>IF('Section 10a Plan_Diffusion'!L156="","",'Section 10a Plan_Diffusion'!L156)</f>
        <v/>
      </c>
      <c r="T701" s="9" t="str">
        <f>IF('Section 10a Plan_Diffusion'!M156="","",'Section 10a Plan_Diffusion'!M156)</f>
        <v/>
      </c>
      <c r="U701" s="9" t="str">
        <f>IF('Section 10a Plan_Diffusion'!N156="","",'Section 10a Plan_Diffusion'!N156)</f>
        <v/>
      </c>
      <c r="V701" s="9">
        <f>'Section 10a Plan_Diffusion'!O156</f>
        <v>0</v>
      </c>
      <c r="W701" s="45">
        <f>'Section 10a Plan_Diffusion'!P156</f>
        <v>0</v>
      </c>
      <c r="X701" s="45">
        <f>'Section 10a Plan_Diffusion'!Q156</f>
        <v>0</v>
      </c>
      <c r="Y701" s="45">
        <f>'Section 10a Plan_Diffusion'!R156</f>
        <v>0</v>
      </c>
      <c r="Z701" s="45">
        <f>'Section 10a Plan_Diffusion'!S156</f>
        <v>0</v>
      </c>
      <c r="AA701" s="9">
        <f>'Section 10a Plan_Diffusion'!T156</f>
        <v>0</v>
      </c>
      <c r="AB701" s="9">
        <f>'Section 10a Plan_Diffusion'!U156</f>
        <v>0</v>
      </c>
    </row>
    <row r="702" spans="1:28">
      <c r="A702" s="9">
        <f>'Identification '!$F$11</f>
        <v>0</v>
      </c>
      <c r="B702" s="1371" t="str">
        <f>IF(AND('Identification '!$F$11="",'Identification '!$F$15&lt;&gt;""),'Identification '!$F$15,IF('Identification '!$F$11="","",IF('Identification '!$F$13="Inscrire le nom de votre organisme dans la cellule F15",'Identification '!$F$15,'Identification '!$F$13)))</f>
        <v/>
      </c>
      <c r="C702" s="9" t="str">
        <f>REF!$BM$8</f>
        <v>2026-2027</v>
      </c>
      <c r="D702" s="9" t="s">
        <v>3224</v>
      </c>
      <c r="E702" s="69" t="str">
        <f>'Identification '!$F$17</f>
        <v/>
      </c>
      <c r="F702" s="9" t="str">
        <f>'Identification '!$G$18</f>
        <v/>
      </c>
      <c r="G702" s="232" t="str">
        <f>IF('Section 10a Plan_Diffusion'!$D$6="","",'Section 10a Plan_Diffusion'!$D$6)</f>
        <v/>
      </c>
      <c r="H702" s="9" t="str">
        <f>IF('Section 10a Plan_Diffusion'!$D$8="","",'Section 10a Plan_Diffusion'!$D$8)</f>
        <v/>
      </c>
      <c r="I702" s="9" t="str">
        <f>IF('Section 10a Plan_Diffusion'!$K$8="","",'Section 10a Plan_Diffusion'!$K$8)</f>
        <v/>
      </c>
      <c r="J702" s="69" t="str">
        <f>IF('Section 10a Plan_Diffusion'!C157="","",'Section 10a Plan_Diffusion'!C157)</f>
        <v/>
      </c>
      <c r="K702" s="1273" t="str">
        <f>IF('Section 10a Plan_Diffusion'!D157="","",'Section 10a Plan_Diffusion'!D157)</f>
        <v/>
      </c>
      <c r="L702" s="69" t="str">
        <f>IF('Section 10a Plan_Diffusion'!E157="","",IF('Section 10a Plan_Diffusion'!E157="«Choisir»","",'Section 10a Plan_Diffusion'!E157))</f>
        <v/>
      </c>
      <c r="M702" s="69" t="str">
        <f>IF('Section 10a Plan_Diffusion'!F157="","",IF('Section 10a Plan_Diffusion'!F157="«Choisir»","",'Section 10a Plan_Diffusion'!F157))</f>
        <v/>
      </c>
      <c r="N702" s="69" t="str">
        <f>IF('Section 10a Plan_Diffusion'!G157="","",'Section 10a Plan_Diffusion'!G157)</f>
        <v/>
      </c>
      <c r="O702" s="69" t="str">
        <f>IF('Section 10a Plan_Diffusion'!H157="","",'Section 10a Plan_Diffusion'!H157)</f>
        <v/>
      </c>
      <c r="P702" s="69" t="str">
        <f>IF('Section 10a Plan_Diffusion'!I157="","",IF('Section 10a Plan_Diffusion'!I157="«Choisir»","",'Section 10a Plan_Diffusion'!I157))</f>
        <v/>
      </c>
      <c r="Q702" s="69" t="str">
        <f>IF('Section 10a Plan_Diffusion'!J157="","",IF('Section 10a Plan_Diffusion'!J157="«Choisir»","",'Section 10a Plan_Diffusion'!J157))</f>
        <v/>
      </c>
      <c r="R702" s="9" t="str">
        <f>IF('Section 10a Plan_Diffusion'!K157="","",'Section 10a Plan_Diffusion'!K157)</f>
        <v/>
      </c>
      <c r="S702" s="9" t="str">
        <f>IF('Section 10a Plan_Diffusion'!L157="","",'Section 10a Plan_Diffusion'!L157)</f>
        <v/>
      </c>
      <c r="T702" s="9" t="str">
        <f>IF('Section 10a Plan_Diffusion'!M157="","",'Section 10a Plan_Diffusion'!M157)</f>
        <v/>
      </c>
      <c r="U702" s="9" t="str">
        <f>IF('Section 10a Plan_Diffusion'!N157="","",'Section 10a Plan_Diffusion'!N157)</f>
        <v/>
      </c>
      <c r="V702" s="9">
        <f>'Section 10a Plan_Diffusion'!O157</f>
        <v>0</v>
      </c>
      <c r="W702" s="45">
        <f>'Section 10a Plan_Diffusion'!P157</f>
        <v>0</v>
      </c>
      <c r="X702" s="45">
        <f>'Section 10a Plan_Diffusion'!Q157</f>
        <v>0</v>
      </c>
      <c r="Y702" s="45">
        <f>'Section 10a Plan_Diffusion'!R157</f>
        <v>0</v>
      </c>
      <c r="Z702" s="45">
        <f>'Section 10a Plan_Diffusion'!S157</f>
        <v>0</v>
      </c>
      <c r="AA702" s="9">
        <f>'Section 10a Plan_Diffusion'!T157</f>
        <v>0</v>
      </c>
      <c r="AB702" s="9">
        <f>'Section 10a Plan_Diffusion'!U157</f>
        <v>0</v>
      </c>
    </row>
    <row r="703" spans="1:28">
      <c r="A703" s="9">
        <f>'Identification '!$F$11</f>
        <v>0</v>
      </c>
      <c r="B703" s="1371" t="str">
        <f>IF(AND('Identification '!$F$11="",'Identification '!$F$15&lt;&gt;""),'Identification '!$F$15,IF('Identification '!$F$11="","",IF('Identification '!$F$13="Inscrire le nom de votre organisme dans la cellule F15",'Identification '!$F$15,'Identification '!$F$13)))</f>
        <v/>
      </c>
      <c r="C703" s="9" t="str">
        <f>REF!$BM$8</f>
        <v>2026-2027</v>
      </c>
      <c r="D703" s="9" t="s">
        <v>3224</v>
      </c>
      <c r="E703" s="69" t="str">
        <f>'Identification '!$F$17</f>
        <v/>
      </c>
      <c r="F703" s="9" t="str">
        <f>'Identification '!$G$18</f>
        <v/>
      </c>
      <c r="G703" s="232" t="str">
        <f>IF('Section 10a Plan_Diffusion'!$D$6="","",'Section 10a Plan_Diffusion'!$D$6)</f>
        <v/>
      </c>
      <c r="H703" s="9" t="str">
        <f>IF('Section 10a Plan_Diffusion'!$D$8="","",'Section 10a Plan_Diffusion'!$D$8)</f>
        <v/>
      </c>
      <c r="I703" s="9" t="str">
        <f>IF('Section 10a Plan_Diffusion'!$K$8="","",'Section 10a Plan_Diffusion'!$K$8)</f>
        <v/>
      </c>
      <c r="J703" s="69" t="str">
        <f>IF('Section 10a Plan_Diffusion'!C158="","",'Section 10a Plan_Diffusion'!C158)</f>
        <v/>
      </c>
      <c r="K703" s="1273" t="str">
        <f>IF('Section 10a Plan_Diffusion'!D158="","",'Section 10a Plan_Diffusion'!D158)</f>
        <v/>
      </c>
      <c r="L703" s="69" t="str">
        <f>IF('Section 10a Plan_Diffusion'!E158="","",IF('Section 10a Plan_Diffusion'!E158="«Choisir»","",'Section 10a Plan_Diffusion'!E158))</f>
        <v/>
      </c>
      <c r="M703" s="69" t="str">
        <f>IF('Section 10a Plan_Diffusion'!F158="","",IF('Section 10a Plan_Diffusion'!F158="«Choisir»","",'Section 10a Plan_Diffusion'!F158))</f>
        <v/>
      </c>
      <c r="N703" s="69" t="str">
        <f>IF('Section 10a Plan_Diffusion'!G158="","",'Section 10a Plan_Diffusion'!G158)</f>
        <v/>
      </c>
      <c r="O703" s="69" t="str">
        <f>IF('Section 10a Plan_Diffusion'!H158="","",'Section 10a Plan_Diffusion'!H158)</f>
        <v/>
      </c>
      <c r="P703" s="69" t="str">
        <f>IF('Section 10a Plan_Diffusion'!I158="","",IF('Section 10a Plan_Diffusion'!I158="«Choisir»","",'Section 10a Plan_Diffusion'!I158))</f>
        <v/>
      </c>
      <c r="Q703" s="69" t="str">
        <f>IF('Section 10a Plan_Diffusion'!J158="","",IF('Section 10a Plan_Diffusion'!J158="«Choisir»","",'Section 10a Plan_Diffusion'!J158))</f>
        <v/>
      </c>
      <c r="R703" s="9" t="str">
        <f>IF('Section 10a Plan_Diffusion'!K158="","",'Section 10a Plan_Diffusion'!K158)</f>
        <v/>
      </c>
      <c r="S703" s="9" t="str">
        <f>IF('Section 10a Plan_Diffusion'!L158="","",'Section 10a Plan_Diffusion'!L158)</f>
        <v/>
      </c>
      <c r="T703" s="9" t="str">
        <f>IF('Section 10a Plan_Diffusion'!M158="","",'Section 10a Plan_Diffusion'!M158)</f>
        <v/>
      </c>
      <c r="U703" s="9" t="str">
        <f>IF('Section 10a Plan_Diffusion'!N158="","",'Section 10a Plan_Diffusion'!N158)</f>
        <v/>
      </c>
      <c r="V703" s="9">
        <f>'Section 10a Plan_Diffusion'!O158</f>
        <v>0</v>
      </c>
      <c r="W703" s="45">
        <f>'Section 10a Plan_Diffusion'!P158</f>
        <v>0</v>
      </c>
      <c r="X703" s="45">
        <f>'Section 10a Plan_Diffusion'!Q158</f>
        <v>0</v>
      </c>
      <c r="Y703" s="45">
        <f>'Section 10a Plan_Diffusion'!R158</f>
        <v>0</v>
      </c>
      <c r="Z703" s="45">
        <f>'Section 10a Plan_Diffusion'!S158</f>
        <v>0</v>
      </c>
      <c r="AA703" s="9">
        <f>'Section 10a Plan_Diffusion'!T158</f>
        <v>0</v>
      </c>
      <c r="AB703" s="9">
        <f>'Section 10a Plan_Diffusion'!U158</f>
        <v>0</v>
      </c>
    </row>
    <row r="704" spans="1:28">
      <c r="A704" s="9">
        <f>'Identification '!$F$11</f>
        <v>0</v>
      </c>
      <c r="B704" s="1371" t="str">
        <f>IF(AND('Identification '!$F$11="",'Identification '!$F$15&lt;&gt;""),'Identification '!$F$15,IF('Identification '!$F$11="","",IF('Identification '!$F$13="Inscrire le nom de votre organisme dans la cellule F15",'Identification '!$F$15,'Identification '!$F$13)))</f>
        <v/>
      </c>
      <c r="C704" s="9" t="str">
        <f>REF!$BM$8</f>
        <v>2026-2027</v>
      </c>
      <c r="D704" s="9" t="s">
        <v>3224</v>
      </c>
      <c r="E704" s="69" t="str">
        <f>'Identification '!$F$17</f>
        <v/>
      </c>
      <c r="F704" s="9" t="str">
        <f>'Identification '!$G$18</f>
        <v/>
      </c>
      <c r="G704" s="232" t="str">
        <f>IF('Section 10a Plan_Diffusion'!$D$6="","",'Section 10a Plan_Diffusion'!$D$6)</f>
        <v/>
      </c>
      <c r="H704" s="9" t="str">
        <f>IF('Section 10a Plan_Diffusion'!$D$8="","",'Section 10a Plan_Diffusion'!$D$8)</f>
        <v/>
      </c>
      <c r="I704" s="9" t="str">
        <f>IF('Section 10a Plan_Diffusion'!$K$8="","",'Section 10a Plan_Diffusion'!$K$8)</f>
        <v/>
      </c>
      <c r="J704" s="69" t="str">
        <f>IF('Section 10a Plan_Diffusion'!C159="","",'Section 10a Plan_Diffusion'!C159)</f>
        <v/>
      </c>
      <c r="K704" s="1273" t="str">
        <f>IF('Section 10a Plan_Diffusion'!D159="","",'Section 10a Plan_Diffusion'!D159)</f>
        <v/>
      </c>
      <c r="L704" s="69" t="str">
        <f>IF('Section 10a Plan_Diffusion'!E159="","",IF('Section 10a Plan_Diffusion'!E159="«Choisir»","",'Section 10a Plan_Diffusion'!E159))</f>
        <v/>
      </c>
      <c r="M704" s="69" t="str">
        <f>IF('Section 10a Plan_Diffusion'!F159="","",IF('Section 10a Plan_Diffusion'!F159="«Choisir»","",'Section 10a Plan_Diffusion'!F159))</f>
        <v/>
      </c>
      <c r="N704" s="69" t="str">
        <f>IF('Section 10a Plan_Diffusion'!G159="","",'Section 10a Plan_Diffusion'!G159)</f>
        <v/>
      </c>
      <c r="O704" s="69" t="str">
        <f>IF('Section 10a Plan_Diffusion'!H159="","",'Section 10a Plan_Diffusion'!H159)</f>
        <v/>
      </c>
      <c r="P704" s="69" t="str">
        <f>IF('Section 10a Plan_Diffusion'!I159="","",IF('Section 10a Plan_Diffusion'!I159="«Choisir»","",'Section 10a Plan_Diffusion'!I159))</f>
        <v/>
      </c>
      <c r="Q704" s="69" t="str">
        <f>IF('Section 10a Plan_Diffusion'!J159="","",IF('Section 10a Plan_Diffusion'!J159="«Choisir»","",'Section 10a Plan_Diffusion'!J159))</f>
        <v/>
      </c>
      <c r="R704" s="9" t="str">
        <f>IF('Section 10a Plan_Diffusion'!K159="","",'Section 10a Plan_Diffusion'!K159)</f>
        <v/>
      </c>
      <c r="S704" s="9" t="str">
        <f>IF('Section 10a Plan_Diffusion'!L159="","",'Section 10a Plan_Diffusion'!L159)</f>
        <v/>
      </c>
      <c r="T704" s="9" t="str">
        <f>IF('Section 10a Plan_Diffusion'!M159="","",'Section 10a Plan_Diffusion'!M159)</f>
        <v/>
      </c>
      <c r="U704" s="9" t="str">
        <f>IF('Section 10a Plan_Diffusion'!N159="","",'Section 10a Plan_Diffusion'!N159)</f>
        <v/>
      </c>
      <c r="V704" s="9">
        <f>'Section 10a Plan_Diffusion'!O159</f>
        <v>0</v>
      </c>
      <c r="W704" s="45">
        <f>'Section 10a Plan_Diffusion'!P159</f>
        <v>0</v>
      </c>
      <c r="X704" s="45">
        <f>'Section 10a Plan_Diffusion'!Q159</f>
        <v>0</v>
      </c>
      <c r="Y704" s="45">
        <f>'Section 10a Plan_Diffusion'!R159</f>
        <v>0</v>
      </c>
      <c r="Z704" s="45">
        <f>'Section 10a Plan_Diffusion'!S159</f>
        <v>0</v>
      </c>
      <c r="AA704" s="9">
        <f>'Section 10a Plan_Diffusion'!T159</f>
        <v>0</v>
      </c>
      <c r="AB704" s="9">
        <f>'Section 10a Plan_Diffusion'!U159</f>
        <v>0</v>
      </c>
    </row>
    <row r="705" spans="1:28">
      <c r="A705" s="9">
        <f>'Identification '!$F$11</f>
        <v>0</v>
      </c>
      <c r="B705" s="1371" t="str">
        <f>IF(AND('Identification '!$F$11="",'Identification '!$F$15&lt;&gt;""),'Identification '!$F$15,IF('Identification '!$F$11="","",IF('Identification '!$F$13="Inscrire le nom de votre organisme dans la cellule F15",'Identification '!$F$15,'Identification '!$F$13)))</f>
        <v/>
      </c>
      <c r="C705" s="9" t="str">
        <f>REF!$BM$8</f>
        <v>2026-2027</v>
      </c>
      <c r="D705" s="9" t="s">
        <v>3224</v>
      </c>
      <c r="E705" s="69" t="str">
        <f>'Identification '!$F$17</f>
        <v/>
      </c>
      <c r="F705" s="9" t="str">
        <f>'Identification '!$G$18</f>
        <v/>
      </c>
      <c r="G705" s="232" t="str">
        <f>IF('Section 10a Plan_Diffusion'!$D$6="","",'Section 10a Plan_Diffusion'!$D$6)</f>
        <v/>
      </c>
      <c r="H705" s="9" t="str">
        <f>IF('Section 10a Plan_Diffusion'!$D$8="","",'Section 10a Plan_Diffusion'!$D$8)</f>
        <v/>
      </c>
      <c r="I705" s="9" t="str">
        <f>IF('Section 10a Plan_Diffusion'!$K$8="","",'Section 10a Plan_Diffusion'!$K$8)</f>
        <v/>
      </c>
      <c r="J705" s="69" t="str">
        <f>IF('Section 10a Plan_Diffusion'!C160="","",'Section 10a Plan_Diffusion'!C160)</f>
        <v/>
      </c>
      <c r="K705" s="1273" t="str">
        <f>IF('Section 10a Plan_Diffusion'!D160="","",'Section 10a Plan_Diffusion'!D160)</f>
        <v/>
      </c>
      <c r="L705" s="69" t="str">
        <f>IF('Section 10a Plan_Diffusion'!E160="","",IF('Section 10a Plan_Diffusion'!E160="«Choisir»","",'Section 10a Plan_Diffusion'!E160))</f>
        <v/>
      </c>
      <c r="M705" s="69" t="str">
        <f>IF('Section 10a Plan_Diffusion'!F160="","",IF('Section 10a Plan_Diffusion'!F160="«Choisir»","",'Section 10a Plan_Diffusion'!F160))</f>
        <v/>
      </c>
      <c r="N705" s="69" t="str">
        <f>IF('Section 10a Plan_Diffusion'!G160="","",'Section 10a Plan_Diffusion'!G160)</f>
        <v/>
      </c>
      <c r="O705" s="69" t="str">
        <f>IF('Section 10a Plan_Diffusion'!H160="","",'Section 10a Plan_Diffusion'!H160)</f>
        <v/>
      </c>
      <c r="P705" s="69" t="str">
        <f>IF('Section 10a Plan_Diffusion'!I160="","",IF('Section 10a Plan_Diffusion'!I160="«Choisir»","",'Section 10a Plan_Diffusion'!I160))</f>
        <v/>
      </c>
      <c r="Q705" s="69" t="str">
        <f>IF('Section 10a Plan_Diffusion'!J160="","",IF('Section 10a Plan_Diffusion'!J160="«Choisir»","",'Section 10a Plan_Diffusion'!J160))</f>
        <v/>
      </c>
      <c r="R705" s="9" t="str">
        <f>IF('Section 10a Plan_Diffusion'!K160="","",'Section 10a Plan_Diffusion'!K160)</f>
        <v/>
      </c>
      <c r="S705" s="9" t="str">
        <f>IF('Section 10a Plan_Diffusion'!L160="","",'Section 10a Plan_Diffusion'!L160)</f>
        <v/>
      </c>
      <c r="T705" s="9" t="str">
        <f>IF('Section 10a Plan_Diffusion'!M160="","",'Section 10a Plan_Diffusion'!M160)</f>
        <v/>
      </c>
      <c r="U705" s="9" t="str">
        <f>IF('Section 10a Plan_Diffusion'!N160="","",'Section 10a Plan_Diffusion'!N160)</f>
        <v/>
      </c>
      <c r="V705" s="9">
        <f>'Section 10a Plan_Diffusion'!O160</f>
        <v>0</v>
      </c>
      <c r="W705" s="45">
        <f>'Section 10a Plan_Diffusion'!P160</f>
        <v>0</v>
      </c>
      <c r="X705" s="45">
        <f>'Section 10a Plan_Diffusion'!Q160</f>
        <v>0</v>
      </c>
      <c r="Y705" s="45">
        <f>'Section 10a Plan_Diffusion'!R160</f>
        <v>0</v>
      </c>
      <c r="Z705" s="45">
        <f>'Section 10a Plan_Diffusion'!S160</f>
        <v>0</v>
      </c>
      <c r="AA705" s="9">
        <f>'Section 10a Plan_Diffusion'!T160</f>
        <v>0</v>
      </c>
      <c r="AB705" s="9">
        <f>'Section 10a Plan_Diffusion'!U160</f>
        <v>0</v>
      </c>
    </row>
    <row r="706" spans="1:28">
      <c r="A706" s="9">
        <f>'Identification '!$F$11</f>
        <v>0</v>
      </c>
      <c r="B706" s="1371" t="str">
        <f>IF(AND('Identification '!$F$11="",'Identification '!$F$15&lt;&gt;""),'Identification '!$F$15,IF('Identification '!$F$11="","",IF('Identification '!$F$13="Inscrire le nom de votre organisme dans la cellule F15",'Identification '!$F$15,'Identification '!$F$13)))</f>
        <v/>
      </c>
      <c r="C706" s="9" t="str">
        <f>REF!$BM$8</f>
        <v>2026-2027</v>
      </c>
      <c r="D706" s="9" t="s">
        <v>3224</v>
      </c>
      <c r="E706" s="69" t="str">
        <f>'Identification '!$F$17</f>
        <v/>
      </c>
      <c r="F706" s="9" t="str">
        <f>'Identification '!$G$18</f>
        <v/>
      </c>
      <c r="G706" s="232" t="str">
        <f>IF('Section 10a Plan_Diffusion'!$D$6="","",'Section 10a Plan_Diffusion'!$D$6)</f>
        <v/>
      </c>
      <c r="H706" s="9" t="str">
        <f>IF('Section 10a Plan_Diffusion'!$D$8="","",'Section 10a Plan_Diffusion'!$D$8)</f>
        <v/>
      </c>
      <c r="I706" s="9" t="str">
        <f>IF('Section 10a Plan_Diffusion'!$K$8="","",'Section 10a Plan_Diffusion'!$K$8)</f>
        <v/>
      </c>
      <c r="J706" s="69" t="str">
        <f>IF('Section 10a Plan_Diffusion'!C161="","",'Section 10a Plan_Diffusion'!C161)</f>
        <v/>
      </c>
      <c r="K706" s="1273" t="str">
        <f>IF('Section 10a Plan_Diffusion'!D161="","",'Section 10a Plan_Diffusion'!D161)</f>
        <v/>
      </c>
      <c r="L706" s="69" t="str">
        <f>IF('Section 10a Plan_Diffusion'!E161="","",IF('Section 10a Plan_Diffusion'!E161="«Choisir»","",'Section 10a Plan_Diffusion'!E161))</f>
        <v/>
      </c>
      <c r="M706" s="69" t="str">
        <f>IF('Section 10a Plan_Diffusion'!F161="","",IF('Section 10a Plan_Diffusion'!F161="«Choisir»","",'Section 10a Plan_Diffusion'!F161))</f>
        <v/>
      </c>
      <c r="N706" s="69" t="str">
        <f>IF('Section 10a Plan_Diffusion'!G161="","",'Section 10a Plan_Diffusion'!G161)</f>
        <v/>
      </c>
      <c r="O706" s="69" t="str">
        <f>IF('Section 10a Plan_Diffusion'!H161="","",'Section 10a Plan_Diffusion'!H161)</f>
        <v/>
      </c>
      <c r="P706" s="69" t="str">
        <f>IF('Section 10a Plan_Diffusion'!I161="","",IF('Section 10a Plan_Diffusion'!I161="«Choisir»","",'Section 10a Plan_Diffusion'!I161))</f>
        <v/>
      </c>
      <c r="Q706" s="69" t="str">
        <f>IF('Section 10a Plan_Diffusion'!J161="","",IF('Section 10a Plan_Diffusion'!J161="«Choisir»","",'Section 10a Plan_Diffusion'!J161))</f>
        <v/>
      </c>
      <c r="R706" s="9" t="str">
        <f>IF('Section 10a Plan_Diffusion'!K161="","",'Section 10a Plan_Diffusion'!K161)</f>
        <v/>
      </c>
      <c r="S706" s="9" t="str">
        <f>IF('Section 10a Plan_Diffusion'!L161="","",'Section 10a Plan_Diffusion'!L161)</f>
        <v/>
      </c>
      <c r="T706" s="9" t="str">
        <f>IF('Section 10a Plan_Diffusion'!M161="","",'Section 10a Plan_Diffusion'!M161)</f>
        <v/>
      </c>
      <c r="U706" s="9" t="str">
        <f>IF('Section 10a Plan_Diffusion'!N161="","",'Section 10a Plan_Diffusion'!N161)</f>
        <v/>
      </c>
      <c r="V706" s="9">
        <f>'Section 10a Plan_Diffusion'!O161</f>
        <v>0</v>
      </c>
      <c r="W706" s="45">
        <f>'Section 10a Plan_Diffusion'!P161</f>
        <v>0</v>
      </c>
      <c r="X706" s="45">
        <f>'Section 10a Plan_Diffusion'!Q161</f>
        <v>0</v>
      </c>
      <c r="Y706" s="45">
        <f>'Section 10a Plan_Diffusion'!R161</f>
        <v>0</v>
      </c>
      <c r="Z706" s="45">
        <f>'Section 10a Plan_Diffusion'!S161</f>
        <v>0</v>
      </c>
      <c r="AA706" s="9">
        <f>'Section 10a Plan_Diffusion'!T161</f>
        <v>0</v>
      </c>
      <c r="AB706" s="9">
        <f>'Section 10a Plan_Diffusion'!U161</f>
        <v>0</v>
      </c>
    </row>
    <row r="707" spans="1:28">
      <c r="A707" s="9">
        <f>'Identification '!$F$11</f>
        <v>0</v>
      </c>
      <c r="B707" s="1371" t="str">
        <f>IF(AND('Identification '!$F$11="",'Identification '!$F$15&lt;&gt;""),'Identification '!$F$15,IF('Identification '!$F$11="","",IF('Identification '!$F$13="Inscrire le nom de votre organisme dans la cellule F15",'Identification '!$F$15,'Identification '!$F$13)))</f>
        <v/>
      </c>
      <c r="C707" s="9" t="str">
        <f>REF!$BM$8</f>
        <v>2026-2027</v>
      </c>
      <c r="D707" s="9" t="s">
        <v>3224</v>
      </c>
      <c r="E707" s="69" t="str">
        <f>'Identification '!$F$17</f>
        <v/>
      </c>
      <c r="F707" s="9" t="str">
        <f>'Identification '!$G$18</f>
        <v/>
      </c>
      <c r="G707" s="232" t="str">
        <f>IF('Section 10a Plan_Diffusion'!$D$6="","",'Section 10a Plan_Diffusion'!$D$6)</f>
        <v/>
      </c>
      <c r="H707" s="9" t="str">
        <f>IF('Section 10a Plan_Diffusion'!$D$8="","",'Section 10a Plan_Diffusion'!$D$8)</f>
        <v/>
      </c>
      <c r="I707" s="9" t="str">
        <f>IF('Section 10a Plan_Diffusion'!$K$8="","",'Section 10a Plan_Diffusion'!$K$8)</f>
        <v/>
      </c>
      <c r="J707" s="69" t="str">
        <f>IF('Section 10a Plan_Diffusion'!C162="","",'Section 10a Plan_Diffusion'!C162)</f>
        <v/>
      </c>
      <c r="K707" s="1273" t="str">
        <f>IF('Section 10a Plan_Diffusion'!D162="","",'Section 10a Plan_Diffusion'!D162)</f>
        <v/>
      </c>
      <c r="L707" s="69" t="str">
        <f>IF('Section 10a Plan_Diffusion'!E162="","",IF('Section 10a Plan_Diffusion'!E162="«Choisir»","",'Section 10a Plan_Diffusion'!E162))</f>
        <v/>
      </c>
      <c r="M707" s="69" t="str">
        <f>IF('Section 10a Plan_Diffusion'!F162="","",IF('Section 10a Plan_Diffusion'!F162="«Choisir»","",'Section 10a Plan_Diffusion'!F162))</f>
        <v/>
      </c>
      <c r="N707" s="69" t="str">
        <f>IF('Section 10a Plan_Diffusion'!G162="","",'Section 10a Plan_Diffusion'!G162)</f>
        <v/>
      </c>
      <c r="O707" s="69" t="str">
        <f>IF('Section 10a Plan_Diffusion'!H162="","",'Section 10a Plan_Diffusion'!H162)</f>
        <v/>
      </c>
      <c r="P707" s="69" t="str">
        <f>IF('Section 10a Plan_Diffusion'!I162="","",IF('Section 10a Plan_Diffusion'!I162="«Choisir»","",'Section 10a Plan_Diffusion'!I162))</f>
        <v/>
      </c>
      <c r="Q707" s="69" t="str">
        <f>IF('Section 10a Plan_Diffusion'!J162="","",IF('Section 10a Plan_Diffusion'!J162="«Choisir»","",'Section 10a Plan_Diffusion'!J162))</f>
        <v/>
      </c>
      <c r="R707" s="9" t="str">
        <f>IF('Section 10a Plan_Diffusion'!K162="","",'Section 10a Plan_Diffusion'!K162)</f>
        <v/>
      </c>
      <c r="S707" s="9" t="str">
        <f>IF('Section 10a Plan_Diffusion'!L162="","",'Section 10a Plan_Diffusion'!L162)</f>
        <v/>
      </c>
      <c r="T707" s="9" t="str">
        <f>IF('Section 10a Plan_Diffusion'!M162="","",'Section 10a Plan_Diffusion'!M162)</f>
        <v/>
      </c>
      <c r="U707" s="9" t="str">
        <f>IF('Section 10a Plan_Diffusion'!N162="","",'Section 10a Plan_Diffusion'!N162)</f>
        <v/>
      </c>
      <c r="V707" s="9">
        <f>'Section 10a Plan_Diffusion'!O162</f>
        <v>0</v>
      </c>
      <c r="W707" s="45">
        <f>'Section 10a Plan_Diffusion'!P162</f>
        <v>0</v>
      </c>
      <c r="X707" s="45">
        <f>'Section 10a Plan_Diffusion'!Q162</f>
        <v>0</v>
      </c>
      <c r="Y707" s="45">
        <f>'Section 10a Plan_Diffusion'!R162</f>
        <v>0</v>
      </c>
      <c r="Z707" s="45">
        <f>'Section 10a Plan_Diffusion'!S162</f>
        <v>0</v>
      </c>
      <c r="AA707" s="9">
        <f>'Section 10a Plan_Diffusion'!T162</f>
        <v>0</v>
      </c>
      <c r="AB707" s="9">
        <f>'Section 10a Plan_Diffusion'!U162</f>
        <v>0</v>
      </c>
    </row>
    <row r="708" spans="1:28">
      <c r="A708" s="9">
        <f>'Identification '!$F$11</f>
        <v>0</v>
      </c>
      <c r="B708" s="1371" t="str">
        <f>IF(AND('Identification '!$F$11="",'Identification '!$F$15&lt;&gt;""),'Identification '!$F$15,IF('Identification '!$F$11="","",IF('Identification '!$F$13="Inscrire le nom de votre organisme dans la cellule F15",'Identification '!$F$15,'Identification '!$F$13)))</f>
        <v/>
      </c>
      <c r="C708" s="9" t="str">
        <f>REF!$BM$8</f>
        <v>2026-2027</v>
      </c>
      <c r="D708" s="9" t="s">
        <v>3224</v>
      </c>
      <c r="E708" s="69" t="str">
        <f>'Identification '!$F$17</f>
        <v/>
      </c>
      <c r="F708" s="9" t="str">
        <f>'Identification '!$G$18</f>
        <v/>
      </c>
      <c r="G708" s="232" t="str">
        <f>IF('Section 10a Plan_Diffusion'!$D$6="","",'Section 10a Plan_Diffusion'!$D$6)</f>
        <v/>
      </c>
      <c r="H708" s="9" t="str">
        <f>IF('Section 10a Plan_Diffusion'!$D$8="","",'Section 10a Plan_Diffusion'!$D$8)</f>
        <v/>
      </c>
      <c r="I708" s="9" t="str">
        <f>IF('Section 10a Plan_Diffusion'!$K$8="","",'Section 10a Plan_Diffusion'!$K$8)</f>
        <v/>
      </c>
      <c r="J708" s="69" t="str">
        <f>IF('Section 10a Plan_Diffusion'!C163="","",'Section 10a Plan_Diffusion'!C163)</f>
        <v/>
      </c>
      <c r="K708" s="1273" t="str">
        <f>IF('Section 10a Plan_Diffusion'!D163="","",'Section 10a Plan_Diffusion'!D163)</f>
        <v/>
      </c>
      <c r="L708" s="69" t="str">
        <f>IF('Section 10a Plan_Diffusion'!E163="","",IF('Section 10a Plan_Diffusion'!E163="«Choisir»","",'Section 10a Plan_Diffusion'!E163))</f>
        <v/>
      </c>
      <c r="M708" s="69" t="str">
        <f>IF('Section 10a Plan_Diffusion'!F163="","",IF('Section 10a Plan_Diffusion'!F163="«Choisir»","",'Section 10a Plan_Diffusion'!F163))</f>
        <v/>
      </c>
      <c r="N708" s="69" t="str">
        <f>IF('Section 10a Plan_Diffusion'!G163="","",'Section 10a Plan_Diffusion'!G163)</f>
        <v/>
      </c>
      <c r="O708" s="69" t="str">
        <f>IF('Section 10a Plan_Diffusion'!H163="","",'Section 10a Plan_Diffusion'!H163)</f>
        <v/>
      </c>
      <c r="P708" s="69" t="str">
        <f>IF('Section 10a Plan_Diffusion'!I163="","",IF('Section 10a Plan_Diffusion'!I163="«Choisir»","",'Section 10a Plan_Diffusion'!I163))</f>
        <v/>
      </c>
      <c r="Q708" s="69" t="str">
        <f>IF('Section 10a Plan_Diffusion'!J163="","",IF('Section 10a Plan_Diffusion'!J163="«Choisir»","",'Section 10a Plan_Diffusion'!J163))</f>
        <v/>
      </c>
      <c r="R708" s="9" t="str">
        <f>IF('Section 10a Plan_Diffusion'!K163="","",'Section 10a Plan_Diffusion'!K163)</f>
        <v/>
      </c>
      <c r="S708" s="9" t="str">
        <f>IF('Section 10a Plan_Diffusion'!L163="","",'Section 10a Plan_Diffusion'!L163)</f>
        <v/>
      </c>
      <c r="T708" s="9" t="str">
        <f>IF('Section 10a Plan_Diffusion'!M163="","",'Section 10a Plan_Diffusion'!M163)</f>
        <v/>
      </c>
      <c r="U708" s="9" t="str">
        <f>IF('Section 10a Plan_Diffusion'!N163="","",'Section 10a Plan_Diffusion'!N163)</f>
        <v/>
      </c>
      <c r="V708" s="9">
        <f>'Section 10a Plan_Diffusion'!O163</f>
        <v>0</v>
      </c>
      <c r="W708" s="45">
        <f>'Section 10a Plan_Diffusion'!P163</f>
        <v>0</v>
      </c>
      <c r="X708" s="45">
        <f>'Section 10a Plan_Diffusion'!Q163</f>
        <v>0</v>
      </c>
      <c r="Y708" s="45">
        <f>'Section 10a Plan_Diffusion'!R163</f>
        <v>0</v>
      </c>
      <c r="Z708" s="45">
        <f>'Section 10a Plan_Diffusion'!S163</f>
        <v>0</v>
      </c>
      <c r="AA708" s="9">
        <f>'Section 10a Plan_Diffusion'!T163</f>
        <v>0</v>
      </c>
      <c r="AB708" s="9">
        <f>'Section 10a Plan_Diffusion'!U163</f>
        <v>0</v>
      </c>
    </row>
    <row r="709" spans="1:28">
      <c r="A709" s="9">
        <f>'Identification '!$F$11</f>
        <v>0</v>
      </c>
      <c r="B709" s="1371" t="str">
        <f>IF(AND('Identification '!$F$11="",'Identification '!$F$15&lt;&gt;""),'Identification '!$F$15,IF('Identification '!$F$11="","",IF('Identification '!$F$13="Inscrire le nom de votre organisme dans la cellule F15",'Identification '!$F$15,'Identification '!$F$13)))</f>
        <v/>
      </c>
      <c r="C709" s="9" t="str">
        <f>REF!$BM$8</f>
        <v>2026-2027</v>
      </c>
      <c r="D709" s="9" t="s">
        <v>3224</v>
      </c>
      <c r="E709" s="69" t="str">
        <f>'Identification '!$F$17</f>
        <v/>
      </c>
      <c r="F709" s="9" t="str">
        <f>'Identification '!$G$18</f>
        <v/>
      </c>
      <c r="G709" s="232" t="str">
        <f>IF('Section 10a Plan_Diffusion'!$D$6="","",'Section 10a Plan_Diffusion'!$D$6)</f>
        <v/>
      </c>
      <c r="H709" s="9" t="str">
        <f>IF('Section 10a Plan_Diffusion'!$D$8="","",'Section 10a Plan_Diffusion'!$D$8)</f>
        <v/>
      </c>
      <c r="I709" s="9" t="str">
        <f>IF('Section 10a Plan_Diffusion'!$K$8="","",'Section 10a Plan_Diffusion'!$K$8)</f>
        <v/>
      </c>
      <c r="J709" s="69" t="str">
        <f>IF('Section 10a Plan_Diffusion'!C164="","",'Section 10a Plan_Diffusion'!C164)</f>
        <v/>
      </c>
      <c r="K709" s="1273" t="str">
        <f>IF('Section 10a Plan_Diffusion'!D164="","",'Section 10a Plan_Diffusion'!D164)</f>
        <v/>
      </c>
      <c r="L709" s="69" t="str">
        <f>IF('Section 10a Plan_Diffusion'!E164="","",IF('Section 10a Plan_Diffusion'!E164="«Choisir»","",'Section 10a Plan_Diffusion'!E164))</f>
        <v/>
      </c>
      <c r="M709" s="69" t="str">
        <f>IF('Section 10a Plan_Diffusion'!F164="","",IF('Section 10a Plan_Diffusion'!F164="«Choisir»","",'Section 10a Plan_Diffusion'!F164))</f>
        <v/>
      </c>
      <c r="N709" s="69" t="str">
        <f>IF('Section 10a Plan_Diffusion'!G164="","",'Section 10a Plan_Diffusion'!G164)</f>
        <v/>
      </c>
      <c r="O709" s="69" t="str">
        <f>IF('Section 10a Plan_Diffusion'!H164="","",'Section 10a Plan_Diffusion'!H164)</f>
        <v/>
      </c>
      <c r="P709" s="69" t="str">
        <f>IF('Section 10a Plan_Diffusion'!I164="","",IF('Section 10a Plan_Diffusion'!I164="«Choisir»","",'Section 10a Plan_Diffusion'!I164))</f>
        <v/>
      </c>
      <c r="Q709" s="69" t="str">
        <f>IF('Section 10a Plan_Diffusion'!J164="","",IF('Section 10a Plan_Diffusion'!J164="«Choisir»","",'Section 10a Plan_Diffusion'!J164))</f>
        <v/>
      </c>
      <c r="R709" s="9" t="str">
        <f>IF('Section 10a Plan_Diffusion'!K164="","",'Section 10a Plan_Diffusion'!K164)</f>
        <v/>
      </c>
      <c r="S709" s="9" t="str">
        <f>IF('Section 10a Plan_Diffusion'!L164="","",'Section 10a Plan_Diffusion'!L164)</f>
        <v/>
      </c>
      <c r="T709" s="9" t="str">
        <f>IF('Section 10a Plan_Diffusion'!M164="","",'Section 10a Plan_Diffusion'!M164)</f>
        <v/>
      </c>
      <c r="U709" s="9" t="str">
        <f>IF('Section 10a Plan_Diffusion'!N164="","",'Section 10a Plan_Diffusion'!N164)</f>
        <v/>
      </c>
      <c r="V709" s="9">
        <f>'Section 10a Plan_Diffusion'!O164</f>
        <v>0</v>
      </c>
      <c r="W709" s="45">
        <f>'Section 10a Plan_Diffusion'!P164</f>
        <v>0</v>
      </c>
      <c r="X709" s="45">
        <f>'Section 10a Plan_Diffusion'!Q164</f>
        <v>0</v>
      </c>
      <c r="Y709" s="45">
        <f>'Section 10a Plan_Diffusion'!R164</f>
        <v>0</v>
      </c>
      <c r="Z709" s="45">
        <f>'Section 10a Plan_Diffusion'!S164</f>
        <v>0</v>
      </c>
      <c r="AA709" s="9">
        <f>'Section 10a Plan_Diffusion'!T164</f>
        <v>0</v>
      </c>
      <c r="AB709" s="9">
        <f>'Section 10a Plan_Diffusion'!U164</f>
        <v>0</v>
      </c>
    </row>
    <row r="710" spans="1:28">
      <c r="A710" s="9">
        <f>'Identification '!$F$11</f>
        <v>0</v>
      </c>
      <c r="B710" s="1371" t="str">
        <f>IF(AND('Identification '!$F$11="",'Identification '!$F$15&lt;&gt;""),'Identification '!$F$15,IF('Identification '!$F$11="","",IF('Identification '!$F$13="Inscrire le nom de votre organisme dans la cellule F15",'Identification '!$F$15,'Identification '!$F$13)))</f>
        <v/>
      </c>
      <c r="C710" s="9" t="str">
        <f>REF!$BM$8</f>
        <v>2026-2027</v>
      </c>
      <c r="D710" s="9" t="s">
        <v>3224</v>
      </c>
      <c r="E710" s="69" t="str">
        <f>'Identification '!$F$17</f>
        <v/>
      </c>
      <c r="F710" s="9" t="str">
        <f>'Identification '!$G$18</f>
        <v/>
      </c>
      <c r="G710" s="232" t="str">
        <f>IF('Section 10a Plan_Diffusion'!$D$6="","",'Section 10a Plan_Diffusion'!$D$6)</f>
        <v/>
      </c>
      <c r="H710" s="9" t="str">
        <f>IF('Section 10a Plan_Diffusion'!$D$8="","",'Section 10a Plan_Diffusion'!$D$8)</f>
        <v/>
      </c>
      <c r="I710" s="9" t="str">
        <f>IF('Section 10a Plan_Diffusion'!$K$8="","",'Section 10a Plan_Diffusion'!$K$8)</f>
        <v/>
      </c>
      <c r="J710" s="69" t="str">
        <f>IF('Section 10a Plan_Diffusion'!C165="","",'Section 10a Plan_Diffusion'!C165)</f>
        <v/>
      </c>
      <c r="K710" s="1273" t="str">
        <f>IF('Section 10a Plan_Diffusion'!D165="","",'Section 10a Plan_Diffusion'!D165)</f>
        <v/>
      </c>
      <c r="L710" s="69" t="str">
        <f>IF('Section 10a Plan_Diffusion'!E165="","",IF('Section 10a Plan_Diffusion'!E165="«Choisir»","",'Section 10a Plan_Diffusion'!E165))</f>
        <v/>
      </c>
      <c r="M710" s="69" t="str">
        <f>IF('Section 10a Plan_Diffusion'!F165="","",IF('Section 10a Plan_Diffusion'!F165="«Choisir»","",'Section 10a Plan_Diffusion'!F165))</f>
        <v/>
      </c>
      <c r="N710" s="69" t="str">
        <f>IF('Section 10a Plan_Diffusion'!G165="","",'Section 10a Plan_Diffusion'!G165)</f>
        <v/>
      </c>
      <c r="O710" s="69" t="str">
        <f>IF('Section 10a Plan_Diffusion'!H165="","",'Section 10a Plan_Diffusion'!H165)</f>
        <v/>
      </c>
      <c r="P710" s="69" t="str">
        <f>IF('Section 10a Plan_Diffusion'!I165="","",IF('Section 10a Plan_Diffusion'!I165="«Choisir»","",'Section 10a Plan_Diffusion'!I165))</f>
        <v/>
      </c>
      <c r="Q710" s="69" t="str">
        <f>IF('Section 10a Plan_Diffusion'!J165="","",IF('Section 10a Plan_Diffusion'!J165="«Choisir»","",'Section 10a Plan_Diffusion'!J165))</f>
        <v/>
      </c>
      <c r="R710" s="9" t="str">
        <f>IF('Section 10a Plan_Diffusion'!K165="","",'Section 10a Plan_Diffusion'!K165)</f>
        <v/>
      </c>
      <c r="S710" s="9" t="str">
        <f>IF('Section 10a Plan_Diffusion'!L165="","",'Section 10a Plan_Diffusion'!L165)</f>
        <v/>
      </c>
      <c r="T710" s="9" t="str">
        <f>IF('Section 10a Plan_Diffusion'!M165="","",'Section 10a Plan_Diffusion'!M165)</f>
        <v/>
      </c>
      <c r="U710" s="9" t="str">
        <f>IF('Section 10a Plan_Diffusion'!N165="","",'Section 10a Plan_Diffusion'!N165)</f>
        <v/>
      </c>
      <c r="V710" s="9">
        <f>'Section 10a Plan_Diffusion'!O165</f>
        <v>0</v>
      </c>
      <c r="W710" s="45">
        <f>'Section 10a Plan_Diffusion'!P165</f>
        <v>0</v>
      </c>
      <c r="X710" s="45">
        <f>'Section 10a Plan_Diffusion'!Q165</f>
        <v>0</v>
      </c>
      <c r="Y710" s="45">
        <f>'Section 10a Plan_Diffusion'!R165</f>
        <v>0</v>
      </c>
      <c r="Z710" s="45">
        <f>'Section 10a Plan_Diffusion'!S165</f>
        <v>0</v>
      </c>
      <c r="AA710" s="9">
        <f>'Section 10a Plan_Diffusion'!T165</f>
        <v>0</v>
      </c>
      <c r="AB710" s="9">
        <f>'Section 10a Plan_Diffusion'!U165</f>
        <v>0</v>
      </c>
    </row>
    <row r="711" spans="1:28">
      <c r="A711" s="9">
        <f>'Identification '!$F$11</f>
        <v>0</v>
      </c>
      <c r="B711" s="1371" t="str">
        <f>IF(AND('Identification '!$F$11="",'Identification '!$F$15&lt;&gt;""),'Identification '!$F$15,IF('Identification '!$F$11="","",IF('Identification '!$F$13="Inscrire le nom de votre organisme dans la cellule F15",'Identification '!$F$15,'Identification '!$F$13)))</f>
        <v/>
      </c>
      <c r="C711" s="9" t="str">
        <f>REF!$BM$8</f>
        <v>2026-2027</v>
      </c>
      <c r="D711" s="9" t="s">
        <v>3224</v>
      </c>
      <c r="E711" s="69" t="str">
        <f>'Identification '!$F$17</f>
        <v/>
      </c>
      <c r="F711" s="9" t="str">
        <f>'Identification '!$G$18</f>
        <v/>
      </c>
      <c r="G711" s="232" t="str">
        <f>IF('Section 10a Plan_Diffusion'!$D$6="","",'Section 10a Plan_Diffusion'!$D$6)</f>
        <v/>
      </c>
      <c r="H711" s="9" t="str">
        <f>IF('Section 10a Plan_Diffusion'!$D$8="","",'Section 10a Plan_Diffusion'!$D$8)</f>
        <v/>
      </c>
      <c r="I711" s="9" t="str">
        <f>IF('Section 10a Plan_Diffusion'!$K$8="","",'Section 10a Plan_Diffusion'!$K$8)</f>
        <v/>
      </c>
      <c r="J711" s="69" t="str">
        <f>IF('Section 10a Plan_Diffusion'!C166="","",'Section 10a Plan_Diffusion'!C166)</f>
        <v/>
      </c>
      <c r="K711" s="1273" t="str">
        <f>IF('Section 10a Plan_Diffusion'!D166="","",'Section 10a Plan_Diffusion'!D166)</f>
        <v/>
      </c>
      <c r="L711" s="69" t="str">
        <f>IF('Section 10a Plan_Diffusion'!E166="","",IF('Section 10a Plan_Diffusion'!E166="«Choisir»","",'Section 10a Plan_Diffusion'!E166))</f>
        <v/>
      </c>
      <c r="M711" s="69" t="str">
        <f>IF('Section 10a Plan_Diffusion'!F166="","",IF('Section 10a Plan_Diffusion'!F166="«Choisir»","",'Section 10a Plan_Diffusion'!F166))</f>
        <v/>
      </c>
      <c r="N711" s="69" t="str">
        <f>IF('Section 10a Plan_Diffusion'!G166="","",'Section 10a Plan_Diffusion'!G166)</f>
        <v/>
      </c>
      <c r="O711" s="69" t="str">
        <f>IF('Section 10a Plan_Diffusion'!H166="","",'Section 10a Plan_Diffusion'!H166)</f>
        <v/>
      </c>
      <c r="P711" s="69" t="str">
        <f>IF('Section 10a Plan_Diffusion'!I166="","",IF('Section 10a Plan_Diffusion'!I166="«Choisir»","",'Section 10a Plan_Diffusion'!I166))</f>
        <v/>
      </c>
      <c r="Q711" s="69" t="str">
        <f>IF('Section 10a Plan_Diffusion'!J166="","",IF('Section 10a Plan_Diffusion'!J166="«Choisir»","",'Section 10a Plan_Diffusion'!J166))</f>
        <v/>
      </c>
      <c r="R711" s="9" t="str">
        <f>IF('Section 10a Plan_Diffusion'!K166="","",'Section 10a Plan_Diffusion'!K166)</f>
        <v/>
      </c>
      <c r="S711" s="9" t="str">
        <f>IF('Section 10a Plan_Diffusion'!L166="","",'Section 10a Plan_Diffusion'!L166)</f>
        <v/>
      </c>
      <c r="T711" s="9" t="str">
        <f>IF('Section 10a Plan_Diffusion'!M166="","",'Section 10a Plan_Diffusion'!M166)</f>
        <v/>
      </c>
      <c r="U711" s="9" t="str">
        <f>IF('Section 10a Plan_Diffusion'!N166="","",'Section 10a Plan_Diffusion'!N166)</f>
        <v/>
      </c>
      <c r="V711" s="9">
        <f>'Section 10a Plan_Diffusion'!O166</f>
        <v>0</v>
      </c>
      <c r="W711" s="45">
        <f>'Section 10a Plan_Diffusion'!P166</f>
        <v>0</v>
      </c>
      <c r="X711" s="45">
        <f>'Section 10a Plan_Diffusion'!Q166</f>
        <v>0</v>
      </c>
      <c r="Y711" s="45">
        <f>'Section 10a Plan_Diffusion'!R166</f>
        <v>0</v>
      </c>
      <c r="Z711" s="45">
        <f>'Section 10a Plan_Diffusion'!S166</f>
        <v>0</v>
      </c>
      <c r="AA711" s="9">
        <f>'Section 10a Plan_Diffusion'!T166</f>
        <v>0</v>
      </c>
      <c r="AB711" s="9">
        <f>'Section 10a Plan_Diffusion'!U166</f>
        <v>0</v>
      </c>
    </row>
    <row r="712" spans="1:28">
      <c r="A712" s="9">
        <f>'Identification '!$F$11</f>
        <v>0</v>
      </c>
      <c r="B712" s="1371" t="str">
        <f>IF(AND('Identification '!$F$11="",'Identification '!$F$15&lt;&gt;""),'Identification '!$F$15,IF('Identification '!$F$11="","",IF('Identification '!$F$13="Inscrire le nom de votre organisme dans la cellule F15",'Identification '!$F$15,'Identification '!$F$13)))</f>
        <v/>
      </c>
      <c r="C712" s="9" t="str">
        <f>REF!$BM$8</f>
        <v>2026-2027</v>
      </c>
      <c r="D712" s="9" t="s">
        <v>3224</v>
      </c>
      <c r="E712" s="69" t="str">
        <f>'Identification '!$F$17</f>
        <v/>
      </c>
      <c r="F712" s="9" t="str">
        <f>'Identification '!$G$18</f>
        <v/>
      </c>
      <c r="G712" s="232" t="str">
        <f>IF('Section 10a Plan_Diffusion'!$D$6="","",'Section 10a Plan_Diffusion'!$D$6)</f>
        <v/>
      </c>
      <c r="H712" s="9" t="str">
        <f>IF('Section 10a Plan_Diffusion'!$D$8="","",'Section 10a Plan_Diffusion'!$D$8)</f>
        <v/>
      </c>
      <c r="I712" s="9" t="str">
        <f>IF('Section 10a Plan_Diffusion'!$K$8="","",'Section 10a Plan_Diffusion'!$K$8)</f>
        <v/>
      </c>
      <c r="J712" s="69" t="str">
        <f>IF('Section 10a Plan_Diffusion'!C167="","",'Section 10a Plan_Diffusion'!C167)</f>
        <v/>
      </c>
      <c r="K712" s="1273" t="str">
        <f>IF('Section 10a Plan_Diffusion'!D167="","",'Section 10a Plan_Diffusion'!D167)</f>
        <v/>
      </c>
      <c r="L712" s="69" t="str">
        <f>IF('Section 10a Plan_Diffusion'!E167="","",IF('Section 10a Plan_Diffusion'!E167="«Choisir»","",'Section 10a Plan_Diffusion'!E167))</f>
        <v/>
      </c>
      <c r="M712" s="69" t="str">
        <f>IF('Section 10a Plan_Diffusion'!F167="","",IF('Section 10a Plan_Diffusion'!F167="«Choisir»","",'Section 10a Plan_Diffusion'!F167))</f>
        <v/>
      </c>
      <c r="N712" s="69" t="str">
        <f>IF('Section 10a Plan_Diffusion'!G167="","",'Section 10a Plan_Diffusion'!G167)</f>
        <v/>
      </c>
      <c r="O712" s="69" t="str">
        <f>IF('Section 10a Plan_Diffusion'!H167="","",'Section 10a Plan_Diffusion'!H167)</f>
        <v/>
      </c>
      <c r="P712" s="69" t="str">
        <f>IF('Section 10a Plan_Diffusion'!I167="","",IF('Section 10a Plan_Diffusion'!I167="«Choisir»","",'Section 10a Plan_Diffusion'!I167))</f>
        <v/>
      </c>
      <c r="Q712" s="69" t="str">
        <f>IF('Section 10a Plan_Diffusion'!J167="","",IF('Section 10a Plan_Diffusion'!J167="«Choisir»","",'Section 10a Plan_Diffusion'!J167))</f>
        <v/>
      </c>
      <c r="R712" s="9" t="str">
        <f>IF('Section 10a Plan_Diffusion'!K167="","",'Section 10a Plan_Diffusion'!K167)</f>
        <v/>
      </c>
      <c r="S712" s="9" t="str">
        <f>IF('Section 10a Plan_Diffusion'!L167="","",'Section 10a Plan_Diffusion'!L167)</f>
        <v/>
      </c>
      <c r="T712" s="9" t="str">
        <f>IF('Section 10a Plan_Diffusion'!M167="","",'Section 10a Plan_Diffusion'!M167)</f>
        <v/>
      </c>
      <c r="U712" s="9" t="str">
        <f>IF('Section 10a Plan_Diffusion'!N167="","",'Section 10a Plan_Diffusion'!N167)</f>
        <v/>
      </c>
      <c r="V712" s="9">
        <f>'Section 10a Plan_Diffusion'!O167</f>
        <v>0</v>
      </c>
      <c r="W712" s="45">
        <f>'Section 10a Plan_Diffusion'!P167</f>
        <v>0</v>
      </c>
      <c r="X712" s="45">
        <f>'Section 10a Plan_Diffusion'!Q167</f>
        <v>0</v>
      </c>
      <c r="Y712" s="45">
        <f>'Section 10a Plan_Diffusion'!R167</f>
        <v>0</v>
      </c>
      <c r="Z712" s="45">
        <f>'Section 10a Plan_Diffusion'!S167</f>
        <v>0</v>
      </c>
      <c r="AA712" s="9">
        <f>'Section 10a Plan_Diffusion'!T167</f>
        <v>0</v>
      </c>
      <c r="AB712" s="9">
        <f>'Section 10a Plan_Diffusion'!U167</f>
        <v>0</v>
      </c>
    </row>
    <row r="713" spans="1:28">
      <c r="A713" s="9">
        <f>'Identification '!$F$11</f>
        <v>0</v>
      </c>
      <c r="B713" s="1371" t="str">
        <f>IF(AND('Identification '!$F$11="",'Identification '!$F$15&lt;&gt;""),'Identification '!$F$15,IF('Identification '!$F$11="","",IF('Identification '!$F$13="Inscrire le nom de votre organisme dans la cellule F15",'Identification '!$F$15,'Identification '!$F$13)))</f>
        <v/>
      </c>
      <c r="C713" s="9" t="str">
        <f>REF!$BM$8</f>
        <v>2026-2027</v>
      </c>
      <c r="D713" s="9" t="s">
        <v>3224</v>
      </c>
      <c r="E713" s="69" t="str">
        <f>'Identification '!$F$17</f>
        <v/>
      </c>
      <c r="F713" s="9" t="str">
        <f>'Identification '!$G$18</f>
        <v/>
      </c>
      <c r="G713" s="232" t="str">
        <f>IF('Section 10a Plan_Diffusion'!$D$6="","",'Section 10a Plan_Diffusion'!$D$6)</f>
        <v/>
      </c>
      <c r="H713" s="9" t="str">
        <f>IF('Section 10a Plan_Diffusion'!$D$8="","",'Section 10a Plan_Diffusion'!$D$8)</f>
        <v/>
      </c>
      <c r="I713" s="9" t="str">
        <f>IF('Section 10a Plan_Diffusion'!$K$8="","",'Section 10a Plan_Diffusion'!$K$8)</f>
        <v/>
      </c>
      <c r="J713" s="69" t="str">
        <f>IF('Section 10a Plan_Diffusion'!C168="","",'Section 10a Plan_Diffusion'!C168)</f>
        <v/>
      </c>
      <c r="K713" s="1273" t="str">
        <f>IF('Section 10a Plan_Diffusion'!D168="","",'Section 10a Plan_Diffusion'!D168)</f>
        <v/>
      </c>
      <c r="L713" s="69" t="str">
        <f>IF('Section 10a Plan_Diffusion'!E168="","",IF('Section 10a Plan_Diffusion'!E168="«Choisir»","",'Section 10a Plan_Diffusion'!E168))</f>
        <v/>
      </c>
      <c r="M713" s="69" t="str">
        <f>IF('Section 10a Plan_Diffusion'!F168="","",IF('Section 10a Plan_Diffusion'!F168="«Choisir»","",'Section 10a Plan_Diffusion'!F168))</f>
        <v/>
      </c>
      <c r="N713" s="69" t="str">
        <f>IF('Section 10a Plan_Diffusion'!G168="","",'Section 10a Plan_Diffusion'!G168)</f>
        <v/>
      </c>
      <c r="O713" s="69" t="str">
        <f>IF('Section 10a Plan_Diffusion'!H168="","",'Section 10a Plan_Diffusion'!H168)</f>
        <v/>
      </c>
      <c r="P713" s="69" t="str">
        <f>IF('Section 10a Plan_Diffusion'!I168="","",IF('Section 10a Plan_Diffusion'!I168="«Choisir»","",'Section 10a Plan_Diffusion'!I168))</f>
        <v/>
      </c>
      <c r="Q713" s="69" t="str">
        <f>IF('Section 10a Plan_Diffusion'!J168="","",IF('Section 10a Plan_Diffusion'!J168="«Choisir»","",'Section 10a Plan_Diffusion'!J168))</f>
        <v/>
      </c>
      <c r="R713" s="9" t="str">
        <f>IF('Section 10a Plan_Diffusion'!K168="","",'Section 10a Plan_Diffusion'!K168)</f>
        <v/>
      </c>
      <c r="S713" s="9" t="str">
        <f>IF('Section 10a Plan_Diffusion'!L168="","",'Section 10a Plan_Diffusion'!L168)</f>
        <v/>
      </c>
      <c r="T713" s="9" t="str">
        <f>IF('Section 10a Plan_Diffusion'!M168="","",'Section 10a Plan_Diffusion'!M168)</f>
        <v/>
      </c>
      <c r="U713" s="9" t="str">
        <f>IF('Section 10a Plan_Diffusion'!N168="","",'Section 10a Plan_Diffusion'!N168)</f>
        <v/>
      </c>
      <c r="V713" s="9">
        <f>'Section 10a Plan_Diffusion'!O168</f>
        <v>0</v>
      </c>
      <c r="W713" s="45">
        <f>'Section 10a Plan_Diffusion'!P168</f>
        <v>0</v>
      </c>
      <c r="X713" s="45">
        <f>'Section 10a Plan_Diffusion'!Q168</f>
        <v>0</v>
      </c>
      <c r="Y713" s="45">
        <f>'Section 10a Plan_Diffusion'!R168</f>
        <v>0</v>
      </c>
      <c r="Z713" s="45">
        <f>'Section 10a Plan_Diffusion'!S168</f>
        <v>0</v>
      </c>
      <c r="AA713" s="9">
        <f>'Section 10a Plan_Diffusion'!T168</f>
        <v>0</v>
      </c>
      <c r="AB713" s="9">
        <f>'Section 10a Plan_Diffusion'!U168</f>
        <v>0</v>
      </c>
    </row>
    <row r="714" spans="1:28">
      <c r="A714" s="9">
        <f>'Identification '!$F$11</f>
        <v>0</v>
      </c>
      <c r="B714" s="1371" t="str">
        <f>IF(AND('Identification '!$F$11="",'Identification '!$F$15&lt;&gt;""),'Identification '!$F$15,IF('Identification '!$F$11="","",IF('Identification '!$F$13="Inscrire le nom de votre organisme dans la cellule F15",'Identification '!$F$15,'Identification '!$F$13)))</f>
        <v/>
      </c>
      <c r="C714" s="9" t="str">
        <f>REF!$BM$8</f>
        <v>2026-2027</v>
      </c>
      <c r="D714" s="9" t="s">
        <v>3224</v>
      </c>
      <c r="E714" s="69" t="str">
        <f>'Identification '!$F$17</f>
        <v/>
      </c>
      <c r="F714" s="9" t="str">
        <f>'Identification '!$G$18</f>
        <v/>
      </c>
      <c r="G714" s="232" t="str">
        <f>IF('Section 10a Plan_Diffusion'!$D$6="","",'Section 10a Plan_Diffusion'!$D$6)</f>
        <v/>
      </c>
      <c r="H714" s="9" t="str">
        <f>IF('Section 10a Plan_Diffusion'!$D$8="","",'Section 10a Plan_Diffusion'!$D$8)</f>
        <v/>
      </c>
      <c r="I714" s="9" t="str">
        <f>IF('Section 10a Plan_Diffusion'!$K$8="","",'Section 10a Plan_Diffusion'!$K$8)</f>
        <v/>
      </c>
      <c r="J714" s="69" t="str">
        <f>IF('Section 10a Plan_Diffusion'!C169="","",'Section 10a Plan_Diffusion'!C169)</f>
        <v/>
      </c>
      <c r="K714" s="1273" t="str">
        <f>IF('Section 10a Plan_Diffusion'!D169="","",'Section 10a Plan_Diffusion'!D169)</f>
        <v/>
      </c>
      <c r="L714" s="69" t="str">
        <f>IF('Section 10a Plan_Diffusion'!E169="","",IF('Section 10a Plan_Diffusion'!E169="«Choisir»","",'Section 10a Plan_Diffusion'!E169))</f>
        <v/>
      </c>
      <c r="M714" s="69" t="str">
        <f>IF('Section 10a Plan_Diffusion'!F169="","",IF('Section 10a Plan_Diffusion'!F169="«Choisir»","",'Section 10a Plan_Diffusion'!F169))</f>
        <v/>
      </c>
      <c r="N714" s="69" t="str">
        <f>IF('Section 10a Plan_Diffusion'!G169="","",'Section 10a Plan_Diffusion'!G169)</f>
        <v/>
      </c>
      <c r="O714" s="69" t="str">
        <f>IF('Section 10a Plan_Diffusion'!H169="","",'Section 10a Plan_Diffusion'!H169)</f>
        <v/>
      </c>
      <c r="P714" s="69" t="str">
        <f>IF('Section 10a Plan_Diffusion'!I169="","",IF('Section 10a Plan_Diffusion'!I169="«Choisir»","",'Section 10a Plan_Diffusion'!I169))</f>
        <v/>
      </c>
      <c r="Q714" s="69" t="str">
        <f>IF('Section 10a Plan_Diffusion'!J169="","",IF('Section 10a Plan_Diffusion'!J169="«Choisir»","",'Section 10a Plan_Diffusion'!J169))</f>
        <v/>
      </c>
      <c r="R714" s="9" t="str">
        <f>IF('Section 10a Plan_Diffusion'!K169="","",'Section 10a Plan_Diffusion'!K169)</f>
        <v/>
      </c>
      <c r="S714" s="9" t="str">
        <f>IF('Section 10a Plan_Diffusion'!L169="","",'Section 10a Plan_Diffusion'!L169)</f>
        <v/>
      </c>
      <c r="T714" s="9" t="str">
        <f>IF('Section 10a Plan_Diffusion'!M169="","",'Section 10a Plan_Diffusion'!M169)</f>
        <v/>
      </c>
      <c r="U714" s="9" t="str">
        <f>IF('Section 10a Plan_Diffusion'!N169="","",'Section 10a Plan_Diffusion'!N169)</f>
        <v/>
      </c>
      <c r="V714" s="9">
        <f>'Section 10a Plan_Diffusion'!O169</f>
        <v>0</v>
      </c>
      <c r="W714" s="45">
        <f>'Section 10a Plan_Diffusion'!P169</f>
        <v>0</v>
      </c>
      <c r="X714" s="45">
        <f>'Section 10a Plan_Diffusion'!Q169</f>
        <v>0</v>
      </c>
      <c r="Y714" s="45">
        <f>'Section 10a Plan_Diffusion'!R169</f>
        <v>0</v>
      </c>
      <c r="Z714" s="45">
        <f>'Section 10a Plan_Diffusion'!S169</f>
        <v>0</v>
      </c>
      <c r="AA714" s="9">
        <f>'Section 10a Plan_Diffusion'!T169</f>
        <v>0</v>
      </c>
      <c r="AB714" s="9">
        <f>'Section 10a Plan_Diffusion'!U169</f>
        <v>0</v>
      </c>
    </row>
    <row r="715" spans="1:28">
      <c r="A715" s="9">
        <f>'Identification '!$F$11</f>
        <v>0</v>
      </c>
      <c r="B715" s="1371" t="str">
        <f>IF(AND('Identification '!$F$11="",'Identification '!$F$15&lt;&gt;""),'Identification '!$F$15,IF('Identification '!$F$11="","",IF('Identification '!$F$13="Inscrire le nom de votre organisme dans la cellule F15",'Identification '!$F$15,'Identification '!$F$13)))</f>
        <v/>
      </c>
      <c r="C715" s="9" t="str">
        <f>REF!$BM$8</f>
        <v>2026-2027</v>
      </c>
      <c r="D715" s="9" t="s">
        <v>3224</v>
      </c>
      <c r="E715" s="69" t="str">
        <f>'Identification '!$F$17</f>
        <v/>
      </c>
      <c r="F715" s="9" t="str">
        <f>'Identification '!$G$18</f>
        <v/>
      </c>
      <c r="G715" s="232" t="str">
        <f>IF('Section 10a Plan_Diffusion'!$D$6="","",'Section 10a Plan_Diffusion'!$D$6)</f>
        <v/>
      </c>
      <c r="H715" s="9" t="str">
        <f>IF('Section 10a Plan_Diffusion'!$D$8="","",'Section 10a Plan_Diffusion'!$D$8)</f>
        <v/>
      </c>
      <c r="I715" s="9" t="str">
        <f>IF('Section 10a Plan_Diffusion'!$K$8="","",'Section 10a Plan_Diffusion'!$K$8)</f>
        <v/>
      </c>
      <c r="J715" s="69" t="str">
        <f>IF('Section 10a Plan_Diffusion'!C170="","",'Section 10a Plan_Diffusion'!C170)</f>
        <v/>
      </c>
      <c r="K715" s="1273" t="str">
        <f>IF('Section 10a Plan_Diffusion'!D170="","",'Section 10a Plan_Diffusion'!D170)</f>
        <v/>
      </c>
      <c r="L715" s="69" t="str">
        <f>IF('Section 10a Plan_Diffusion'!E170="","",IF('Section 10a Plan_Diffusion'!E170="«Choisir»","",'Section 10a Plan_Diffusion'!E170))</f>
        <v/>
      </c>
      <c r="M715" s="69" t="str">
        <f>IF('Section 10a Plan_Diffusion'!F170="","",IF('Section 10a Plan_Diffusion'!F170="«Choisir»","",'Section 10a Plan_Diffusion'!F170))</f>
        <v/>
      </c>
      <c r="N715" s="69" t="str">
        <f>IF('Section 10a Plan_Diffusion'!G170="","",'Section 10a Plan_Diffusion'!G170)</f>
        <v/>
      </c>
      <c r="O715" s="69" t="str">
        <f>IF('Section 10a Plan_Diffusion'!H170="","",'Section 10a Plan_Diffusion'!H170)</f>
        <v/>
      </c>
      <c r="P715" s="69" t="str">
        <f>IF('Section 10a Plan_Diffusion'!I170="","",IF('Section 10a Plan_Diffusion'!I170="«Choisir»","",'Section 10a Plan_Diffusion'!I170))</f>
        <v/>
      </c>
      <c r="Q715" s="69" t="str">
        <f>IF('Section 10a Plan_Diffusion'!J170="","",IF('Section 10a Plan_Diffusion'!J170="«Choisir»","",'Section 10a Plan_Diffusion'!J170))</f>
        <v/>
      </c>
      <c r="R715" s="9" t="str">
        <f>IF('Section 10a Plan_Diffusion'!K170="","",'Section 10a Plan_Diffusion'!K170)</f>
        <v/>
      </c>
      <c r="S715" s="9" t="str">
        <f>IF('Section 10a Plan_Diffusion'!L170="","",'Section 10a Plan_Diffusion'!L170)</f>
        <v/>
      </c>
      <c r="T715" s="9" t="str">
        <f>IF('Section 10a Plan_Diffusion'!M170="","",'Section 10a Plan_Diffusion'!M170)</f>
        <v/>
      </c>
      <c r="U715" s="9" t="str">
        <f>IF('Section 10a Plan_Diffusion'!N170="","",'Section 10a Plan_Diffusion'!N170)</f>
        <v/>
      </c>
      <c r="V715" s="9">
        <f>'Section 10a Plan_Diffusion'!O170</f>
        <v>0</v>
      </c>
      <c r="W715" s="45">
        <f>'Section 10a Plan_Diffusion'!P170</f>
        <v>0</v>
      </c>
      <c r="X715" s="45">
        <f>'Section 10a Plan_Diffusion'!Q170</f>
        <v>0</v>
      </c>
      <c r="Y715" s="45">
        <f>'Section 10a Plan_Diffusion'!R170</f>
        <v>0</v>
      </c>
      <c r="Z715" s="45">
        <f>'Section 10a Plan_Diffusion'!S170</f>
        <v>0</v>
      </c>
      <c r="AA715" s="9">
        <f>'Section 10a Plan_Diffusion'!T170</f>
        <v>0</v>
      </c>
      <c r="AB715" s="9">
        <f>'Section 10a Plan_Diffusion'!U170</f>
        <v>0</v>
      </c>
    </row>
    <row r="716" spans="1:28">
      <c r="A716" s="9">
        <f>'Identification '!$F$11</f>
        <v>0</v>
      </c>
      <c r="B716" s="1371" t="str">
        <f>IF(AND('Identification '!$F$11="",'Identification '!$F$15&lt;&gt;""),'Identification '!$F$15,IF('Identification '!$F$11="","",IF('Identification '!$F$13="Inscrire le nom de votre organisme dans la cellule F15",'Identification '!$F$15,'Identification '!$F$13)))</f>
        <v/>
      </c>
      <c r="C716" s="9" t="str">
        <f>REF!$BM$8</f>
        <v>2026-2027</v>
      </c>
      <c r="D716" s="9" t="s">
        <v>3224</v>
      </c>
      <c r="E716" s="69" t="str">
        <f>'Identification '!$F$17</f>
        <v/>
      </c>
      <c r="F716" s="9" t="str">
        <f>'Identification '!$G$18</f>
        <v/>
      </c>
      <c r="G716" s="232" t="str">
        <f>IF('Section 10a Plan_Diffusion'!$D$6="","",'Section 10a Plan_Diffusion'!$D$6)</f>
        <v/>
      </c>
      <c r="H716" s="9" t="str">
        <f>IF('Section 10a Plan_Diffusion'!$D$8="","",'Section 10a Plan_Diffusion'!$D$8)</f>
        <v/>
      </c>
      <c r="I716" s="9" t="str">
        <f>IF('Section 10a Plan_Diffusion'!$K$8="","",'Section 10a Plan_Diffusion'!$K$8)</f>
        <v/>
      </c>
      <c r="J716" s="69" t="str">
        <f>IF('Section 10a Plan_Diffusion'!C171="","",'Section 10a Plan_Diffusion'!C171)</f>
        <v/>
      </c>
      <c r="K716" s="1273" t="str">
        <f>IF('Section 10a Plan_Diffusion'!D171="","",'Section 10a Plan_Diffusion'!D171)</f>
        <v/>
      </c>
      <c r="L716" s="69" t="str">
        <f>IF('Section 10a Plan_Diffusion'!E171="","",IF('Section 10a Plan_Diffusion'!E171="«Choisir»","",'Section 10a Plan_Diffusion'!E171))</f>
        <v/>
      </c>
      <c r="M716" s="69" t="str">
        <f>IF('Section 10a Plan_Diffusion'!F171="","",IF('Section 10a Plan_Diffusion'!F171="«Choisir»","",'Section 10a Plan_Diffusion'!F171))</f>
        <v/>
      </c>
      <c r="N716" s="69" t="str">
        <f>IF('Section 10a Plan_Diffusion'!G171="","",'Section 10a Plan_Diffusion'!G171)</f>
        <v/>
      </c>
      <c r="O716" s="69" t="str">
        <f>IF('Section 10a Plan_Diffusion'!H171="","",'Section 10a Plan_Diffusion'!H171)</f>
        <v/>
      </c>
      <c r="P716" s="69" t="str">
        <f>IF('Section 10a Plan_Diffusion'!I171="","",IF('Section 10a Plan_Diffusion'!I171="«Choisir»","",'Section 10a Plan_Diffusion'!I171))</f>
        <v/>
      </c>
      <c r="Q716" s="69" t="str">
        <f>IF('Section 10a Plan_Diffusion'!J171="","",IF('Section 10a Plan_Diffusion'!J171="«Choisir»","",'Section 10a Plan_Diffusion'!J171))</f>
        <v/>
      </c>
      <c r="R716" s="9" t="str">
        <f>IF('Section 10a Plan_Diffusion'!K171="","",'Section 10a Plan_Diffusion'!K171)</f>
        <v/>
      </c>
      <c r="S716" s="9" t="str">
        <f>IF('Section 10a Plan_Diffusion'!L171="","",'Section 10a Plan_Diffusion'!L171)</f>
        <v/>
      </c>
      <c r="T716" s="9" t="str">
        <f>IF('Section 10a Plan_Diffusion'!M171="","",'Section 10a Plan_Diffusion'!M171)</f>
        <v/>
      </c>
      <c r="U716" s="9" t="str">
        <f>IF('Section 10a Plan_Diffusion'!N171="","",'Section 10a Plan_Diffusion'!N171)</f>
        <v/>
      </c>
      <c r="V716" s="9">
        <f>'Section 10a Plan_Diffusion'!O171</f>
        <v>0</v>
      </c>
      <c r="W716" s="45">
        <f>'Section 10a Plan_Diffusion'!P171</f>
        <v>0</v>
      </c>
      <c r="X716" s="45">
        <f>'Section 10a Plan_Diffusion'!Q171</f>
        <v>0</v>
      </c>
      <c r="Y716" s="45">
        <f>'Section 10a Plan_Diffusion'!R171</f>
        <v>0</v>
      </c>
      <c r="Z716" s="45">
        <f>'Section 10a Plan_Diffusion'!S171</f>
        <v>0</v>
      </c>
      <c r="AA716" s="9">
        <f>'Section 10a Plan_Diffusion'!T171</f>
        <v>0</v>
      </c>
      <c r="AB716" s="9">
        <f>'Section 10a Plan_Diffusion'!U171</f>
        <v>0</v>
      </c>
    </row>
    <row r="717" spans="1:28">
      <c r="A717" s="9">
        <f>'Identification '!$F$11</f>
        <v>0</v>
      </c>
      <c r="B717" s="1371" t="str">
        <f>IF(AND('Identification '!$F$11="",'Identification '!$F$15&lt;&gt;""),'Identification '!$F$15,IF('Identification '!$F$11="","",IF('Identification '!$F$13="Inscrire le nom de votre organisme dans la cellule F15",'Identification '!$F$15,'Identification '!$F$13)))</f>
        <v/>
      </c>
      <c r="C717" s="9" t="str">
        <f>REF!$BM$8</f>
        <v>2026-2027</v>
      </c>
      <c r="D717" s="9" t="s">
        <v>3224</v>
      </c>
      <c r="E717" s="69" t="str">
        <f>'Identification '!$F$17</f>
        <v/>
      </c>
      <c r="F717" s="9" t="str">
        <f>'Identification '!$G$18</f>
        <v/>
      </c>
      <c r="G717" s="232" t="str">
        <f>IF('Section 10a Plan_Diffusion'!$D$6="","",'Section 10a Plan_Diffusion'!$D$6)</f>
        <v/>
      </c>
      <c r="H717" s="9" t="str">
        <f>IF('Section 10a Plan_Diffusion'!$D$8="","",'Section 10a Plan_Diffusion'!$D$8)</f>
        <v/>
      </c>
      <c r="I717" s="9" t="str">
        <f>IF('Section 10a Plan_Diffusion'!$K$8="","",'Section 10a Plan_Diffusion'!$K$8)</f>
        <v/>
      </c>
      <c r="J717" s="69" t="str">
        <f>IF('Section 10a Plan_Diffusion'!C172="","",'Section 10a Plan_Diffusion'!C172)</f>
        <v/>
      </c>
      <c r="K717" s="1273" t="str">
        <f>IF('Section 10a Plan_Diffusion'!D172="","",'Section 10a Plan_Diffusion'!D172)</f>
        <v/>
      </c>
      <c r="L717" s="69" t="str">
        <f>IF('Section 10a Plan_Diffusion'!E172="","",IF('Section 10a Plan_Diffusion'!E172="«Choisir»","",'Section 10a Plan_Diffusion'!E172))</f>
        <v/>
      </c>
      <c r="M717" s="69" t="str">
        <f>IF('Section 10a Plan_Diffusion'!F172="","",IF('Section 10a Plan_Diffusion'!F172="«Choisir»","",'Section 10a Plan_Diffusion'!F172))</f>
        <v/>
      </c>
      <c r="N717" s="69" t="str">
        <f>IF('Section 10a Plan_Diffusion'!G172="","",'Section 10a Plan_Diffusion'!G172)</f>
        <v/>
      </c>
      <c r="O717" s="69" t="str">
        <f>IF('Section 10a Plan_Diffusion'!H172="","",'Section 10a Plan_Diffusion'!H172)</f>
        <v/>
      </c>
      <c r="P717" s="69" t="str">
        <f>IF('Section 10a Plan_Diffusion'!I172="","",IF('Section 10a Plan_Diffusion'!I172="«Choisir»","",'Section 10a Plan_Diffusion'!I172))</f>
        <v/>
      </c>
      <c r="Q717" s="69" t="str">
        <f>IF('Section 10a Plan_Diffusion'!J172="","",IF('Section 10a Plan_Diffusion'!J172="«Choisir»","",'Section 10a Plan_Diffusion'!J172))</f>
        <v/>
      </c>
      <c r="R717" s="9" t="str">
        <f>IF('Section 10a Plan_Diffusion'!K172="","",'Section 10a Plan_Diffusion'!K172)</f>
        <v/>
      </c>
      <c r="S717" s="9" t="str">
        <f>IF('Section 10a Plan_Diffusion'!L172="","",'Section 10a Plan_Diffusion'!L172)</f>
        <v/>
      </c>
      <c r="T717" s="9" t="str">
        <f>IF('Section 10a Plan_Diffusion'!M172="","",'Section 10a Plan_Diffusion'!M172)</f>
        <v/>
      </c>
      <c r="U717" s="9" t="str">
        <f>IF('Section 10a Plan_Diffusion'!N172="","",'Section 10a Plan_Diffusion'!N172)</f>
        <v/>
      </c>
      <c r="V717" s="9">
        <f>'Section 10a Plan_Diffusion'!O172</f>
        <v>0</v>
      </c>
      <c r="W717" s="45">
        <f>'Section 10a Plan_Diffusion'!P172</f>
        <v>0</v>
      </c>
      <c r="X717" s="45">
        <f>'Section 10a Plan_Diffusion'!Q172</f>
        <v>0</v>
      </c>
      <c r="Y717" s="45">
        <f>'Section 10a Plan_Diffusion'!R172</f>
        <v>0</v>
      </c>
      <c r="Z717" s="45">
        <f>'Section 10a Plan_Diffusion'!S172</f>
        <v>0</v>
      </c>
      <c r="AA717" s="9">
        <f>'Section 10a Plan_Diffusion'!T172</f>
        <v>0</v>
      </c>
      <c r="AB717" s="9">
        <f>'Section 10a Plan_Diffusion'!U172</f>
        <v>0</v>
      </c>
    </row>
    <row r="718" spans="1:28">
      <c r="A718" s="9">
        <f>'Identification '!$F$11</f>
        <v>0</v>
      </c>
      <c r="B718" s="1371" t="str">
        <f>IF(AND('Identification '!$F$11="",'Identification '!$F$15&lt;&gt;""),'Identification '!$F$15,IF('Identification '!$F$11="","",IF('Identification '!$F$13="Inscrire le nom de votre organisme dans la cellule F15",'Identification '!$F$15,'Identification '!$F$13)))</f>
        <v/>
      </c>
      <c r="C718" s="9" t="str">
        <f>REF!$BM$8</f>
        <v>2026-2027</v>
      </c>
      <c r="D718" s="9" t="s">
        <v>3224</v>
      </c>
      <c r="E718" s="69" t="str">
        <f>'Identification '!$F$17</f>
        <v/>
      </c>
      <c r="F718" s="9" t="str">
        <f>'Identification '!$G$18</f>
        <v/>
      </c>
      <c r="G718" s="232" t="str">
        <f>IF('Section 10a Plan_Diffusion'!$D$6="","",'Section 10a Plan_Diffusion'!$D$6)</f>
        <v/>
      </c>
      <c r="H718" s="9" t="str">
        <f>IF('Section 10a Plan_Diffusion'!$D$8="","",'Section 10a Plan_Diffusion'!$D$8)</f>
        <v/>
      </c>
      <c r="I718" s="9" t="str">
        <f>IF('Section 10a Plan_Diffusion'!$K$8="","",'Section 10a Plan_Diffusion'!$K$8)</f>
        <v/>
      </c>
      <c r="J718" s="69" t="str">
        <f>IF('Section 10a Plan_Diffusion'!C173="","",'Section 10a Plan_Diffusion'!C173)</f>
        <v/>
      </c>
      <c r="K718" s="1273" t="str">
        <f>IF('Section 10a Plan_Diffusion'!D173="","",'Section 10a Plan_Diffusion'!D173)</f>
        <v/>
      </c>
      <c r="L718" s="69" t="str">
        <f>IF('Section 10a Plan_Diffusion'!E173="","",IF('Section 10a Plan_Diffusion'!E173="«Choisir»","",'Section 10a Plan_Diffusion'!E173))</f>
        <v/>
      </c>
      <c r="M718" s="69" t="str">
        <f>IF('Section 10a Plan_Diffusion'!F173="","",IF('Section 10a Plan_Diffusion'!F173="«Choisir»","",'Section 10a Plan_Diffusion'!F173))</f>
        <v/>
      </c>
      <c r="N718" s="69" t="str">
        <f>IF('Section 10a Plan_Diffusion'!G173="","",'Section 10a Plan_Diffusion'!G173)</f>
        <v/>
      </c>
      <c r="O718" s="69" t="str">
        <f>IF('Section 10a Plan_Diffusion'!H173="","",'Section 10a Plan_Diffusion'!H173)</f>
        <v/>
      </c>
      <c r="P718" s="69" t="str">
        <f>IF('Section 10a Plan_Diffusion'!I173="","",IF('Section 10a Plan_Diffusion'!I173="«Choisir»","",'Section 10a Plan_Diffusion'!I173))</f>
        <v/>
      </c>
      <c r="Q718" s="69" t="str">
        <f>IF('Section 10a Plan_Diffusion'!J173="","",IF('Section 10a Plan_Diffusion'!J173="«Choisir»","",'Section 10a Plan_Diffusion'!J173))</f>
        <v/>
      </c>
      <c r="R718" s="9" t="str">
        <f>IF('Section 10a Plan_Diffusion'!K173="","",'Section 10a Plan_Diffusion'!K173)</f>
        <v/>
      </c>
      <c r="S718" s="9" t="str">
        <f>IF('Section 10a Plan_Diffusion'!L173="","",'Section 10a Plan_Diffusion'!L173)</f>
        <v/>
      </c>
      <c r="T718" s="9" t="str">
        <f>IF('Section 10a Plan_Diffusion'!M173="","",'Section 10a Plan_Diffusion'!M173)</f>
        <v/>
      </c>
      <c r="U718" s="9" t="str">
        <f>IF('Section 10a Plan_Diffusion'!N173="","",'Section 10a Plan_Diffusion'!N173)</f>
        <v/>
      </c>
      <c r="V718" s="9">
        <f>'Section 10a Plan_Diffusion'!O173</f>
        <v>0</v>
      </c>
      <c r="W718" s="45">
        <f>'Section 10a Plan_Diffusion'!P173</f>
        <v>0</v>
      </c>
      <c r="X718" s="45">
        <f>'Section 10a Plan_Diffusion'!Q173</f>
        <v>0</v>
      </c>
      <c r="Y718" s="45">
        <f>'Section 10a Plan_Diffusion'!R173</f>
        <v>0</v>
      </c>
      <c r="Z718" s="45">
        <f>'Section 10a Plan_Diffusion'!S173</f>
        <v>0</v>
      </c>
      <c r="AA718" s="9">
        <f>'Section 10a Plan_Diffusion'!T173</f>
        <v>0</v>
      </c>
      <c r="AB718" s="9">
        <f>'Section 10a Plan_Diffusion'!U173</f>
        <v>0</v>
      </c>
    </row>
    <row r="719" spans="1:28">
      <c r="A719" s="9">
        <f>'Identification '!$F$11</f>
        <v>0</v>
      </c>
      <c r="B719" s="1371" t="str">
        <f>IF(AND('Identification '!$F$11="",'Identification '!$F$15&lt;&gt;""),'Identification '!$F$15,IF('Identification '!$F$11="","",IF('Identification '!$F$13="Inscrire le nom de votre organisme dans la cellule F15",'Identification '!$F$15,'Identification '!$F$13)))</f>
        <v/>
      </c>
      <c r="C719" s="9" t="str">
        <f>REF!$BM$8</f>
        <v>2026-2027</v>
      </c>
      <c r="D719" s="9" t="s">
        <v>3224</v>
      </c>
      <c r="E719" s="69" t="str">
        <f>'Identification '!$F$17</f>
        <v/>
      </c>
      <c r="F719" s="9" t="str">
        <f>'Identification '!$G$18</f>
        <v/>
      </c>
      <c r="G719" s="232" t="str">
        <f>IF('Section 10a Plan_Diffusion'!$D$6="","",'Section 10a Plan_Diffusion'!$D$6)</f>
        <v/>
      </c>
      <c r="H719" s="9" t="str">
        <f>IF('Section 10a Plan_Diffusion'!$D$8="","",'Section 10a Plan_Diffusion'!$D$8)</f>
        <v/>
      </c>
      <c r="I719" s="9" t="str">
        <f>IF('Section 10a Plan_Diffusion'!$K$8="","",'Section 10a Plan_Diffusion'!$K$8)</f>
        <v/>
      </c>
      <c r="J719" s="69" t="str">
        <f>IF('Section 10a Plan_Diffusion'!C174="","",'Section 10a Plan_Diffusion'!C174)</f>
        <v/>
      </c>
      <c r="K719" s="1273" t="str">
        <f>IF('Section 10a Plan_Diffusion'!D174="","",'Section 10a Plan_Diffusion'!D174)</f>
        <v/>
      </c>
      <c r="L719" s="69" t="str">
        <f>IF('Section 10a Plan_Diffusion'!E174="","",IF('Section 10a Plan_Diffusion'!E174="«Choisir»","",'Section 10a Plan_Diffusion'!E174))</f>
        <v/>
      </c>
      <c r="M719" s="69" t="str">
        <f>IF('Section 10a Plan_Diffusion'!F174="","",IF('Section 10a Plan_Diffusion'!F174="«Choisir»","",'Section 10a Plan_Diffusion'!F174))</f>
        <v/>
      </c>
      <c r="N719" s="69" t="str">
        <f>IF('Section 10a Plan_Diffusion'!G174="","",'Section 10a Plan_Diffusion'!G174)</f>
        <v/>
      </c>
      <c r="O719" s="69" t="str">
        <f>IF('Section 10a Plan_Diffusion'!H174="","",'Section 10a Plan_Diffusion'!H174)</f>
        <v/>
      </c>
      <c r="P719" s="69" t="str">
        <f>IF('Section 10a Plan_Diffusion'!I174="","",IF('Section 10a Plan_Diffusion'!I174="«Choisir»","",'Section 10a Plan_Diffusion'!I174))</f>
        <v/>
      </c>
      <c r="Q719" s="69" t="str">
        <f>IF('Section 10a Plan_Diffusion'!J174="","",IF('Section 10a Plan_Diffusion'!J174="«Choisir»","",'Section 10a Plan_Diffusion'!J174))</f>
        <v/>
      </c>
      <c r="R719" s="9" t="str">
        <f>IF('Section 10a Plan_Diffusion'!K174="","",'Section 10a Plan_Diffusion'!K174)</f>
        <v/>
      </c>
      <c r="S719" s="9" t="str">
        <f>IF('Section 10a Plan_Diffusion'!L174="","",'Section 10a Plan_Diffusion'!L174)</f>
        <v/>
      </c>
      <c r="T719" s="9" t="str">
        <f>IF('Section 10a Plan_Diffusion'!M174="","",'Section 10a Plan_Diffusion'!M174)</f>
        <v/>
      </c>
      <c r="U719" s="9" t="str">
        <f>IF('Section 10a Plan_Diffusion'!N174="","",'Section 10a Plan_Diffusion'!N174)</f>
        <v/>
      </c>
      <c r="V719" s="9">
        <f>'Section 10a Plan_Diffusion'!O174</f>
        <v>0</v>
      </c>
      <c r="W719" s="45">
        <f>'Section 10a Plan_Diffusion'!P174</f>
        <v>0</v>
      </c>
      <c r="X719" s="45">
        <f>'Section 10a Plan_Diffusion'!Q174</f>
        <v>0</v>
      </c>
      <c r="Y719" s="45">
        <f>'Section 10a Plan_Diffusion'!R174</f>
        <v>0</v>
      </c>
      <c r="Z719" s="45">
        <f>'Section 10a Plan_Diffusion'!S174</f>
        <v>0</v>
      </c>
      <c r="AA719" s="9">
        <f>'Section 10a Plan_Diffusion'!T174</f>
        <v>0</v>
      </c>
      <c r="AB719" s="9">
        <f>'Section 10a Plan_Diffusion'!U174</f>
        <v>0</v>
      </c>
    </row>
    <row r="720" spans="1:28">
      <c r="A720" s="9">
        <f>'Identification '!$F$11</f>
        <v>0</v>
      </c>
      <c r="B720" s="1371" t="str">
        <f>IF(AND('Identification '!$F$11="",'Identification '!$F$15&lt;&gt;""),'Identification '!$F$15,IF('Identification '!$F$11="","",IF('Identification '!$F$13="Inscrire le nom de votre organisme dans la cellule F15",'Identification '!$F$15,'Identification '!$F$13)))</f>
        <v/>
      </c>
      <c r="C720" s="9" t="str">
        <f>REF!$BM$8</f>
        <v>2026-2027</v>
      </c>
      <c r="D720" s="9" t="s">
        <v>3224</v>
      </c>
      <c r="E720" s="69" t="str">
        <f>'Identification '!$F$17</f>
        <v/>
      </c>
      <c r="F720" s="9" t="str">
        <f>'Identification '!$G$18</f>
        <v/>
      </c>
      <c r="G720" s="232" t="str">
        <f>IF('Section 10a Plan_Diffusion'!$D$6="","",'Section 10a Plan_Diffusion'!$D$6)</f>
        <v/>
      </c>
      <c r="H720" s="9" t="str">
        <f>IF('Section 10a Plan_Diffusion'!$D$8="","",'Section 10a Plan_Diffusion'!$D$8)</f>
        <v/>
      </c>
      <c r="I720" s="9" t="str">
        <f>IF('Section 10a Plan_Diffusion'!$K$8="","",'Section 10a Plan_Diffusion'!$K$8)</f>
        <v/>
      </c>
      <c r="J720" s="69" t="str">
        <f>IF('Section 10a Plan_Diffusion'!C175="","",'Section 10a Plan_Diffusion'!C175)</f>
        <v/>
      </c>
      <c r="K720" s="1273" t="str">
        <f>IF('Section 10a Plan_Diffusion'!D175="","",'Section 10a Plan_Diffusion'!D175)</f>
        <v/>
      </c>
      <c r="L720" s="69" t="str">
        <f>IF('Section 10a Plan_Diffusion'!E175="","",IF('Section 10a Plan_Diffusion'!E175="«Choisir»","",'Section 10a Plan_Diffusion'!E175))</f>
        <v/>
      </c>
      <c r="M720" s="69" t="str">
        <f>IF('Section 10a Plan_Diffusion'!F175="","",IF('Section 10a Plan_Diffusion'!F175="«Choisir»","",'Section 10a Plan_Diffusion'!F175))</f>
        <v/>
      </c>
      <c r="N720" s="69" t="str">
        <f>IF('Section 10a Plan_Diffusion'!G175="","",'Section 10a Plan_Diffusion'!G175)</f>
        <v/>
      </c>
      <c r="O720" s="69" t="str">
        <f>IF('Section 10a Plan_Diffusion'!H175="","",'Section 10a Plan_Diffusion'!H175)</f>
        <v/>
      </c>
      <c r="P720" s="69" t="str">
        <f>IF('Section 10a Plan_Diffusion'!I175="","",IF('Section 10a Plan_Diffusion'!I175="«Choisir»","",'Section 10a Plan_Diffusion'!I175))</f>
        <v/>
      </c>
      <c r="Q720" s="69" t="str">
        <f>IF('Section 10a Plan_Diffusion'!J175="","",IF('Section 10a Plan_Diffusion'!J175="«Choisir»","",'Section 10a Plan_Diffusion'!J175))</f>
        <v/>
      </c>
      <c r="R720" s="9" t="str">
        <f>IF('Section 10a Plan_Diffusion'!K175="","",'Section 10a Plan_Diffusion'!K175)</f>
        <v/>
      </c>
      <c r="S720" s="9" t="str">
        <f>IF('Section 10a Plan_Diffusion'!L175="","",'Section 10a Plan_Diffusion'!L175)</f>
        <v/>
      </c>
      <c r="T720" s="9" t="str">
        <f>IF('Section 10a Plan_Diffusion'!M175="","",'Section 10a Plan_Diffusion'!M175)</f>
        <v/>
      </c>
      <c r="U720" s="9" t="str">
        <f>IF('Section 10a Plan_Diffusion'!N175="","",'Section 10a Plan_Diffusion'!N175)</f>
        <v/>
      </c>
      <c r="V720" s="9">
        <f>'Section 10a Plan_Diffusion'!O175</f>
        <v>0</v>
      </c>
      <c r="W720" s="45">
        <f>'Section 10a Plan_Diffusion'!P175</f>
        <v>0</v>
      </c>
      <c r="X720" s="45">
        <f>'Section 10a Plan_Diffusion'!Q175</f>
        <v>0</v>
      </c>
      <c r="Y720" s="45">
        <f>'Section 10a Plan_Diffusion'!R175</f>
        <v>0</v>
      </c>
      <c r="Z720" s="45">
        <f>'Section 10a Plan_Diffusion'!S175</f>
        <v>0</v>
      </c>
      <c r="AA720" s="9">
        <f>'Section 10a Plan_Diffusion'!T175</f>
        <v>0</v>
      </c>
      <c r="AB720" s="9">
        <f>'Section 10a Plan_Diffusion'!U175</f>
        <v>0</v>
      </c>
    </row>
    <row r="721" spans="1:28">
      <c r="A721" s="9">
        <f>'Identification '!$F$11</f>
        <v>0</v>
      </c>
      <c r="B721" s="1371" t="str">
        <f>IF(AND('Identification '!$F$11="",'Identification '!$F$15&lt;&gt;""),'Identification '!$F$15,IF('Identification '!$F$11="","",IF('Identification '!$F$13="Inscrire le nom de votre organisme dans la cellule F15",'Identification '!$F$15,'Identification '!$F$13)))</f>
        <v/>
      </c>
      <c r="C721" s="9" t="str">
        <f>REF!$BM$8</f>
        <v>2026-2027</v>
      </c>
      <c r="D721" s="9" t="s">
        <v>3224</v>
      </c>
      <c r="E721" s="69" t="str">
        <f>'Identification '!$F$17</f>
        <v/>
      </c>
      <c r="F721" s="9" t="str">
        <f>'Identification '!$G$18</f>
        <v/>
      </c>
      <c r="G721" s="232" t="str">
        <f>IF('Section 10a Plan_Diffusion'!$D$6="","",'Section 10a Plan_Diffusion'!$D$6)</f>
        <v/>
      </c>
      <c r="H721" s="9" t="str">
        <f>IF('Section 10a Plan_Diffusion'!$D$8="","",'Section 10a Plan_Diffusion'!$D$8)</f>
        <v/>
      </c>
      <c r="I721" s="9" t="str">
        <f>IF('Section 10a Plan_Diffusion'!$K$8="","",'Section 10a Plan_Diffusion'!$K$8)</f>
        <v/>
      </c>
      <c r="J721" s="69" t="str">
        <f>IF('Section 10a Plan_Diffusion'!C176="","",'Section 10a Plan_Diffusion'!C176)</f>
        <v/>
      </c>
      <c r="K721" s="1273" t="str">
        <f>IF('Section 10a Plan_Diffusion'!D176="","",'Section 10a Plan_Diffusion'!D176)</f>
        <v/>
      </c>
      <c r="L721" s="69" t="str">
        <f>IF('Section 10a Plan_Diffusion'!E176="","",IF('Section 10a Plan_Diffusion'!E176="«Choisir»","",'Section 10a Plan_Diffusion'!E176))</f>
        <v/>
      </c>
      <c r="M721" s="69" t="str">
        <f>IF('Section 10a Plan_Diffusion'!F176="","",IF('Section 10a Plan_Diffusion'!F176="«Choisir»","",'Section 10a Plan_Diffusion'!F176))</f>
        <v/>
      </c>
      <c r="N721" s="69" t="str">
        <f>IF('Section 10a Plan_Diffusion'!G176="","",'Section 10a Plan_Diffusion'!G176)</f>
        <v/>
      </c>
      <c r="O721" s="69" t="str">
        <f>IF('Section 10a Plan_Diffusion'!H176="","",'Section 10a Plan_Diffusion'!H176)</f>
        <v/>
      </c>
      <c r="P721" s="69" t="str">
        <f>IF('Section 10a Plan_Diffusion'!I176="","",IF('Section 10a Plan_Diffusion'!I176="«Choisir»","",'Section 10a Plan_Diffusion'!I176))</f>
        <v/>
      </c>
      <c r="Q721" s="69" t="str">
        <f>IF('Section 10a Plan_Diffusion'!J176="","",IF('Section 10a Plan_Diffusion'!J176="«Choisir»","",'Section 10a Plan_Diffusion'!J176))</f>
        <v/>
      </c>
      <c r="R721" s="9" t="str">
        <f>IF('Section 10a Plan_Diffusion'!K176="","",'Section 10a Plan_Diffusion'!K176)</f>
        <v/>
      </c>
      <c r="S721" s="9" t="str">
        <f>IF('Section 10a Plan_Diffusion'!L176="","",'Section 10a Plan_Diffusion'!L176)</f>
        <v/>
      </c>
      <c r="T721" s="9" t="str">
        <f>IF('Section 10a Plan_Diffusion'!M176="","",'Section 10a Plan_Diffusion'!M176)</f>
        <v/>
      </c>
      <c r="U721" s="9" t="str">
        <f>IF('Section 10a Plan_Diffusion'!N176="","",'Section 10a Plan_Diffusion'!N176)</f>
        <v/>
      </c>
      <c r="V721" s="9">
        <f>'Section 10a Plan_Diffusion'!O176</f>
        <v>0</v>
      </c>
      <c r="W721" s="45">
        <f>'Section 10a Plan_Diffusion'!P176</f>
        <v>0</v>
      </c>
      <c r="X721" s="45">
        <f>'Section 10a Plan_Diffusion'!Q176</f>
        <v>0</v>
      </c>
      <c r="Y721" s="45">
        <f>'Section 10a Plan_Diffusion'!R176</f>
        <v>0</v>
      </c>
      <c r="Z721" s="45">
        <f>'Section 10a Plan_Diffusion'!S176</f>
        <v>0</v>
      </c>
      <c r="AA721" s="9">
        <f>'Section 10a Plan_Diffusion'!T176</f>
        <v>0</v>
      </c>
      <c r="AB721" s="9">
        <f>'Section 10a Plan_Diffusion'!U176</f>
        <v>0</v>
      </c>
    </row>
    <row r="722" spans="1:28">
      <c r="A722" s="9">
        <f>'Identification '!$F$11</f>
        <v>0</v>
      </c>
      <c r="B722" s="1371" t="str">
        <f>IF(AND('Identification '!$F$11="",'Identification '!$F$15&lt;&gt;""),'Identification '!$F$15,IF('Identification '!$F$11="","",IF('Identification '!$F$13="Inscrire le nom de votre organisme dans la cellule F15",'Identification '!$F$15,'Identification '!$F$13)))</f>
        <v/>
      </c>
      <c r="C722" s="9" t="str">
        <f>REF!$BM$8</f>
        <v>2026-2027</v>
      </c>
      <c r="D722" s="9" t="s">
        <v>3224</v>
      </c>
      <c r="E722" s="69" t="str">
        <f>'Identification '!$F$17</f>
        <v/>
      </c>
      <c r="F722" s="9" t="str">
        <f>'Identification '!$G$18</f>
        <v/>
      </c>
      <c r="G722" s="232" t="str">
        <f>IF('Section 10a Plan_Diffusion'!$D$6="","",'Section 10a Plan_Diffusion'!$D$6)</f>
        <v/>
      </c>
      <c r="H722" s="9" t="str">
        <f>IF('Section 10a Plan_Diffusion'!$D$8="","",'Section 10a Plan_Diffusion'!$D$8)</f>
        <v/>
      </c>
      <c r="I722" s="9" t="str">
        <f>IF('Section 10a Plan_Diffusion'!$K$8="","",'Section 10a Plan_Diffusion'!$K$8)</f>
        <v/>
      </c>
      <c r="J722" s="69" t="str">
        <f>IF('Section 10a Plan_Diffusion'!C177="","",'Section 10a Plan_Diffusion'!C177)</f>
        <v/>
      </c>
      <c r="K722" s="1273" t="str">
        <f>IF('Section 10a Plan_Diffusion'!D177="","",'Section 10a Plan_Diffusion'!D177)</f>
        <v/>
      </c>
      <c r="L722" s="69" t="str">
        <f>IF('Section 10a Plan_Diffusion'!E177="","",IF('Section 10a Plan_Diffusion'!E177="«Choisir»","",'Section 10a Plan_Diffusion'!E177))</f>
        <v/>
      </c>
      <c r="M722" s="69" t="str">
        <f>IF('Section 10a Plan_Diffusion'!F177="","",IF('Section 10a Plan_Diffusion'!F177="«Choisir»","",'Section 10a Plan_Diffusion'!F177))</f>
        <v/>
      </c>
      <c r="N722" s="69" t="str">
        <f>IF('Section 10a Plan_Diffusion'!G177="","",'Section 10a Plan_Diffusion'!G177)</f>
        <v/>
      </c>
      <c r="O722" s="69" t="str">
        <f>IF('Section 10a Plan_Diffusion'!H177="","",'Section 10a Plan_Diffusion'!H177)</f>
        <v/>
      </c>
      <c r="P722" s="69" t="str">
        <f>IF('Section 10a Plan_Diffusion'!I177="","",IF('Section 10a Plan_Diffusion'!I177="«Choisir»","",'Section 10a Plan_Diffusion'!I177))</f>
        <v/>
      </c>
      <c r="Q722" s="69" t="str">
        <f>IF('Section 10a Plan_Diffusion'!J177="","",IF('Section 10a Plan_Diffusion'!J177="«Choisir»","",'Section 10a Plan_Diffusion'!J177))</f>
        <v/>
      </c>
      <c r="R722" s="9" t="str">
        <f>IF('Section 10a Plan_Diffusion'!K177="","",'Section 10a Plan_Diffusion'!K177)</f>
        <v/>
      </c>
      <c r="S722" s="9" t="str">
        <f>IF('Section 10a Plan_Diffusion'!L177="","",'Section 10a Plan_Diffusion'!L177)</f>
        <v/>
      </c>
      <c r="T722" s="9" t="str">
        <f>IF('Section 10a Plan_Diffusion'!M177="","",'Section 10a Plan_Diffusion'!M177)</f>
        <v/>
      </c>
      <c r="U722" s="9" t="str">
        <f>IF('Section 10a Plan_Diffusion'!N177="","",'Section 10a Plan_Diffusion'!N177)</f>
        <v/>
      </c>
      <c r="V722" s="9">
        <f>'Section 10a Plan_Diffusion'!O177</f>
        <v>0</v>
      </c>
      <c r="W722" s="45">
        <f>'Section 10a Plan_Diffusion'!P177</f>
        <v>0</v>
      </c>
      <c r="X722" s="45">
        <f>'Section 10a Plan_Diffusion'!Q177</f>
        <v>0</v>
      </c>
      <c r="Y722" s="45">
        <f>'Section 10a Plan_Diffusion'!R177</f>
        <v>0</v>
      </c>
      <c r="Z722" s="45">
        <f>'Section 10a Plan_Diffusion'!S177</f>
        <v>0</v>
      </c>
      <c r="AA722" s="9">
        <f>'Section 10a Plan_Diffusion'!T177</f>
        <v>0</v>
      </c>
      <c r="AB722" s="9">
        <f>'Section 10a Plan_Diffusion'!U177</f>
        <v>0</v>
      </c>
    </row>
    <row r="723" spans="1:28">
      <c r="A723" s="9">
        <f>'Identification '!$F$11</f>
        <v>0</v>
      </c>
      <c r="B723" s="1371" t="str">
        <f>IF(AND('Identification '!$F$11="",'Identification '!$F$15&lt;&gt;""),'Identification '!$F$15,IF('Identification '!$F$11="","",IF('Identification '!$F$13="Inscrire le nom de votre organisme dans la cellule F15",'Identification '!$F$15,'Identification '!$F$13)))</f>
        <v/>
      </c>
      <c r="C723" s="9" t="str">
        <f>REF!$BM$8</f>
        <v>2026-2027</v>
      </c>
      <c r="D723" s="9" t="s">
        <v>3224</v>
      </c>
      <c r="E723" s="69" t="str">
        <f>'Identification '!$F$17</f>
        <v/>
      </c>
      <c r="F723" s="9" t="str">
        <f>'Identification '!$G$18</f>
        <v/>
      </c>
      <c r="G723" s="232" t="str">
        <f>IF('Section 10a Plan_Diffusion'!$D$6="","",'Section 10a Plan_Diffusion'!$D$6)</f>
        <v/>
      </c>
      <c r="H723" s="9" t="str">
        <f>IF('Section 10a Plan_Diffusion'!$D$8="","",'Section 10a Plan_Diffusion'!$D$8)</f>
        <v/>
      </c>
      <c r="I723" s="9" t="str">
        <f>IF('Section 10a Plan_Diffusion'!$K$8="","",'Section 10a Plan_Diffusion'!$K$8)</f>
        <v/>
      </c>
      <c r="J723" s="69" t="str">
        <f>IF('Section 10a Plan_Diffusion'!C178="","",'Section 10a Plan_Diffusion'!C178)</f>
        <v/>
      </c>
      <c r="K723" s="1273" t="str">
        <f>IF('Section 10a Plan_Diffusion'!D178="","",'Section 10a Plan_Diffusion'!D178)</f>
        <v/>
      </c>
      <c r="L723" s="69" t="str">
        <f>IF('Section 10a Plan_Diffusion'!E178="","",IF('Section 10a Plan_Diffusion'!E178="«Choisir»","",'Section 10a Plan_Diffusion'!E178))</f>
        <v/>
      </c>
      <c r="M723" s="69" t="str">
        <f>IF('Section 10a Plan_Diffusion'!F178="","",IF('Section 10a Plan_Diffusion'!F178="«Choisir»","",'Section 10a Plan_Diffusion'!F178))</f>
        <v/>
      </c>
      <c r="N723" s="69" t="str">
        <f>IF('Section 10a Plan_Diffusion'!G178="","",'Section 10a Plan_Diffusion'!G178)</f>
        <v/>
      </c>
      <c r="O723" s="69" t="str">
        <f>IF('Section 10a Plan_Diffusion'!H178="","",'Section 10a Plan_Diffusion'!H178)</f>
        <v/>
      </c>
      <c r="P723" s="69" t="str">
        <f>IF('Section 10a Plan_Diffusion'!I178="","",IF('Section 10a Plan_Diffusion'!I178="«Choisir»","",'Section 10a Plan_Diffusion'!I178))</f>
        <v/>
      </c>
      <c r="Q723" s="69" t="str">
        <f>IF('Section 10a Plan_Diffusion'!J178="","",IF('Section 10a Plan_Diffusion'!J178="«Choisir»","",'Section 10a Plan_Diffusion'!J178))</f>
        <v/>
      </c>
      <c r="R723" s="9" t="str">
        <f>IF('Section 10a Plan_Diffusion'!K178="","",'Section 10a Plan_Diffusion'!K178)</f>
        <v/>
      </c>
      <c r="S723" s="9" t="str">
        <f>IF('Section 10a Plan_Diffusion'!L178="","",'Section 10a Plan_Diffusion'!L178)</f>
        <v/>
      </c>
      <c r="T723" s="9" t="str">
        <f>IF('Section 10a Plan_Diffusion'!M178="","",'Section 10a Plan_Diffusion'!M178)</f>
        <v/>
      </c>
      <c r="U723" s="9" t="str">
        <f>IF('Section 10a Plan_Diffusion'!N178="","",'Section 10a Plan_Diffusion'!N178)</f>
        <v/>
      </c>
      <c r="V723" s="9">
        <f>'Section 10a Plan_Diffusion'!O178</f>
        <v>0</v>
      </c>
      <c r="W723" s="45">
        <f>'Section 10a Plan_Diffusion'!P178</f>
        <v>0</v>
      </c>
      <c r="X723" s="45">
        <f>'Section 10a Plan_Diffusion'!Q178</f>
        <v>0</v>
      </c>
      <c r="Y723" s="45">
        <f>'Section 10a Plan_Diffusion'!R178</f>
        <v>0</v>
      </c>
      <c r="Z723" s="45">
        <f>'Section 10a Plan_Diffusion'!S178</f>
        <v>0</v>
      </c>
      <c r="AA723" s="9">
        <f>'Section 10a Plan_Diffusion'!T178</f>
        <v>0</v>
      </c>
      <c r="AB723" s="9">
        <f>'Section 10a Plan_Diffusion'!U178</f>
        <v>0</v>
      </c>
    </row>
    <row r="724" spans="1:28">
      <c r="A724" s="9">
        <f>'Identification '!$F$11</f>
        <v>0</v>
      </c>
      <c r="B724" s="1371" t="str">
        <f>IF(AND('Identification '!$F$11="",'Identification '!$F$15&lt;&gt;""),'Identification '!$F$15,IF('Identification '!$F$11="","",IF('Identification '!$F$13="Inscrire le nom de votre organisme dans la cellule F15",'Identification '!$F$15,'Identification '!$F$13)))</f>
        <v/>
      </c>
      <c r="C724" s="9" t="str">
        <f>REF!$BM$8</f>
        <v>2026-2027</v>
      </c>
      <c r="D724" s="9" t="s">
        <v>3224</v>
      </c>
      <c r="E724" s="69" t="str">
        <f>'Identification '!$F$17</f>
        <v/>
      </c>
      <c r="F724" s="9" t="str">
        <f>'Identification '!$G$18</f>
        <v/>
      </c>
      <c r="G724" s="232" t="str">
        <f>IF('Section 10a Plan_Diffusion'!$D$6="","",'Section 10a Plan_Diffusion'!$D$6)</f>
        <v/>
      </c>
      <c r="H724" s="9" t="str">
        <f>IF('Section 10a Plan_Diffusion'!$D$8="","",'Section 10a Plan_Diffusion'!$D$8)</f>
        <v/>
      </c>
      <c r="I724" s="9" t="str">
        <f>IF('Section 10a Plan_Diffusion'!$K$8="","",'Section 10a Plan_Diffusion'!$K$8)</f>
        <v/>
      </c>
      <c r="J724" s="69" t="str">
        <f>IF('Section 10a Plan_Diffusion'!C179="","",'Section 10a Plan_Diffusion'!C179)</f>
        <v/>
      </c>
      <c r="K724" s="1273" t="str">
        <f>IF('Section 10a Plan_Diffusion'!D179="","",'Section 10a Plan_Diffusion'!D179)</f>
        <v/>
      </c>
      <c r="L724" s="69" t="str">
        <f>IF('Section 10a Plan_Diffusion'!E179="","",IF('Section 10a Plan_Diffusion'!E179="«Choisir»","",'Section 10a Plan_Diffusion'!E179))</f>
        <v/>
      </c>
      <c r="M724" s="69" t="str">
        <f>IF('Section 10a Plan_Diffusion'!F179="","",IF('Section 10a Plan_Diffusion'!F179="«Choisir»","",'Section 10a Plan_Diffusion'!F179))</f>
        <v/>
      </c>
      <c r="N724" s="69" t="str">
        <f>IF('Section 10a Plan_Diffusion'!G179="","",'Section 10a Plan_Diffusion'!G179)</f>
        <v/>
      </c>
      <c r="O724" s="69" t="str">
        <f>IF('Section 10a Plan_Diffusion'!H179="","",'Section 10a Plan_Diffusion'!H179)</f>
        <v/>
      </c>
      <c r="P724" s="69" t="str">
        <f>IF('Section 10a Plan_Diffusion'!I179="","",IF('Section 10a Plan_Diffusion'!I179="«Choisir»","",'Section 10a Plan_Diffusion'!I179))</f>
        <v/>
      </c>
      <c r="Q724" s="69" t="str">
        <f>IF('Section 10a Plan_Diffusion'!J179="","",IF('Section 10a Plan_Diffusion'!J179="«Choisir»","",'Section 10a Plan_Diffusion'!J179))</f>
        <v/>
      </c>
      <c r="R724" s="9" t="str">
        <f>IF('Section 10a Plan_Diffusion'!K179="","",'Section 10a Plan_Diffusion'!K179)</f>
        <v/>
      </c>
      <c r="S724" s="9" t="str">
        <f>IF('Section 10a Plan_Diffusion'!L179="","",'Section 10a Plan_Diffusion'!L179)</f>
        <v/>
      </c>
      <c r="T724" s="9" t="str">
        <f>IF('Section 10a Plan_Diffusion'!M179="","",'Section 10a Plan_Diffusion'!M179)</f>
        <v/>
      </c>
      <c r="U724" s="9" t="str">
        <f>IF('Section 10a Plan_Diffusion'!N179="","",'Section 10a Plan_Diffusion'!N179)</f>
        <v/>
      </c>
      <c r="V724" s="9">
        <f>'Section 10a Plan_Diffusion'!O179</f>
        <v>0</v>
      </c>
      <c r="W724" s="45">
        <f>'Section 10a Plan_Diffusion'!P179</f>
        <v>0</v>
      </c>
      <c r="X724" s="45">
        <f>'Section 10a Plan_Diffusion'!Q179</f>
        <v>0</v>
      </c>
      <c r="Y724" s="45">
        <f>'Section 10a Plan_Diffusion'!R179</f>
        <v>0</v>
      </c>
      <c r="Z724" s="45">
        <f>'Section 10a Plan_Diffusion'!S179</f>
        <v>0</v>
      </c>
      <c r="AA724" s="9">
        <f>'Section 10a Plan_Diffusion'!T179</f>
        <v>0</v>
      </c>
      <c r="AB724" s="9">
        <f>'Section 10a Plan_Diffusion'!U179</f>
        <v>0</v>
      </c>
    </row>
    <row r="725" spans="1:28">
      <c r="A725" s="9">
        <f>'Identification '!$F$11</f>
        <v>0</v>
      </c>
      <c r="B725" s="1371" t="str">
        <f>IF(AND('Identification '!$F$11="",'Identification '!$F$15&lt;&gt;""),'Identification '!$F$15,IF('Identification '!$F$11="","",IF('Identification '!$F$13="Inscrire le nom de votre organisme dans la cellule F15",'Identification '!$F$15,'Identification '!$F$13)))</f>
        <v/>
      </c>
      <c r="C725" s="9" t="str">
        <f>REF!$BM$8</f>
        <v>2026-2027</v>
      </c>
      <c r="D725" s="9" t="s">
        <v>3224</v>
      </c>
      <c r="E725" s="69" t="str">
        <f>'Identification '!$F$17</f>
        <v/>
      </c>
      <c r="F725" s="9" t="str">
        <f>'Identification '!$G$18</f>
        <v/>
      </c>
      <c r="G725" s="232" t="str">
        <f>IF('Section 10a Plan_Diffusion'!$D$6="","",'Section 10a Plan_Diffusion'!$D$6)</f>
        <v/>
      </c>
      <c r="H725" s="9" t="str">
        <f>IF('Section 10a Plan_Diffusion'!$D$8="","",'Section 10a Plan_Diffusion'!$D$8)</f>
        <v/>
      </c>
      <c r="I725" s="9" t="str">
        <f>IF('Section 10a Plan_Diffusion'!$K$8="","",'Section 10a Plan_Diffusion'!$K$8)</f>
        <v/>
      </c>
      <c r="J725" s="69" t="str">
        <f>IF('Section 10a Plan_Diffusion'!C180="","",'Section 10a Plan_Diffusion'!C180)</f>
        <v/>
      </c>
      <c r="K725" s="1273" t="str">
        <f>IF('Section 10a Plan_Diffusion'!D180="","",'Section 10a Plan_Diffusion'!D180)</f>
        <v/>
      </c>
      <c r="L725" s="69" t="str">
        <f>IF('Section 10a Plan_Diffusion'!E180="","",IF('Section 10a Plan_Diffusion'!E180="«Choisir»","",'Section 10a Plan_Diffusion'!E180))</f>
        <v/>
      </c>
      <c r="M725" s="69" t="str">
        <f>IF('Section 10a Plan_Diffusion'!F180="","",IF('Section 10a Plan_Diffusion'!F180="«Choisir»","",'Section 10a Plan_Diffusion'!F180))</f>
        <v/>
      </c>
      <c r="N725" s="69" t="str">
        <f>IF('Section 10a Plan_Diffusion'!G180="","",'Section 10a Plan_Diffusion'!G180)</f>
        <v/>
      </c>
      <c r="O725" s="69" t="str">
        <f>IF('Section 10a Plan_Diffusion'!H180="","",'Section 10a Plan_Diffusion'!H180)</f>
        <v/>
      </c>
      <c r="P725" s="69" t="str">
        <f>IF('Section 10a Plan_Diffusion'!I180="","",IF('Section 10a Plan_Diffusion'!I180="«Choisir»","",'Section 10a Plan_Diffusion'!I180))</f>
        <v/>
      </c>
      <c r="Q725" s="69" t="str">
        <f>IF('Section 10a Plan_Diffusion'!J180="","",IF('Section 10a Plan_Diffusion'!J180="«Choisir»","",'Section 10a Plan_Diffusion'!J180))</f>
        <v/>
      </c>
      <c r="R725" s="9" t="str">
        <f>IF('Section 10a Plan_Diffusion'!K180="","",'Section 10a Plan_Diffusion'!K180)</f>
        <v/>
      </c>
      <c r="S725" s="9" t="str">
        <f>IF('Section 10a Plan_Diffusion'!L180="","",'Section 10a Plan_Diffusion'!L180)</f>
        <v/>
      </c>
      <c r="T725" s="9" t="str">
        <f>IF('Section 10a Plan_Diffusion'!M180="","",'Section 10a Plan_Diffusion'!M180)</f>
        <v/>
      </c>
      <c r="U725" s="9" t="str">
        <f>IF('Section 10a Plan_Diffusion'!N180="","",'Section 10a Plan_Diffusion'!N180)</f>
        <v/>
      </c>
      <c r="V725" s="9">
        <f>'Section 10a Plan_Diffusion'!O180</f>
        <v>0</v>
      </c>
      <c r="W725" s="45">
        <f>'Section 10a Plan_Diffusion'!P180</f>
        <v>0</v>
      </c>
      <c r="X725" s="45">
        <f>'Section 10a Plan_Diffusion'!Q180</f>
        <v>0</v>
      </c>
      <c r="Y725" s="45">
        <f>'Section 10a Plan_Diffusion'!R180</f>
        <v>0</v>
      </c>
      <c r="Z725" s="45">
        <f>'Section 10a Plan_Diffusion'!S180</f>
        <v>0</v>
      </c>
      <c r="AA725" s="9">
        <f>'Section 10a Plan_Diffusion'!T180</f>
        <v>0</v>
      </c>
      <c r="AB725" s="9">
        <f>'Section 10a Plan_Diffusion'!U180</f>
        <v>0</v>
      </c>
    </row>
    <row r="726" spans="1:28">
      <c r="A726" s="9">
        <f>'Identification '!$F$11</f>
        <v>0</v>
      </c>
      <c r="B726" s="1371" t="str">
        <f>IF(AND('Identification '!$F$11="",'Identification '!$F$15&lt;&gt;""),'Identification '!$F$15,IF('Identification '!$F$11="","",IF('Identification '!$F$13="Inscrire le nom de votre organisme dans la cellule F15",'Identification '!$F$15,'Identification '!$F$13)))</f>
        <v/>
      </c>
      <c r="C726" s="9" t="str">
        <f>REF!$BM$8</f>
        <v>2026-2027</v>
      </c>
      <c r="D726" s="9" t="s">
        <v>3224</v>
      </c>
      <c r="E726" s="69" t="str">
        <f>'Identification '!$F$17</f>
        <v/>
      </c>
      <c r="F726" s="9" t="str">
        <f>'Identification '!$G$18</f>
        <v/>
      </c>
      <c r="G726" s="232" t="str">
        <f>IF('Section 10a Plan_Diffusion'!$D$6="","",'Section 10a Plan_Diffusion'!$D$6)</f>
        <v/>
      </c>
      <c r="H726" s="9" t="str">
        <f>IF('Section 10a Plan_Diffusion'!$D$8="","",'Section 10a Plan_Diffusion'!$D$8)</f>
        <v/>
      </c>
      <c r="I726" s="9" t="str">
        <f>IF('Section 10a Plan_Diffusion'!$K$8="","",'Section 10a Plan_Diffusion'!$K$8)</f>
        <v/>
      </c>
      <c r="J726" s="69" t="str">
        <f>IF('Section 10a Plan_Diffusion'!C181="","",'Section 10a Plan_Diffusion'!C181)</f>
        <v/>
      </c>
      <c r="K726" s="1273" t="str">
        <f>IF('Section 10a Plan_Diffusion'!D181="","",'Section 10a Plan_Diffusion'!D181)</f>
        <v/>
      </c>
      <c r="L726" s="69" t="str">
        <f>IF('Section 10a Plan_Diffusion'!E181="","",IF('Section 10a Plan_Diffusion'!E181="«Choisir»","",'Section 10a Plan_Diffusion'!E181))</f>
        <v/>
      </c>
      <c r="M726" s="69" t="str">
        <f>IF('Section 10a Plan_Diffusion'!F181="","",IF('Section 10a Plan_Diffusion'!F181="«Choisir»","",'Section 10a Plan_Diffusion'!F181))</f>
        <v/>
      </c>
      <c r="N726" s="69" t="str">
        <f>IF('Section 10a Plan_Diffusion'!G181="","",'Section 10a Plan_Diffusion'!G181)</f>
        <v/>
      </c>
      <c r="O726" s="69" t="str">
        <f>IF('Section 10a Plan_Diffusion'!H181="","",'Section 10a Plan_Diffusion'!H181)</f>
        <v/>
      </c>
      <c r="P726" s="69" t="str">
        <f>IF('Section 10a Plan_Diffusion'!I181="","",IF('Section 10a Plan_Diffusion'!I181="«Choisir»","",'Section 10a Plan_Diffusion'!I181))</f>
        <v/>
      </c>
      <c r="Q726" s="69" t="str">
        <f>IF('Section 10a Plan_Diffusion'!J181="","",IF('Section 10a Plan_Diffusion'!J181="«Choisir»","",'Section 10a Plan_Diffusion'!J181))</f>
        <v/>
      </c>
      <c r="R726" s="9" t="str">
        <f>IF('Section 10a Plan_Diffusion'!K181="","",'Section 10a Plan_Diffusion'!K181)</f>
        <v/>
      </c>
      <c r="S726" s="9" t="str">
        <f>IF('Section 10a Plan_Diffusion'!L181="","",'Section 10a Plan_Diffusion'!L181)</f>
        <v/>
      </c>
      <c r="T726" s="9" t="str">
        <f>IF('Section 10a Plan_Diffusion'!M181="","",'Section 10a Plan_Diffusion'!M181)</f>
        <v/>
      </c>
      <c r="U726" s="9" t="str">
        <f>IF('Section 10a Plan_Diffusion'!N181="","",'Section 10a Plan_Diffusion'!N181)</f>
        <v/>
      </c>
      <c r="V726" s="9">
        <f>'Section 10a Plan_Diffusion'!O181</f>
        <v>0</v>
      </c>
      <c r="W726" s="45">
        <f>'Section 10a Plan_Diffusion'!P181</f>
        <v>0</v>
      </c>
      <c r="X726" s="45">
        <f>'Section 10a Plan_Diffusion'!Q181</f>
        <v>0</v>
      </c>
      <c r="Y726" s="45">
        <f>'Section 10a Plan_Diffusion'!R181</f>
        <v>0</v>
      </c>
      <c r="Z726" s="45">
        <f>'Section 10a Plan_Diffusion'!S181</f>
        <v>0</v>
      </c>
      <c r="AA726" s="9">
        <f>'Section 10a Plan_Diffusion'!T181</f>
        <v>0</v>
      </c>
      <c r="AB726" s="9">
        <f>'Section 10a Plan_Diffusion'!U181</f>
        <v>0</v>
      </c>
    </row>
    <row r="727" spans="1:28">
      <c r="A727" s="9">
        <f>'Identification '!$F$11</f>
        <v>0</v>
      </c>
      <c r="B727" s="1371" t="str">
        <f>IF(AND('Identification '!$F$11="",'Identification '!$F$15&lt;&gt;""),'Identification '!$F$15,IF('Identification '!$F$11="","",IF('Identification '!$F$13="Inscrire le nom de votre organisme dans la cellule F15",'Identification '!$F$15,'Identification '!$F$13)))</f>
        <v/>
      </c>
      <c r="C727" s="9" t="str">
        <f>REF!$BM$8</f>
        <v>2026-2027</v>
      </c>
      <c r="D727" s="9" t="s">
        <v>3224</v>
      </c>
      <c r="E727" s="69" t="str">
        <f>'Identification '!$F$17</f>
        <v/>
      </c>
      <c r="F727" s="9" t="str">
        <f>'Identification '!$G$18</f>
        <v/>
      </c>
      <c r="G727" s="232" t="str">
        <f>IF('Section 10a Plan_Diffusion'!$D$6="","",'Section 10a Plan_Diffusion'!$D$6)</f>
        <v/>
      </c>
      <c r="H727" s="9" t="str">
        <f>IF('Section 10a Plan_Diffusion'!$D$8="","",'Section 10a Plan_Diffusion'!$D$8)</f>
        <v/>
      </c>
      <c r="I727" s="9" t="str">
        <f>IF('Section 10a Plan_Diffusion'!$K$8="","",'Section 10a Plan_Diffusion'!$K$8)</f>
        <v/>
      </c>
      <c r="J727" s="69" t="str">
        <f>IF('Section 10a Plan_Diffusion'!C182="","",'Section 10a Plan_Diffusion'!C182)</f>
        <v/>
      </c>
      <c r="K727" s="1273" t="str">
        <f>IF('Section 10a Plan_Diffusion'!D182="","",'Section 10a Plan_Diffusion'!D182)</f>
        <v/>
      </c>
      <c r="L727" s="69" t="str">
        <f>IF('Section 10a Plan_Diffusion'!E182="","",IF('Section 10a Plan_Diffusion'!E182="«Choisir»","",'Section 10a Plan_Diffusion'!E182))</f>
        <v/>
      </c>
      <c r="M727" s="69" t="str">
        <f>IF('Section 10a Plan_Diffusion'!F182="","",IF('Section 10a Plan_Diffusion'!F182="«Choisir»","",'Section 10a Plan_Diffusion'!F182))</f>
        <v/>
      </c>
      <c r="N727" s="69" t="str">
        <f>IF('Section 10a Plan_Diffusion'!G182="","",'Section 10a Plan_Diffusion'!G182)</f>
        <v/>
      </c>
      <c r="O727" s="69" t="str">
        <f>IF('Section 10a Plan_Diffusion'!H182="","",'Section 10a Plan_Diffusion'!H182)</f>
        <v/>
      </c>
      <c r="P727" s="69" t="str">
        <f>IF('Section 10a Plan_Diffusion'!I182="","",IF('Section 10a Plan_Diffusion'!I182="«Choisir»","",'Section 10a Plan_Diffusion'!I182))</f>
        <v/>
      </c>
      <c r="Q727" s="69" t="str">
        <f>IF('Section 10a Plan_Diffusion'!J182="","",IF('Section 10a Plan_Diffusion'!J182="«Choisir»","",'Section 10a Plan_Diffusion'!J182))</f>
        <v/>
      </c>
      <c r="R727" s="9" t="str">
        <f>IF('Section 10a Plan_Diffusion'!K182="","",'Section 10a Plan_Diffusion'!K182)</f>
        <v/>
      </c>
      <c r="S727" s="9" t="str">
        <f>IF('Section 10a Plan_Diffusion'!L182="","",'Section 10a Plan_Diffusion'!L182)</f>
        <v/>
      </c>
      <c r="T727" s="9" t="str">
        <f>IF('Section 10a Plan_Diffusion'!M182="","",'Section 10a Plan_Diffusion'!M182)</f>
        <v/>
      </c>
      <c r="U727" s="9" t="str">
        <f>IF('Section 10a Plan_Diffusion'!N182="","",'Section 10a Plan_Diffusion'!N182)</f>
        <v/>
      </c>
      <c r="V727" s="9">
        <f>'Section 10a Plan_Diffusion'!O182</f>
        <v>0</v>
      </c>
      <c r="W727" s="45">
        <f>'Section 10a Plan_Diffusion'!P182</f>
        <v>0</v>
      </c>
      <c r="X727" s="45">
        <f>'Section 10a Plan_Diffusion'!Q182</f>
        <v>0</v>
      </c>
      <c r="Y727" s="45">
        <f>'Section 10a Plan_Diffusion'!R182</f>
        <v>0</v>
      </c>
      <c r="Z727" s="45">
        <f>'Section 10a Plan_Diffusion'!S182</f>
        <v>0</v>
      </c>
      <c r="AA727" s="9">
        <f>'Section 10a Plan_Diffusion'!T182</f>
        <v>0</v>
      </c>
      <c r="AB727" s="9">
        <f>'Section 10a Plan_Diffusion'!U182</f>
        <v>0</v>
      </c>
    </row>
    <row r="728" spans="1:28">
      <c r="A728" s="9">
        <f>'Identification '!$F$11</f>
        <v>0</v>
      </c>
      <c r="B728" s="1371" t="str">
        <f>IF(AND('Identification '!$F$11="",'Identification '!$F$15&lt;&gt;""),'Identification '!$F$15,IF('Identification '!$F$11="","",IF('Identification '!$F$13="Inscrire le nom de votre organisme dans la cellule F15",'Identification '!$F$15,'Identification '!$F$13)))</f>
        <v/>
      </c>
      <c r="C728" s="9" t="str">
        <f>REF!$BM$8</f>
        <v>2026-2027</v>
      </c>
      <c r="D728" s="9" t="s">
        <v>3224</v>
      </c>
      <c r="E728" s="69" t="str">
        <f>'Identification '!$F$17</f>
        <v/>
      </c>
      <c r="F728" s="9" t="str">
        <f>'Identification '!$G$18</f>
        <v/>
      </c>
      <c r="G728" s="232" t="str">
        <f>IF('Section 10a Plan_Diffusion'!$D$6="","",'Section 10a Plan_Diffusion'!$D$6)</f>
        <v/>
      </c>
      <c r="H728" s="9" t="str">
        <f>IF('Section 10a Plan_Diffusion'!$D$8="","",'Section 10a Plan_Diffusion'!$D$8)</f>
        <v/>
      </c>
      <c r="I728" s="9" t="str">
        <f>IF('Section 10a Plan_Diffusion'!$K$8="","",'Section 10a Plan_Diffusion'!$K$8)</f>
        <v/>
      </c>
      <c r="J728" s="69" t="str">
        <f>IF('Section 10a Plan_Diffusion'!C183="","",'Section 10a Plan_Diffusion'!C183)</f>
        <v/>
      </c>
      <c r="K728" s="1273" t="str">
        <f>IF('Section 10a Plan_Diffusion'!D183="","",'Section 10a Plan_Diffusion'!D183)</f>
        <v/>
      </c>
      <c r="L728" s="69" t="str">
        <f>IF('Section 10a Plan_Diffusion'!E183="","",IF('Section 10a Plan_Diffusion'!E183="«Choisir»","",'Section 10a Plan_Diffusion'!E183))</f>
        <v/>
      </c>
      <c r="M728" s="69" t="str">
        <f>IF('Section 10a Plan_Diffusion'!F183="","",IF('Section 10a Plan_Diffusion'!F183="«Choisir»","",'Section 10a Plan_Diffusion'!F183))</f>
        <v/>
      </c>
      <c r="N728" s="69" t="str">
        <f>IF('Section 10a Plan_Diffusion'!G183="","",'Section 10a Plan_Diffusion'!G183)</f>
        <v/>
      </c>
      <c r="O728" s="69" t="str">
        <f>IF('Section 10a Plan_Diffusion'!H183="","",'Section 10a Plan_Diffusion'!H183)</f>
        <v/>
      </c>
      <c r="P728" s="69" t="str">
        <f>IF('Section 10a Plan_Diffusion'!I183="","",IF('Section 10a Plan_Diffusion'!I183="«Choisir»","",'Section 10a Plan_Diffusion'!I183))</f>
        <v/>
      </c>
      <c r="Q728" s="69" t="str">
        <f>IF('Section 10a Plan_Diffusion'!J183="","",IF('Section 10a Plan_Diffusion'!J183="«Choisir»","",'Section 10a Plan_Diffusion'!J183))</f>
        <v/>
      </c>
      <c r="R728" s="9" t="str">
        <f>IF('Section 10a Plan_Diffusion'!K183="","",'Section 10a Plan_Diffusion'!K183)</f>
        <v/>
      </c>
      <c r="S728" s="9" t="str">
        <f>IF('Section 10a Plan_Diffusion'!L183="","",'Section 10a Plan_Diffusion'!L183)</f>
        <v/>
      </c>
      <c r="T728" s="9" t="str">
        <f>IF('Section 10a Plan_Diffusion'!M183="","",'Section 10a Plan_Diffusion'!M183)</f>
        <v/>
      </c>
      <c r="U728" s="9" t="str">
        <f>IF('Section 10a Plan_Diffusion'!N183="","",'Section 10a Plan_Diffusion'!N183)</f>
        <v/>
      </c>
      <c r="V728" s="9">
        <f>'Section 10a Plan_Diffusion'!O183</f>
        <v>0</v>
      </c>
      <c r="W728" s="45">
        <f>'Section 10a Plan_Diffusion'!P183</f>
        <v>0</v>
      </c>
      <c r="X728" s="45">
        <f>'Section 10a Plan_Diffusion'!Q183</f>
        <v>0</v>
      </c>
      <c r="Y728" s="45">
        <f>'Section 10a Plan_Diffusion'!R183</f>
        <v>0</v>
      </c>
      <c r="Z728" s="45">
        <f>'Section 10a Plan_Diffusion'!S183</f>
        <v>0</v>
      </c>
      <c r="AA728" s="9">
        <f>'Section 10a Plan_Diffusion'!T183</f>
        <v>0</v>
      </c>
      <c r="AB728" s="9">
        <f>'Section 10a Plan_Diffusion'!U183</f>
        <v>0</v>
      </c>
    </row>
    <row r="729" spans="1:28">
      <c r="A729" s="9">
        <f>'Identification '!$F$11</f>
        <v>0</v>
      </c>
      <c r="B729" s="1371" t="str">
        <f>IF(AND('Identification '!$F$11="",'Identification '!$F$15&lt;&gt;""),'Identification '!$F$15,IF('Identification '!$F$11="","",IF('Identification '!$F$13="Inscrire le nom de votre organisme dans la cellule F15",'Identification '!$F$15,'Identification '!$F$13)))</f>
        <v/>
      </c>
      <c r="C729" s="9" t="str">
        <f>REF!$BM$8</f>
        <v>2026-2027</v>
      </c>
      <c r="D729" s="9" t="s">
        <v>3224</v>
      </c>
      <c r="E729" s="69" t="str">
        <f>'Identification '!$F$17</f>
        <v/>
      </c>
      <c r="F729" s="9" t="str">
        <f>'Identification '!$G$18</f>
        <v/>
      </c>
      <c r="G729" s="232" t="str">
        <f>IF('Section 10a Plan_Diffusion'!$D$6="","",'Section 10a Plan_Diffusion'!$D$6)</f>
        <v/>
      </c>
      <c r="H729" s="9" t="str">
        <f>IF('Section 10a Plan_Diffusion'!$D$8="","",'Section 10a Plan_Diffusion'!$D$8)</f>
        <v/>
      </c>
      <c r="I729" s="9" t="str">
        <f>IF('Section 10a Plan_Diffusion'!$K$8="","",'Section 10a Plan_Diffusion'!$K$8)</f>
        <v/>
      </c>
      <c r="J729" s="69" t="str">
        <f>IF('Section 10a Plan_Diffusion'!C184="","",'Section 10a Plan_Diffusion'!C184)</f>
        <v/>
      </c>
      <c r="K729" s="1273" t="str">
        <f>IF('Section 10a Plan_Diffusion'!D184="","",'Section 10a Plan_Diffusion'!D184)</f>
        <v/>
      </c>
      <c r="L729" s="69" t="str">
        <f>IF('Section 10a Plan_Diffusion'!E184="","",IF('Section 10a Plan_Diffusion'!E184="«Choisir»","",'Section 10a Plan_Diffusion'!E184))</f>
        <v/>
      </c>
      <c r="M729" s="69" t="str">
        <f>IF('Section 10a Plan_Diffusion'!F184="","",IF('Section 10a Plan_Diffusion'!F184="«Choisir»","",'Section 10a Plan_Diffusion'!F184))</f>
        <v/>
      </c>
      <c r="N729" s="69" t="str">
        <f>IF('Section 10a Plan_Diffusion'!G184="","",'Section 10a Plan_Diffusion'!G184)</f>
        <v/>
      </c>
      <c r="O729" s="69" t="str">
        <f>IF('Section 10a Plan_Diffusion'!H184="","",'Section 10a Plan_Diffusion'!H184)</f>
        <v/>
      </c>
      <c r="P729" s="69" t="str">
        <f>IF('Section 10a Plan_Diffusion'!I184="","",IF('Section 10a Plan_Diffusion'!I184="«Choisir»","",'Section 10a Plan_Diffusion'!I184))</f>
        <v/>
      </c>
      <c r="Q729" s="69" t="str">
        <f>IF('Section 10a Plan_Diffusion'!J184="","",IF('Section 10a Plan_Diffusion'!J184="«Choisir»","",'Section 10a Plan_Diffusion'!J184))</f>
        <v/>
      </c>
      <c r="R729" s="9" t="str">
        <f>IF('Section 10a Plan_Diffusion'!K184="","",'Section 10a Plan_Diffusion'!K184)</f>
        <v/>
      </c>
      <c r="S729" s="9" t="str">
        <f>IF('Section 10a Plan_Diffusion'!L184="","",'Section 10a Plan_Diffusion'!L184)</f>
        <v/>
      </c>
      <c r="T729" s="9" t="str">
        <f>IF('Section 10a Plan_Diffusion'!M184="","",'Section 10a Plan_Diffusion'!M184)</f>
        <v/>
      </c>
      <c r="U729" s="9" t="str">
        <f>IF('Section 10a Plan_Diffusion'!N184="","",'Section 10a Plan_Diffusion'!N184)</f>
        <v/>
      </c>
      <c r="V729" s="9">
        <f>'Section 10a Plan_Diffusion'!O184</f>
        <v>0</v>
      </c>
      <c r="W729" s="45">
        <f>'Section 10a Plan_Diffusion'!P184</f>
        <v>0</v>
      </c>
      <c r="X729" s="45">
        <f>'Section 10a Plan_Diffusion'!Q184</f>
        <v>0</v>
      </c>
      <c r="Y729" s="45">
        <f>'Section 10a Plan_Diffusion'!R184</f>
        <v>0</v>
      </c>
      <c r="Z729" s="45">
        <f>'Section 10a Plan_Diffusion'!S184</f>
        <v>0</v>
      </c>
      <c r="AA729" s="9">
        <f>'Section 10a Plan_Diffusion'!T184</f>
        <v>0</v>
      </c>
      <c r="AB729" s="9">
        <f>'Section 10a Plan_Diffusion'!U184</f>
        <v>0</v>
      </c>
    </row>
    <row r="730" spans="1:28">
      <c r="A730" s="9">
        <f>'Identification '!$F$11</f>
        <v>0</v>
      </c>
      <c r="B730" s="1371" t="str">
        <f>IF(AND('Identification '!$F$11="",'Identification '!$F$15&lt;&gt;""),'Identification '!$F$15,IF('Identification '!$F$11="","",IF('Identification '!$F$13="Inscrire le nom de votre organisme dans la cellule F15",'Identification '!$F$15,'Identification '!$F$13)))</f>
        <v/>
      </c>
      <c r="C730" s="9" t="str">
        <f>REF!$BM$8</f>
        <v>2026-2027</v>
      </c>
      <c r="D730" s="9" t="s">
        <v>3224</v>
      </c>
      <c r="E730" s="69" t="str">
        <f>'Identification '!$F$17</f>
        <v/>
      </c>
      <c r="F730" s="9" t="str">
        <f>'Identification '!$G$18</f>
        <v/>
      </c>
      <c r="G730" s="232" t="str">
        <f>IF('Section 10a Plan_Diffusion'!$D$6="","",'Section 10a Plan_Diffusion'!$D$6)</f>
        <v/>
      </c>
      <c r="H730" s="9" t="str">
        <f>IF('Section 10a Plan_Diffusion'!$D$8="","",'Section 10a Plan_Diffusion'!$D$8)</f>
        <v/>
      </c>
      <c r="I730" s="9" t="str">
        <f>IF('Section 10a Plan_Diffusion'!$K$8="","",'Section 10a Plan_Diffusion'!$K$8)</f>
        <v/>
      </c>
      <c r="J730" s="69" t="str">
        <f>IF('Section 10a Plan_Diffusion'!C185="","",'Section 10a Plan_Diffusion'!C185)</f>
        <v/>
      </c>
      <c r="K730" s="1273" t="str">
        <f>IF('Section 10a Plan_Diffusion'!D185="","",'Section 10a Plan_Diffusion'!D185)</f>
        <v/>
      </c>
      <c r="L730" s="69" t="str">
        <f>IF('Section 10a Plan_Diffusion'!E185="","",IF('Section 10a Plan_Diffusion'!E185="«Choisir»","",'Section 10a Plan_Diffusion'!E185))</f>
        <v/>
      </c>
      <c r="M730" s="69" t="str">
        <f>IF('Section 10a Plan_Diffusion'!F185="","",IF('Section 10a Plan_Diffusion'!F185="«Choisir»","",'Section 10a Plan_Diffusion'!F185))</f>
        <v/>
      </c>
      <c r="N730" s="69" t="str">
        <f>IF('Section 10a Plan_Diffusion'!G185="","",'Section 10a Plan_Diffusion'!G185)</f>
        <v/>
      </c>
      <c r="O730" s="69" t="str">
        <f>IF('Section 10a Plan_Diffusion'!H185="","",'Section 10a Plan_Diffusion'!H185)</f>
        <v/>
      </c>
      <c r="P730" s="69" t="str">
        <f>IF('Section 10a Plan_Diffusion'!I185="","",IF('Section 10a Plan_Diffusion'!I185="«Choisir»","",'Section 10a Plan_Diffusion'!I185))</f>
        <v/>
      </c>
      <c r="Q730" s="69" t="str">
        <f>IF('Section 10a Plan_Diffusion'!J185="","",IF('Section 10a Plan_Diffusion'!J185="«Choisir»","",'Section 10a Plan_Diffusion'!J185))</f>
        <v/>
      </c>
      <c r="R730" s="9" t="str">
        <f>IF('Section 10a Plan_Diffusion'!K185="","",'Section 10a Plan_Diffusion'!K185)</f>
        <v/>
      </c>
      <c r="S730" s="9" t="str">
        <f>IF('Section 10a Plan_Diffusion'!L185="","",'Section 10a Plan_Diffusion'!L185)</f>
        <v/>
      </c>
      <c r="T730" s="9" t="str">
        <f>IF('Section 10a Plan_Diffusion'!M185="","",'Section 10a Plan_Diffusion'!M185)</f>
        <v/>
      </c>
      <c r="U730" s="9" t="str">
        <f>IF('Section 10a Plan_Diffusion'!N185="","",'Section 10a Plan_Diffusion'!N185)</f>
        <v/>
      </c>
      <c r="V730" s="9">
        <f>'Section 10a Plan_Diffusion'!O185</f>
        <v>0</v>
      </c>
      <c r="W730" s="45">
        <f>'Section 10a Plan_Diffusion'!P185</f>
        <v>0</v>
      </c>
      <c r="X730" s="45">
        <f>'Section 10a Plan_Diffusion'!Q185</f>
        <v>0</v>
      </c>
      <c r="Y730" s="45">
        <f>'Section 10a Plan_Diffusion'!R185</f>
        <v>0</v>
      </c>
      <c r="Z730" s="45">
        <f>'Section 10a Plan_Diffusion'!S185</f>
        <v>0</v>
      </c>
      <c r="AA730" s="9">
        <f>'Section 10a Plan_Diffusion'!T185</f>
        <v>0</v>
      </c>
      <c r="AB730" s="9">
        <f>'Section 10a Plan_Diffusion'!U185</f>
        <v>0</v>
      </c>
    </row>
    <row r="731" spans="1:28">
      <c r="A731" s="9">
        <f>'Identification '!$F$11</f>
        <v>0</v>
      </c>
      <c r="B731" s="1371" t="str">
        <f>IF(AND('Identification '!$F$11="",'Identification '!$F$15&lt;&gt;""),'Identification '!$F$15,IF('Identification '!$F$11="","",IF('Identification '!$F$13="Inscrire le nom de votre organisme dans la cellule F15",'Identification '!$F$15,'Identification '!$F$13)))</f>
        <v/>
      </c>
      <c r="C731" s="9" t="str">
        <f>REF!$BM$8</f>
        <v>2026-2027</v>
      </c>
      <c r="D731" s="9" t="s">
        <v>3224</v>
      </c>
      <c r="E731" s="69" t="str">
        <f>'Identification '!$F$17</f>
        <v/>
      </c>
      <c r="F731" s="9" t="str">
        <f>'Identification '!$G$18</f>
        <v/>
      </c>
      <c r="G731" s="232" t="str">
        <f>IF('Section 10a Plan_Diffusion'!$D$6="","",'Section 10a Plan_Diffusion'!$D$6)</f>
        <v/>
      </c>
      <c r="H731" s="9" t="str">
        <f>IF('Section 10a Plan_Diffusion'!$D$8="","",'Section 10a Plan_Diffusion'!$D$8)</f>
        <v/>
      </c>
      <c r="I731" s="9" t="str">
        <f>IF('Section 10a Plan_Diffusion'!$K$8="","",'Section 10a Plan_Diffusion'!$K$8)</f>
        <v/>
      </c>
      <c r="J731" s="69" t="str">
        <f>IF('Section 10a Plan_Diffusion'!C186="","",'Section 10a Plan_Diffusion'!C186)</f>
        <v/>
      </c>
      <c r="K731" s="1273" t="str">
        <f>IF('Section 10a Plan_Diffusion'!D186="","",'Section 10a Plan_Diffusion'!D186)</f>
        <v/>
      </c>
      <c r="L731" s="69" t="str">
        <f>IF('Section 10a Plan_Diffusion'!E186="","",IF('Section 10a Plan_Diffusion'!E186="«Choisir»","",'Section 10a Plan_Diffusion'!E186))</f>
        <v/>
      </c>
      <c r="M731" s="69" t="str">
        <f>IF('Section 10a Plan_Diffusion'!F186="","",IF('Section 10a Plan_Diffusion'!F186="«Choisir»","",'Section 10a Plan_Diffusion'!F186))</f>
        <v/>
      </c>
      <c r="N731" s="69" t="str">
        <f>IF('Section 10a Plan_Diffusion'!G186="","",'Section 10a Plan_Diffusion'!G186)</f>
        <v/>
      </c>
      <c r="O731" s="69" t="str">
        <f>IF('Section 10a Plan_Diffusion'!H186="","",'Section 10a Plan_Diffusion'!H186)</f>
        <v/>
      </c>
      <c r="P731" s="69" t="str">
        <f>IF('Section 10a Plan_Diffusion'!I186="","",IF('Section 10a Plan_Diffusion'!I186="«Choisir»","",'Section 10a Plan_Diffusion'!I186))</f>
        <v/>
      </c>
      <c r="Q731" s="69" t="str">
        <f>IF('Section 10a Plan_Diffusion'!J186="","",IF('Section 10a Plan_Diffusion'!J186="«Choisir»","",'Section 10a Plan_Diffusion'!J186))</f>
        <v/>
      </c>
      <c r="R731" s="9" t="str">
        <f>IF('Section 10a Plan_Diffusion'!K186="","",'Section 10a Plan_Diffusion'!K186)</f>
        <v/>
      </c>
      <c r="S731" s="9" t="str">
        <f>IF('Section 10a Plan_Diffusion'!L186="","",'Section 10a Plan_Diffusion'!L186)</f>
        <v/>
      </c>
      <c r="T731" s="9" t="str">
        <f>IF('Section 10a Plan_Diffusion'!M186="","",'Section 10a Plan_Diffusion'!M186)</f>
        <v/>
      </c>
      <c r="U731" s="9" t="str">
        <f>IF('Section 10a Plan_Diffusion'!N186="","",'Section 10a Plan_Diffusion'!N186)</f>
        <v/>
      </c>
      <c r="V731" s="9">
        <f>'Section 10a Plan_Diffusion'!O186</f>
        <v>0</v>
      </c>
      <c r="W731" s="45">
        <f>'Section 10a Plan_Diffusion'!P186</f>
        <v>0</v>
      </c>
      <c r="X731" s="45">
        <f>'Section 10a Plan_Diffusion'!Q186</f>
        <v>0</v>
      </c>
      <c r="Y731" s="45">
        <f>'Section 10a Plan_Diffusion'!R186</f>
        <v>0</v>
      </c>
      <c r="Z731" s="45">
        <f>'Section 10a Plan_Diffusion'!S186</f>
        <v>0</v>
      </c>
      <c r="AA731" s="9">
        <f>'Section 10a Plan_Diffusion'!T186</f>
        <v>0</v>
      </c>
      <c r="AB731" s="9">
        <f>'Section 10a Plan_Diffusion'!U186</f>
        <v>0</v>
      </c>
    </row>
    <row r="732" spans="1:28">
      <c r="A732" s="9">
        <f>'Identification '!$F$11</f>
        <v>0</v>
      </c>
      <c r="B732" s="1371" t="str">
        <f>IF(AND('Identification '!$F$11="",'Identification '!$F$15&lt;&gt;""),'Identification '!$F$15,IF('Identification '!$F$11="","",IF('Identification '!$F$13="Inscrire le nom de votre organisme dans la cellule F15",'Identification '!$F$15,'Identification '!$F$13)))</f>
        <v/>
      </c>
      <c r="C732" s="9" t="str">
        <f>REF!$BM$8</f>
        <v>2026-2027</v>
      </c>
      <c r="D732" s="9" t="s">
        <v>3224</v>
      </c>
      <c r="E732" s="69" t="str">
        <f>'Identification '!$F$17</f>
        <v/>
      </c>
      <c r="F732" s="9" t="str">
        <f>'Identification '!$G$18</f>
        <v/>
      </c>
      <c r="G732" s="232" t="str">
        <f>IF('Section 10a Plan_Diffusion'!$D$6="","",'Section 10a Plan_Diffusion'!$D$6)</f>
        <v/>
      </c>
      <c r="H732" s="9" t="str">
        <f>IF('Section 10a Plan_Diffusion'!$D$8="","",'Section 10a Plan_Diffusion'!$D$8)</f>
        <v/>
      </c>
      <c r="I732" s="9" t="str">
        <f>IF('Section 10a Plan_Diffusion'!$K$8="","",'Section 10a Plan_Diffusion'!$K$8)</f>
        <v/>
      </c>
      <c r="J732" s="69" t="str">
        <f>IF('Section 10a Plan_Diffusion'!C187="","",'Section 10a Plan_Diffusion'!C187)</f>
        <v/>
      </c>
      <c r="K732" s="1273" t="str">
        <f>IF('Section 10a Plan_Diffusion'!D187="","",'Section 10a Plan_Diffusion'!D187)</f>
        <v/>
      </c>
      <c r="L732" s="69" t="str">
        <f>IF('Section 10a Plan_Diffusion'!E187="","",IF('Section 10a Plan_Diffusion'!E187="«Choisir»","",'Section 10a Plan_Diffusion'!E187))</f>
        <v/>
      </c>
      <c r="M732" s="69" t="str">
        <f>IF('Section 10a Plan_Diffusion'!F187="","",IF('Section 10a Plan_Diffusion'!F187="«Choisir»","",'Section 10a Plan_Diffusion'!F187))</f>
        <v/>
      </c>
      <c r="N732" s="69" t="str">
        <f>IF('Section 10a Plan_Diffusion'!G187="","",'Section 10a Plan_Diffusion'!G187)</f>
        <v/>
      </c>
      <c r="O732" s="69" t="str">
        <f>IF('Section 10a Plan_Diffusion'!H187="","",'Section 10a Plan_Diffusion'!H187)</f>
        <v/>
      </c>
      <c r="P732" s="69" t="str">
        <f>IF('Section 10a Plan_Diffusion'!I187="","",IF('Section 10a Plan_Diffusion'!I187="«Choisir»","",'Section 10a Plan_Diffusion'!I187))</f>
        <v/>
      </c>
      <c r="Q732" s="69" t="str">
        <f>IF('Section 10a Plan_Diffusion'!J187="","",IF('Section 10a Plan_Diffusion'!J187="«Choisir»","",'Section 10a Plan_Diffusion'!J187))</f>
        <v/>
      </c>
      <c r="R732" s="9" t="str">
        <f>IF('Section 10a Plan_Diffusion'!K187="","",'Section 10a Plan_Diffusion'!K187)</f>
        <v/>
      </c>
      <c r="S732" s="9" t="str">
        <f>IF('Section 10a Plan_Diffusion'!L187="","",'Section 10a Plan_Diffusion'!L187)</f>
        <v/>
      </c>
      <c r="T732" s="9" t="str">
        <f>IF('Section 10a Plan_Diffusion'!M187="","",'Section 10a Plan_Diffusion'!M187)</f>
        <v/>
      </c>
      <c r="U732" s="9" t="str">
        <f>IF('Section 10a Plan_Diffusion'!N187="","",'Section 10a Plan_Diffusion'!N187)</f>
        <v/>
      </c>
      <c r="V732" s="9">
        <f>'Section 10a Plan_Diffusion'!O187</f>
        <v>0</v>
      </c>
      <c r="W732" s="45">
        <f>'Section 10a Plan_Diffusion'!P187</f>
        <v>0</v>
      </c>
      <c r="X732" s="45">
        <f>'Section 10a Plan_Diffusion'!Q187</f>
        <v>0</v>
      </c>
      <c r="Y732" s="45">
        <f>'Section 10a Plan_Diffusion'!R187</f>
        <v>0</v>
      </c>
      <c r="Z732" s="45">
        <f>'Section 10a Plan_Diffusion'!S187</f>
        <v>0</v>
      </c>
      <c r="AA732" s="9">
        <f>'Section 10a Plan_Diffusion'!T187</f>
        <v>0</v>
      </c>
      <c r="AB732" s="9">
        <f>'Section 10a Plan_Diffusion'!U187</f>
        <v>0</v>
      </c>
    </row>
    <row r="733" spans="1:28">
      <c r="A733" s="9">
        <f>'Identification '!$F$11</f>
        <v>0</v>
      </c>
      <c r="B733" s="1371" t="str">
        <f>IF(AND('Identification '!$F$11="",'Identification '!$F$15&lt;&gt;""),'Identification '!$F$15,IF('Identification '!$F$11="","",IF('Identification '!$F$13="Inscrire le nom de votre organisme dans la cellule F15",'Identification '!$F$15,'Identification '!$F$13)))</f>
        <v/>
      </c>
      <c r="C733" s="9" t="str">
        <f>REF!$BM$8</f>
        <v>2026-2027</v>
      </c>
      <c r="D733" s="9" t="s">
        <v>3224</v>
      </c>
      <c r="E733" s="69" t="str">
        <f>'Identification '!$F$17</f>
        <v/>
      </c>
      <c r="F733" s="9" t="str">
        <f>'Identification '!$G$18</f>
        <v/>
      </c>
      <c r="G733" s="232" t="str">
        <f>IF('Section 10a Plan_Diffusion'!$D$6="","",'Section 10a Plan_Diffusion'!$D$6)</f>
        <v/>
      </c>
      <c r="H733" s="9" t="str">
        <f>IF('Section 10a Plan_Diffusion'!$D$8="","",'Section 10a Plan_Diffusion'!$D$8)</f>
        <v/>
      </c>
      <c r="I733" s="9" t="str">
        <f>IF('Section 10a Plan_Diffusion'!$K$8="","",'Section 10a Plan_Diffusion'!$K$8)</f>
        <v/>
      </c>
      <c r="J733" s="69" t="str">
        <f>IF('Section 10a Plan_Diffusion'!C188="","",'Section 10a Plan_Diffusion'!C188)</f>
        <v/>
      </c>
      <c r="K733" s="1273" t="str">
        <f>IF('Section 10a Plan_Diffusion'!D188="","",'Section 10a Plan_Diffusion'!D188)</f>
        <v/>
      </c>
      <c r="L733" s="69" t="str">
        <f>IF('Section 10a Plan_Diffusion'!E188="","",IF('Section 10a Plan_Diffusion'!E188="«Choisir»","",'Section 10a Plan_Diffusion'!E188))</f>
        <v/>
      </c>
      <c r="M733" s="69" t="str">
        <f>IF('Section 10a Plan_Diffusion'!F188="","",IF('Section 10a Plan_Diffusion'!F188="«Choisir»","",'Section 10a Plan_Diffusion'!F188))</f>
        <v/>
      </c>
      <c r="N733" s="69" t="str">
        <f>IF('Section 10a Plan_Diffusion'!G188="","",'Section 10a Plan_Diffusion'!G188)</f>
        <v/>
      </c>
      <c r="O733" s="69" t="str">
        <f>IF('Section 10a Plan_Diffusion'!H188="","",'Section 10a Plan_Diffusion'!H188)</f>
        <v/>
      </c>
      <c r="P733" s="69" t="str">
        <f>IF('Section 10a Plan_Diffusion'!I188="","",IF('Section 10a Plan_Diffusion'!I188="«Choisir»","",'Section 10a Plan_Diffusion'!I188))</f>
        <v/>
      </c>
      <c r="Q733" s="69" t="str">
        <f>IF('Section 10a Plan_Diffusion'!J188="","",IF('Section 10a Plan_Diffusion'!J188="«Choisir»","",'Section 10a Plan_Diffusion'!J188))</f>
        <v/>
      </c>
      <c r="R733" s="9" t="str">
        <f>IF('Section 10a Plan_Diffusion'!K188="","",'Section 10a Plan_Diffusion'!K188)</f>
        <v/>
      </c>
      <c r="S733" s="9" t="str">
        <f>IF('Section 10a Plan_Diffusion'!L188="","",'Section 10a Plan_Diffusion'!L188)</f>
        <v/>
      </c>
      <c r="T733" s="9" t="str">
        <f>IF('Section 10a Plan_Diffusion'!M188="","",'Section 10a Plan_Diffusion'!M188)</f>
        <v/>
      </c>
      <c r="U733" s="9" t="str">
        <f>IF('Section 10a Plan_Diffusion'!N188="","",'Section 10a Plan_Diffusion'!N188)</f>
        <v/>
      </c>
      <c r="V733" s="9">
        <f>'Section 10a Plan_Diffusion'!O188</f>
        <v>0</v>
      </c>
      <c r="W733" s="45">
        <f>'Section 10a Plan_Diffusion'!P188</f>
        <v>0</v>
      </c>
      <c r="X733" s="45">
        <f>'Section 10a Plan_Diffusion'!Q188</f>
        <v>0</v>
      </c>
      <c r="Y733" s="45">
        <f>'Section 10a Plan_Diffusion'!R188</f>
        <v>0</v>
      </c>
      <c r="Z733" s="45">
        <f>'Section 10a Plan_Diffusion'!S188</f>
        <v>0</v>
      </c>
      <c r="AA733" s="9">
        <f>'Section 10a Plan_Diffusion'!T188</f>
        <v>0</v>
      </c>
      <c r="AB733" s="9">
        <f>'Section 10a Plan_Diffusion'!U188</f>
        <v>0</v>
      </c>
    </row>
    <row r="734" spans="1:28">
      <c r="A734" s="9">
        <f>'Identification '!$F$11</f>
        <v>0</v>
      </c>
      <c r="B734" s="1371" t="str">
        <f>IF(AND('Identification '!$F$11="",'Identification '!$F$15&lt;&gt;""),'Identification '!$F$15,IF('Identification '!$F$11="","",IF('Identification '!$F$13="Inscrire le nom de votre organisme dans la cellule F15",'Identification '!$F$15,'Identification '!$F$13)))</f>
        <v/>
      </c>
      <c r="C734" s="9" t="str">
        <f>REF!$BM$8</f>
        <v>2026-2027</v>
      </c>
      <c r="D734" s="9" t="s">
        <v>3224</v>
      </c>
      <c r="E734" s="69" t="str">
        <f>'Identification '!$F$17</f>
        <v/>
      </c>
      <c r="F734" s="9" t="str">
        <f>'Identification '!$G$18</f>
        <v/>
      </c>
      <c r="G734" s="232" t="str">
        <f>IF('Section 10a Plan_Diffusion'!$D$6="","",'Section 10a Plan_Diffusion'!$D$6)</f>
        <v/>
      </c>
      <c r="H734" s="9" t="str">
        <f>IF('Section 10a Plan_Diffusion'!$D$8="","",'Section 10a Plan_Diffusion'!$D$8)</f>
        <v/>
      </c>
      <c r="I734" s="9" t="str">
        <f>IF('Section 10a Plan_Diffusion'!$K$8="","",'Section 10a Plan_Diffusion'!$K$8)</f>
        <v/>
      </c>
      <c r="J734" s="69" t="str">
        <f>IF('Section 10a Plan_Diffusion'!C189="","",'Section 10a Plan_Diffusion'!C189)</f>
        <v/>
      </c>
      <c r="K734" s="1273" t="str">
        <f>IF('Section 10a Plan_Diffusion'!D189="","",'Section 10a Plan_Diffusion'!D189)</f>
        <v/>
      </c>
      <c r="L734" s="69" t="str">
        <f>IF('Section 10a Plan_Diffusion'!E189="","",IF('Section 10a Plan_Diffusion'!E189="«Choisir»","",'Section 10a Plan_Diffusion'!E189))</f>
        <v/>
      </c>
      <c r="M734" s="69" t="str">
        <f>IF('Section 10a Plan_Diffusion'!F189="","",IF('Section 10a Plan_Diffusion'!F189="«Choisir»","",'Section 10a Plan_Diffusion'!F189))</f>
        <v/>
      </c>
      <c r="N734" s="69" t="str">
        <f>IF('Section 10a Plan_Diffusion'!G189="","",'Section 10a Plan_Diffusion'!G189)</f>
        <v/>
      </c>
      <c r="O734" s="69" t="str">
        <f>IF('Section 10a Plan_Diffusion'!H189="","",'Section 10a Plan_Diffusion'!H189)</f>
        <v/>
      </c>
      <c r="P734" s="69" t="str">
        <f>IF('Section 10a Plan_Diffusion'!I189="","",IF('Section 10a Plan_Diffusion'!I189="«Choisir»","",'Section 10a Plan_Diffusion'!I189))</f>
        <v/>
      </c>
      <c r="Q734" s="69" t="str">
        <f>IF('Section 10a Plan_Diffusion'!J189="","",IF('Section 10a Plan_Diffusion'!J189="«Choisir»","",'Section 10a Plan_Diffusion'!J189))</f>
        <v/>
      </c>
      <c r="R734" s="9" t="str">
        <f>IF('Section 10a Plan_Diffusion'!K189="","",'Section 10a Plan_Diffusion'!K189)</f>
        <v/>
      </c>
      <c r="S734" s="9" t="str">
        <f>IF('Section 10a Plan_Diffusion'!L189="","",'Section 10a Plan_Diffusion'!L189)</f>
        <v/>
      </c>
      <c r="T734" s="9" t="str">
        <f>IF('Section 10a Plan_Diffusion'!M189="","",'Section 10a Plan_Diffusion'!M189)</f>
        <v/>
      </c>
      <c r="U734" s="9" t="str">
        <f>IF('Section 10a Plan_Diffusion'!N189="","",'Section 10a Plan_Diffusion'!N189)</f>
        <v/>
      </c>
      <c r="V734" s="9">
        <f>'Section 10a Plan_Diffusion'!O189</f>
        <v>0</v>
      </c>
      <c r="W734" s="45">
        <f>'Section 10a Plan_Diffusion'!P189</f>
        <v>0</v>
      </c>
      <c r="X734" s="45">
        <f>'Section 10a Plan_Diffusion'!Q189</f>
        <v>0</v>
      </c>
      <c r="Y734" s="45">
        <f>'Section 10a Plan_Diffusion'!R189</f>
        <v>0</v>
      </c>
      <c r="Z734" s="45">
        <f>'Section 10a Plan_Diffusion'!S189</f>
        <v>0</v>
      </c>
      <c r="AA734" s="9">
        <f>'Section 10a Plan_Diffusion'!T189</f>
        <v>0</v>
      </c>
      <c r="AB734" s="9">
        <f>'Section 10a Plan_Diffusion'!U189</f>
        <v>0</v>
      </c>
    </row>
    <row r="735" spans="1:28">
      <c r="A735" s="9">
        <f>'Identification '!$F$11</f>
        <v>0</v>
      </c>
      <c r="B735" s="1371" t="str">
        <f>IF(AND('Identification '!$F$11="",'Identification '!$F$15&lt;&gt;""),'Identification '!$F$15,IF('Identification '!$F$11="","",IF('Identification '!$F$13="Inscrire le nom de votre organisme dans la cellule F15",'Identification '!$F$15,'Identification '!$F$13)))</f>
        <v/>
      </c>
      <c r="C735" s="9" t="str">
        <f>REF!$BM$8</f>
        <v>2026-2027</v>
      </c>
      <c r="D735" s="9" t="s">
        <v>3224</v>
      </c>
      <c r="E735" s="69" t="str">
        <f>'Identification '!$F$17</f>
        <v/>
      </c>
      <c r="F735" s="9" t="str">
        <f>'Identification '!$G$18</f>
        <v/>
      </c>
      <c r="G735" s="232" t="str">
        <f>IF('Section 10a Plan_Diffusion'!$D$6="","",'Section 10a Plan_Diffusion'!$D$6)</f>
        <v/>
      </c>
      <c r="H735" s="9" t="str">
        <f>IF('Section 10a Plan_Diffusion'!$D$8="","",'Section 10a Plan_Diffusion'!$D$8)</f>
        <v/>
      </c>
      <c r="I735" s="9" t="str">
        <f>IF('Section 10a Plan_Diffusion'!$K$8="","",'Section 10a Plan_Diffusion'!$K$8)</f>
        <v/>
      </c>
      <c r="J735" s="69" t="str">
        <f>IF('Section 10a Plan_Diffusion'!C190="","",'Section 10a Plan_Diffusion'!C190)</f>
        <v/>
      </c>
      <c r="K735" s="1273" t="str">
        <f>IF('Section 10a Plan_Diffusion'!D190="","",'Section 10a Plan_Diffusion'!D190)</f>
        <v/>
      </c>
      <c r="L735" s="69" t="str">
        <f>IF('Section 10a Plan_Diffusion'!E190="","",IF('Section 10a Plan_Diffusion'!E190="«Choisir»","",'Section 10a Plan_Diffusion'!E190))</f>
        <v/>
      </c>
      <c r="M735" s="69" t="str">
        <f>IF('Section 10a Plan_Diffusion'!F190="","",IF('Section 10a Plan_Diffusion'!F190="«Choisir»","",'Section 10a Plan_Diffusion'!F190))</f>
        <v/>
      </c>
      <c r="N735" s="69" t="str">
        <f>IF('Section 10a Plan_Diffusion'!G190="","",'Section 10a Plan_Diffusion'!G190)</f>
        <v/>
      </c>
      <c r="O735" s="69" t="str">
        <f>IF('Section 10a Plan_Diffusion'!H190="","",'Section 10a Plan_Diffusion'!H190)</f>
        <v/>
      </c>
      <c r="P735" s="69" t="str">
        <f>IF('Section 10a Plan_Diffusion'!I190="","",IF('Section 10a Plan_Diffusion'!I190="«Choisir»","",'Section 10a Plan_Diffusion'!I190))</f>
        <v/>
      </c>
      <c r="Q735" s="69" t="str">
        <f>IF('Section 10a Plan_Diffusion'!J190="","",IF('Section 10a Plan_Diffusion'!J190="«Choisir»","",'Section 10a Plan_Diffusion'!J190))</f>
        <v/>
      </c>
      <c r="R735" s="9" t="str">
        <f>IF('Section 10a Plan_Diffusion'!K190="","",'Section 10a Plan_Diffusion'!K190)</f>
        <v/>
      </c>
      <c r="S735" s="9" t="str">
        <f>IF('Section 10a Plan_Diffusion'!L190="","",'Section 10a Plan_Diffusion'!L190)</f>
        <v/>
      </c>
      <c r="T735" s="9" t="str">
        <f>IF('Section 10a Plan_Diffusion'!M190="","",'Section 10a Plan_Diffusion'!M190)</f>
        <v/>
      </c>
      <c r="U735" s="9" t="str">
        <f>IF('Section 10a Plan_Diffusion'!N190="","",'Section 10a Plan_Diffusion'!N190)</f>
        <v/>
      </c>
      <c r="V735" s="9">
        <f>'Section 10a Plan_Diffusion'!O190</f>
        <v>0</v>
      </c>
      <c r="W735" s="45">
        <f>'Section 10a Plan_Diffusion'!P190</f>
        <v>0</v>
      </c>
      <c r="X735" s="45">
        <f>'Section 10a Plan_Diffusion'!Q190</f>
        <v>0</v>
      </c>
      <c r="Y735" s="45">
        <f>'Section 10a Plan_Diffusion'!R190</f>
        <v>0</v>
      </c>
      <c r="Z735" s="45">
        <f>'Section 10a Plan_Diffusion'!S190</f>
        <v>0</v>
      </c>
      <c r="AA735" s="9">
        <f>'Section 10a Plan_Diffusion'!T190</f>
        <v>0</v>
      </c>
      <c r="AB735" s="9">
        <f>'Section 10a Plan_Diffusion'!U190</f>
        <v>0</v>
      </c>
    </row>
    <row r="736" spans="1:28">
      <c r="A736" s="9">
        <f>'Identification '!$F$11</f>
        <v>0</v>
      </c>
      <c r="B736" s="1371" t="str">
        <f>IF(AND('Identification '!$F$11="",'Identification '!$F$15&lt;&gt;""),'Identification '!$F$15,IF('Identification '!$F$11="","",IF('Identification '!$F$13="Inscrire le nom de votre organisme dans la cellule F15",'Identification '!$F$15,'Identification '!$F$13)))</f>
        <v/>
      </c>
      <c r="C736" s="9" t="str">
        <f>REF!$BM$8</f>
        <v>2026-2027</v>
      </c>
      <c r="D736" s="9" t="s">
        <v>3224</v>
      </c>
      <c r="E736" s="69" t="str">
        <f>'Identification '!$F$17</f>
        <v/>
      </c>
      <c r="F736" s="9" t="str">
        <f>'Identification '!$G$18</f>
        <v/>
      </c>
      <c r="G736" s="232" t="str">
        <f>IF('Section 10a Plan_Diffusion'!$D$6="","",'Section 10a Plan_Diffusion'!$D$6)</f>
        <v/>
      </c>
      <c r="H736" s="9" t="str">
        <f>IF('Section 10a Plan_Diffusion'!$D$8="","",'Section 10a Plan_Diffusion'!$D$8)</f>
        <v/>
      </c>
      <c r="I736" s="9" t="str">
        <f>IF('Section 10a Plan_Diffusion'!$K$8="","",'Section 10a Plan_Diffusion'!$K$8)</f>
        <v/>
      </c>
      <c r="J736" s="69" t="str">
        <f>IF('Section 10a Plan_Diffusion'!C191="","",'Section 10a Plan_Diffusion'!C191)</f>
        <v/>
      </c>
      <c r="K736" s="1273" t="str">
        <f>IF('Section 10a Plan_Diffusion'!D191="","",'Section 10a Plan_Diffusion'!D191)</f>
        <v/>
      </c>
      <c r="L736" s="69" t="str">
        <f>IF('Section 10a Plan_Diffusion'!E191="","",IF('Section 10a Plan_Diffusion'!E191="«Choisir»","",'Section 10a Plan_Diffusion'!E191))</f>
        <v/>
      </c>
      <c r="M736" s="69" t="str">
        <f>IF('Section 10a Plan_Diffusion'!F191="","",IF('Section 10a Plan_Diffusion'!F191="«Choisir»","",'Section 10a Plan_Diffusion'!F191))</f>
        <v/>
      </c>
      <c r="N736" s="69" t="str">
        <f>IF('Section 10a Plan_Diffusion'!G191="","",'Section 10a Plan_Diffusion'!G191)</f>
        <v/>
      </c>
      <c r="O736" s="69" t="str">
        <f>IF('Section 10a Plan_Diffusion'!H191="","",'Section 10a Plan_Diffusion'!H191)</f>
        <v/>
      </c>
      <c r="P736" s="69" t="str">
        <f>IF('Section 10a Plan_Diffusion'!I191="","",IF('Section 10a Plan_Diffusion'!I191="«Choisir»","",'Section 10a Plan_Diffusion'!I191))</f>
        <v/>
      </c>
      <c r="Q736" s="69" t="str">
        <f>IF('Section 10a Plan_Diffusion'!J191="","",IF('Section 10a Plan_Diffusion'!J191="«Choisir»","",'Section 10a Plan_Diffusion'!J191))</f>
        <v/>
      </c>
      <c r="R736" s="9" t="str">
        <f>IF('Section 10a Plan_Diffusion'!K191="","",'Section 10a Plan_Diffusion'!K191)</f>
        <v/>
      </c>
      <c r="S736" s="9" t="str">
        <f>IF('Section 10a Plan_Diffusion'!L191="","",'Section 10a Plan_Diffusion'!L191)</f>
        <v/>
      </c>
      <c r="T736" s="9" t="str">
        <f>IF('Section 10a Plan_Diffusion'!M191="","",'Section 10a Plan_Diffusion'!M191)</f>
        <v/>
      </c>
      <c r="U736" s="9" t="str">
        <f>IF('Section 10a Plan_Diffusion'!N191="","",'Section 10a Plan_Diffusion'!N191)</f>
        <v/>
      </c>
      <c r="V736" s="9">
        <f>'Section 10a Plan_Diffusion'!O191</f>
        <v>0</v>
      </c>
      <c r="W736" s="45">
        <f>'Section 10a Plan_Diffusion'!P191</f>
        <v>0</v>
      </c>
      <c r="X736" s="45">
        <f>'Section 10a Plan_Diffusion'!Q191</f>
        <v>0</v>
      </c>
      <c r="Y736" s="45">
        <f>'Section 10a Plan_Diffusion'!R191</f>
        <v>0</v>
      </c>
      <c r="Z736" s="45">
        <f>'Section 10a Plan_Diffusion'!S191</f>
        <v>0</v>
      </c>
      <c r="AA736" s="9">
        <f>'Section 10a Plan_Diffusion'!T191</f>
        <v>0</v>
      </c>
      <c r="AB736" s="9">
        <f>'Section 10a Plan_Diffusion'!U191</f>
        <v>0</v>
      </c>
    </row>
    <row r="737" spans="1:28">
      <c r="A737" s="9">
        <f>'Identification '!$F$11</f>
        <v>0</v>
      </c>
      <c r="B737" s="1371" t="str">
        <f>IF(AND('Identification '!$F$11="",'Identification '!$F$15&lt;&gt;""),'Identification '!$F$15,IF('Identification '!$F$11="","",IF('Identification '!$F$13="Inscrire le nom de votre organisme dans la cellule F15",'Identification '!$F$15,'Identification '!$F$13)))</f>
        <v/>
      </c>
      <c r="C737" s="9" t="str">
        <f>REF!$BM$8</f>
        <v>2026-2027</v>
      </c>
      <c r="D737" s="9" t="s">
        <v>3224</v>
      </c>
      <c r="E737" s="69" t="str">
        <f>'Identification '!$F$17</f>
        <v/>
      </c>
      <c r="F737" s="9" t="str">
        <f>'Identification '!$G$18</f>
        <v/>
      </c>
      <c r="G737" s="232" t="str">
        <f>IF('Section 10a Plan_Diffusion'!$D$6="","",'Section 10a Plan_Diffusion'!$D$6)</f>
        <v/>
      </c>
      <c r="H737" s="9" t="str">
        <f>IF('Section 10a Plan_Diffusion'!$D$8="","",'Section 10a Plan_Diffusion'!$D$8)</f>
        <v/>
      </c>
      <c r="I737" s="9" t="str">
        <f>IF('Section 10a Plan_Diffusion'!$K$8="","",'Section 10a Plan_Diffusion'!$K$8)</f>
        <v/>
      </c>
      <c r="J737" s="69" t="str">
        <f>IF('Section 10a Plan_Diffusion'!C192="","",'Section 10a Plan_Diffusion'!C192)</f>
        <v/>
      </c>
      <c r="K737" s="1273" t="str">
        <f>IF('Section 10a Plan_Diffusion'!D192="","",'Section 10a Plan_Diffusion'!D192)</f>
        <v/>
      </c>
      <c r="L737" s="69" t="str">
        <f>IF('Section 10a Plan_Diffusion'!E192="","",IF('Section 10a Plan_Diffusion'!E192="«Choisir»","",'Section 10a Plan_Diffusion'!E192))</f>
        <v/>
      </c>
      <c r="M737" s="69" t="str">
        <f>IF('Section 10a Plan_Diffusion'!F192="","",IF('Section 10a Plan_Diffusion'!F192="«Choisir»","",'Section 10a Plan_Diffusion'!F192))</f>
        <v/>
      </c>
      <c r="N737" s="69" t="str">
        <f>IF('Section 10a Plan_Diffusion'!G192="","",'Section 10a Plan_Diffusion'!G192)</f>
        <v/>
      </c>
      <c r="O737" s="69" t="str">
        <f>IF('Section 10a Plan_Diffusion'!H192="","",'Section 10a Plan_Diffusion'!H192)</f>
        <v/>
      </c>
      <c r="P737" s="69" t="str">
        <f>IF('Section 10a Plan_Diffusion'!I192="","",IF('Section 10a Plan_Diffusion'!I192="«Choisir»","",'Section 10a Plan_Diffusion'!I192))</f>
        <v/>
      </c>
      <c r="Q737" s="69" t="str">
        <f>IF('Section 10a Plan_Diffusion'!J192="","",IF('Section 10a Plan_Diffusion'!J192="«Choisir»","",'Section 10a Plan_Diffusion'!J192))</f>
        <v/>
      </c>
      <c r="R737" s="9" t="str">
        <f>IF('Section 10a Plan_Diffusion'!K192="","",'Section 10a Plan_Diffusion'!K192)</f>
        <v/>
      </c>
      <c r="S737" s="9" t="str">
        <f>IF('Section 10a Plan_Diffusion'!L192="","",'Section 10a Plan_Diffusion'!L192)</f>
        <v/>
      </c>
      <c r="T737" s="9" t="str">
        <f>IF('Section 10a Plan_Diffusion'!M192="","",'Section 10a Plan_Diffusion'!M192)</f>
        <v/>
      </c>
      <c r="U737" s="9" t="str">
        <f>IF('Section 10a Plan_Diffusion'!N192="","",'Section 10a Plan_Diffusion'!N192)</f>
        <v/>
      </c>
      <c r="V737" s="9">
        <f>'Section 10a Plan_Diffusion'!O192</f>
        <v>0</v>
      </c>
      <c r="W737" s="45">
        <f>'Section 10a Plan_Diffusion'!P192</f>
        <v>0</v>
      </c>
      <c r="X737" s="45">
        <f>'Section 10a Plan_Diffusion'!Q192</f>
        <v>0</v>
      </c>
      <c r="Y737" s="45">
        <f>'Section 10a Plan_Diffusion'!R192</f>
        <v>0</v>
      </c>
      <c r="Z737" s="45">
        <f>'Section 10a Plan_Diffusion'!S192</f>
        <v>0</v>
      </c>
      <c r="AA737" s="9">
        <f>'Section 10a Plan_Diffusion'!T192</f>
        <v>0</v>
      </c>
      <c r="AB737" s="9">
        <f>'Section 10a Plan_Diffusion'!U192</f>
        <v>0</v>
      </c>
    </row>
    <row r="738" spans="1:28">
      <c r="A738" s="9">
        <f>'Identification '!$F$11</f>
        <v>0</v>
      </c>
      <c r="B738" s="1371" t="str">
        <f>IF(AND('Identification '!$F$11="",'Identification '!$F$15&lt;&gt;""),'Identification '!$F$15,IF('Identification '!$F$11="","",IF('Identification '!$F$13="Inscrire le nom de votre organisme dans la cellule F15",'Identification '!$F$15,'Identification '!$F$13)))</f>
        <v/>
      </c>
      <c r="C738" s="9" t="str">
        <f>REF!$BM$8</f>
        <v>2026-2027</v>
      </c>
      <c r="D738" s="9" t="s">
        <v>3224</v>
      </c>
      <c r="E738" s="69" t="str">
        <f>'Identification '!$F$17</f>
        <v/>
      </c>
      <c r="F738" s="9" t="str">
        <f>'Identification '!$G$18</f>
        <v/>
      </c>
      <c r="G738" s="232" t="str">
        <f>IF('Section 10a Plan_Diffusion'!$D$6="","",'Section 10a Plan_Diffusion'!$D$6)</f>
        <v/>
      </c>
      <c r="H738" s="9" t="str">
        <f>IF('Section 10a Plan_Diffusion'!$D$8="","",'Section 10a Plan_Diffusion'!$D$8)</f>
        <v/>
      </c>
      <c r="I738" s="9" t="str">
        <f>IF('Section 10a Plan_Diffusion'!$K$8="","",'Section 10a Plan_Diffusion'!$K$8)</f>
        <v/>
      </c>
      <c r="J738" s="69" t="str">
        <f>IF('Section 10a Plan_Diffusion'!C193="","",'Section 10a Plan_Diffusion'!C193)</f>
        <v/>
      </c>
      <c r="K738" s="1273" t="str">
        <f>IF('Section 10a Plan_Diffusion'!D193="","",'Section 10a Plan_Diffusion'!D193)</f>
        <v/>
      </c>
      <c r="L738" s="69" t="str">
        <f>IF('Section 10a Plan_Diffusion'!E193="","",IF('Section 10a Plan_Diffusion'!E193="«Choisir»","",'Section 10a Plan_Diffusion'!E193))</f>
        <v/>
      </c>
      <c r="M738" s="69" t="str">
        <f>IF('Section 10a Plan_Diffusion'!F193="","",IF('Section 10a Plan_Diffusion'!F193="«Choisir»","",'Section 10a Plan_Diffusion'!F193))</f>
        <v/>
      </c>
      <c r="N738" s="69" t="str">
        <f>IF('Section 10a Plan_Diffusion'!G193="","",'Section 10a Plan_Diffusion'!G193)</f>
        <v/>
      </c>
      <c r="O738" s="69" t="str">
        <f>IF('Section 10a Plan_Diffusion'!H193="","",'Section 10a Plan_Diffusion'!H193)</f>
        <v/>
      </c>
      <c r="P738" s="69" t="str">
        <f>IF('Section 10a Plan_Diffusion'!I193="","",IF('Section 10a Plan_Diffusion'!I193="«Choisir»","",'Section 10a Plan_Diffusion'!I193))</f>
        <v/>
      </c>
      <c r="Q738" s="69" t="str">
        <f>IF('Section 10a Plan_Diffusion'!J193="","",IF('Section 10a Plan_Diffusion'!J193="«Choisir»","",'Section 10a Plan_Diffusion'!J193))</f>
        <v/>
      </c>
      <c r="R738" s="9" t="str">
        <f>IF('Section 10a Plan_Diffusion'!K193="","",'Section 10a Plan_Diffusion'!K193)</f>
        <v/>
      </c>
      <c r="S738" s="9" t="str">
        <f>IF('Section 10a Plan_Diffusion'!L193="","",'Section 10a Plan_Diffusion'!L193)</f>
        <v/>
      </c>
      <c r="T738" s="9" t="str">
        <f>IF('Section 10a Plan_Diffusion'!M193="","",'Section 10a Plan_Diffusion'!M193)</f>
        <v/>
      </c>
      <c r="U738" s="9" t="str">
        <f>IF('Section 10a Plan_Diffusion'!N193="","",'Section 10a Plan_Diffusion'!N193)</f>
        <v/>
      </c>
      <c r="V738" s="9">
        <f>'Section 10a Plan_Diffusion'!O193</f>
        <v>0</v>
      </c>
      <c r="W738" s="45">
        <f>'Section 10a Plan_Diffusion'!P193</f>
        <v>0</v>
      </c>
      <c r="X738" s="45">
        <f>'Section 10a Plan_Diffusion'!Q193</f>
        <v>0</v>
      </c>
      <c r="Y738" s="45">
        <f>'Section 10a Plan_Diffusion'!R193</f>
        <v>0</v>
      </c>
      <c r="Z738" s="45">
        <f>'Section 10a Plan_Diffusion'!S193</f>
        <v>0</v>
      </c>
      <c r="AA738" s="9">
        <f>'Section 10a Plan_Diffusion'!T193</f>
        <v>0</v>
      </c>
      <c r="AB738" s="9">
        <f>'Section 10a Plan_Diffusion'!U193</f>
        <v>0</v>
      </c>
    </row>
    <row r="739" spans="1:28">
      <c r="A739" s="9">
        <f>'Identification '!$F$11</f>
        <v>0</v>
      </c>
      <c r="B739" s="1371" t="str">
        <f>IF(AND('Identification '!$F$11="",'Identification '!$F$15&lt;&gt;""),'Identification '!$F$15,IF('Identification '!$F$11="","",IF('Identification '!$F$13="Inscrire le nom de votre organisme dans la cellule F15",'Identification '!$F$15,'Identification '!$F$13)))</f>
        <v/>
      </c>
      <c r="C739" s="9" t="str">
        <f>REF!$BM$8</f>
        <v>2026-2027</v>
      </c>
      <c r="D739" s="9" t="s">
        <v>3224</v>
      </c>
      <c r="E739" s="69" t="str">
        <f>'Identification '!$F$17</f>
        <v/>
      </c>
      <c r="F739" s="9" t="str">
        <f>'Identification '!$G$18</f>
        <v/>
      </c>
      <c r="G739" s="232" t="str">
        <f>IF('Section 10a Plan_Diffusion'!$D$6="","",'Section 10a Plan_Diffusion'!$D$6)</f>
        <v/>
      </c>
      <c r="H739" s="9" t="str">
        <f>IF('Section 10a Plan_Diffusion'!$D$8="","",'Section 10a Plan_Diffusion'!$D$8)</f>
        <v/>
      </c>
      <c r="I739" s="9" t="str">
        <f>IF('Section 10a Plan_Diffusion'!$K$8="","",'Section 10a Plan_Diffusion'!$K$8)</f>
        <v/>
      </c>
      <c r="J739" s="69" t="str">
        <f>IF('Section 10a Plan_Diffusion'!C194="","",'Section 10a Plan_Diffusion'!C194)</f>
        <v/>
      </c>
      <c r="K739" s="1273" t="str">
        <f>IF('Section 10a Plan_Diffusion'!D194="","",'Section 10a Plan_Diffusion'!D194)</f>
        <v/>
      </c>
      <c r="L739" s="69" t="str">
        <f>IF('Section 10a Plan_Diffusion'!E194="","",IF('Section 10a Plan_Diffusion'!E194="«Choisir»","",'Section 10a Plan_Diffusion'!E194))</f>
        <v/>
      </c>
      <c r="M739" s="69" t="str">
        <f>IF('Section 10a Plan_Diffusion'!F194="","",IF('Section 10a Plan_Diffusion'!F194="«Choisir»","",'Section 10a Plan_Diffusion'!F194))</f>
        <v/>
      </c>
      <c r="N739" s="69" t="str">
        <f>IF('Section 10a Plan_Diffusion'!G194="","",'Section 10a Plan_Diffusion'!G194)</f>
        <v/>
      </c>
      <c r="O739" s="69" t="str">
        <f>IF('Section 10a Plan_Diffusion'!H194="","",'Section 10a Plan_Diffusion'!H194)</f>
        <v/>
      </c>
      <c r="P739" s="69" t="str">
        <f>IF('Section 10a Plan_Diffusion'!I194="","",IF('Section 10a Plan_Diffusion'!I194="«Choisir»","",'Section 10a Plan_Diffusion'!I194))</f>
        <v/>
      </c>
      <c r="Q739" s="69" t="str">
        <f>IF('Section 10a Plan_Diffusion'!J194="","",IF('Section 10a Plan_Diffusion'!J194="«Choisir»","",'Section 10a Plan_Diffusion'!J194))</f>
        <v/>
      </c>
      <c r="R739" s="9" t="str">
        <f>IF('Section 10a Plan_Diffusion'!K194="","",'Section 10a Plan_Diffusion'!K194)</f>
        <v/>
      </c>
      <c r="S739" s="9" t="str">
        <f>IF('Section 10a Plan_Diffusion'!L194="","",'Section 10a Plan_Diffusion'!L194)</f>
        <v/>
      </c>
      <c r="T739" s="9" t="str">
        <f>IF('Section 10a Plan_Diffusion'!M194="","",'Section 10a Plan_Diffusion'!M194)</f>
        <v/>
      </c>
      <c r="U739" s="9" t="str">
        <f>IF('Section 10a Plan_Diffusion'!N194="","",'Section 10a Plan_Diffusion'!N194)</f>
        <v/>
      </c>
      <c r="V739" s="9">
        <f>'Section 10a Plan_Diffusion'!O194</f>
        <v>0</v>
      </c>
      <c r="W739" s="45">
        <f>'Section 10a Plan_Diffusion'!P194</f>
        <v>0</v>
      </c>
      <c r="X739" s="45">
        <f>'Section 10a Plan_Diffusion'!Q194</f>
        <v>0</v>
      </c>
      <c r="Y739" s="45">
        <f>'Section 10a Plan_Diffusion'!R194</f>
        <v>0</v>
      </c>
      <c r="Z739" s="45">
        <f>'Section 10a Plan_Diffusion'!S194</f>
        <v>0</v>
      </c>
      <c r="AA739" s="9">
        <f>'Section 10a Plan_Diffusion'!T194</f>
        <v>0</v>
      </c>
      <c r="AB739" s="9">
        <f>'Section 10a Plan_Diffusion'!U194</f>
        <v>0</v>
      </c>
    </row>
    <row r="740" spans="1:28">
      <c r="A740" s="9">
        <f>'Identification '!$F$11</f>
        <v>0</v>
      </c>
      <c r="B740" s="1371" t="str">
        <f>IF(AND('Identification '!$F$11="",'Identification '!$F$15&lt;&gt;""),'Identification '!$F$15,IF('Identification '!$F$11="","",IF('Identification '!$F$13="Inscrire le nom de votre organisme dans la cellule F15",'Identification '!$F$15,'Identification '!$F$13)))</f>
        <v/>
      </c>
      <c r="C740" s="9" t="str">
        <f>REF!$BM$8</f>
        <v>2026-2027</v>
      </c>
      <c r="D740" s="9" t="s">
        <v>3224</v>
      </c>
      <c r="E740" s="69" t="str">
        <f>'Identification '!$F$17</f>
        <v/>
      </c>
      <c r="F740" s="9" t="str">
        <f>'Identification '!$G$18</f>
        <v/>
      </c>
      <c r="G740" s="232" t="str">
        <f>IF('Section 10a Plan_Diffusion'!$D$6="","",'Section 10a Plan_Diffusion'!$D$6)</f>
        <v/>
      </c>
      <c r="H740" s="9" t="str">
        <f>IF('Section 10a Plan_Diffusion'!$D$8="","",'Section 10a Plan_Diffusion'!$D$8)</f>
        <v/>
      </c>
      <c r="I740" s="9" t="str">
        <f>IF('Section 10a Plan_Diffusion'!$K$8="","",'Section 10a Plan_Diffusion'!$K$8)</f>
        <v/>
      </c>
      <c r="J740" s="69" t="str">
        <f>IF('Section 10a Plan_Diffusion'!C195="","",'Section 10a Plan_Diffusion'!C195)</f>
        <v/>
      </c>
      <c r="K740" s="1273" t="str">
        <f>IF('Section 10a Plan_Diffusion'!D195="","",'Section 10a Plan_Diffusion'!D195)</f>
        <v/>
      </c>
      <c r="L740" s="69" t="str">
        <f>IF('Section 10a Plan_Diffusion'!E195="","",IF('Section 10a Plan_Diffusion'!E195="«Choisir»","",'Section 10a Plan_Diffusion'!E195))</f>
        <v/>
      </c>
      <c r="M740" s="69" t="str">
        <f>IF('Section 10a Plan_Diffusion'!F195="","",IF('Section 10a Plan_Diffusion'!F195="«Choisir»","",'Section 10a Plan_Diffusion'!F195))</f>
        <v/>
      </c>
      <c r="N740" s="69" t="str">
        <f>IF('Section 10a Plan_Diffusion'!G195="","",'Section 10a Plan_Diffusion'!G195)</f>
        <v/>
      </c>
      <c r="O740" s="69" t="str">
        <f>IF('Section 10a Plan_Diffusion'!H195="","",'Section 10a Plan_Diffusion'!H195)</f>
        <v/>
      </c>
      <c r="P740" s="69" t="str">
        <f>IF('Section 10a Plan_Diffusion'!I195="","",IF('Section 10a Plan_Diffusion'!I195="«Choisir»","",'Section 10a Plan_Diffusion'!I195))</f>
        <v/>
      </c>
      <c r="Q740" s="69" t="str">
        <f>IF('Section 10a Plan_Diffusion'!J195="","",IF('Section 10a Plan_Diffusion'!J195="«Choisir»","",'Section 10a Plan_Diffusion'!J195))</f>
        <v/>
      </c>
      <c r="R740" s="9" t="str">
        <f>IF('Section 10a Plan_Diffusion'!K195="","",'Section 10a Plan_Diffusion'!K195)</f>
        <v/>
      </c>
      <c r="S740" s="9" t="str">
        <f>IF('Section 10a Plan_Diffusion'!L195="","",'Section 10a Plan_Diffusion'!L195)</f>
        <v/>
      </c>
      <c r="T740" s="9" t="str">
        <f>IF('Section 10a Plan_Diffusion'!M195="","",'Section 10a Plan_Diffusion'!M195)</f>
        <v/>
      </c>
      <c r="U740" s="9" t="str">
        <f>IF('Section 10a Plan_Diffusion'!N195="","",'Section 10a Plan_Diffusion'!N195)</f>
        <v/>
      </c>
      <c r="V740" s="9">
        <f>'Section 10a Plan_Diffusion'!O195</f>
        <v>0</v>
      </c>
      <c r="W740" s="45">
        <f>'Section 10a Plan_Diffusion'!P195</f>
        <v>0</v>
      </c>
      <c r="X740" s="45">
        <f>'Section 10a Plan_Diffusion'!Q195</f>
        <v>0</v>
      </c>
      <c r="Y740" s="45">
        <f>'Section 10a Plan_Diffusion'!R195</f>
        <v>0</v>
      </c>
      <c r="Z740" s="45">
        <f>'Section 10a Plan_Diffusion'!S195</f>
        <v>0</v>
      </c>
      <c r="AA740" s="9">
        <f>'Section 10a Plan_Diffusion'!T195</f>
        <v>0</v>
      </c>
      <c r="AB740" s="9">
        <f>'Section 10a Plan_Diffusion'!U195</f>
        <v>0</v>
      </c>
    </row>
    <row r="741" spans="1:28">
      <c r="A741" s="9">
        <f>'Identification '!$F$11</f>
        <v>0</v>
      </c>
      <c r="B741" s="1371" t="str">
        <f>IF(AND('Identification '!$F$11="",'Identification '!$F$15&lt;&gt;""),'Identification '!$F$15,IF('Identification '!$F$11="","",IF('Identification '!$F$13="Inscrire le nom de votre organisme dans la cellule F15",'Identification '!$F$15,'Identification '!$F$13)))</f>
        <v/>
      </c>
      <c r="C741" s="9" t="str">
        <f>REF!$BM$8</f>
        <v>2026-2027</v>
      </c>
      <c r="D741" s="9" t="s">
        <v>3224</v>
      </c>
      <c r="E741" s="69" t="str">
        <f>'Identification '!$F$17</f>
        <v/>
      </c>
      <c r="F741" s="9" t="str">
        <f>'Identification '!$G$18</f>
        <v/>
      </c>
      <c r="G741" s="232" t="str">
        <f>IF('Section 10a Plan_Diffusion'!$D$6="","",'Section 10a Plan_Diffusion'!$D$6)</f>
        <v/>
      </c>
      <c r="H741" s="9" t="str">
        <f>IF('Section 10a Plan_Diffusion'!$D$8="","",'Section 10a Plan_Diffusion'!$D$8)</f>
        <v/>
      </c>
      <c r="I741" s="9" t="str">
        <f>IF('Section 10a Plan_Diffusion'!$K$8="","",'Section 10a Plan_Diffusion'!$K$8)</f>
        <v/>
      </c>
      <c r="J741" s="69" t="str">
        <f>IF('Section 10a Plan_Diffusion'!C196="","",'Section 10a Plan_Diffusion'!C196)</f>
        <v/>
      </c>
      <c r="K741" s="1273" t="str">
        <f>IF('Section 10a Plan_Diffusion'!D196="","",'Section 10a Plan_Diffusion'!D196)</f>
        <v/>
      </c>
      <c r="L741" s="69" t="str">
        <f>IF('Section 10a Plan_Diffusion'!E196="","",IF('Section 10a Plan_Diffusion'!E196="«Choisir»","",'Section 10a Plan_Diffusion'!E196))</f>
        <v/>
      </c>
      <c r="M741" s="69" t="str">
        <f>IF('Section 10a Plan_Diffusion'!F196="","",IF('Section 10a Plan_Diffusion'!F196="«Choisir»","",'Section 10a Plan_Diffusion'!F196))</f>
        <v/>
      </c>
      <c r="N741" s="69" t="str">
        <f>IF('Section 10a Plan_Diffusion'!G196="","",'Section 10a Plan_Diffusion'!G196)</f>
        <v/>
      </c>
      <c r="O741" s="69" t="str">
        <f>IF('Section 10a Plan_Diffusion'!H196="","",'Section 10a Plan_Diffusion'!H196)</f>
        <v/>
      </c>
      <c r="P741" s="69" t="str">
        <f>IF('Section 10a Plan_Diffusion'!I196="","",IF('Section 10a Plan_Diffusion'!I196="«Choisir»","",'Section 10a Plan_Diffusion'!I196))</f>
        <v/>
      </c>
      <c r="Q741" s="69" t="str">
        <f>IF('Section 10a Plan_Diffusion'!J196="","",IF('Section 10a Plan_Diffusion'!J196="«Choisir»","",'Section 10a Plan_Diffusion'!J196))</f>
        <v/>
      </c>
      <c r="R741" s="9" t="str">
        <f>IF('Section 10a Plan_Diffusion'!K196="","",'Section 10a Plan_Diffusion'!K196)</f>
        <v/>
      </c>
      <c r="S741" s="9" t="str">
        <f>IF('Section 10a Plan_Diffusion'!L196="","",'Section 10a Plan_Diffusion'!L196)</f>
        <v/>
      </c>
      <c r="T741" s="9" t="str">
        <f>IF('Section 10a Plan_Diffusion'!M196="","",'Section 10a Plan_Diffusion'!M196)</f>
        <v/>
      </c>
      <c r="U741" s="9" t="str">
        <f>IF('Section 10a Plan_Diffusion'!N196="","",'Section 10a Plan_Diffusion'!N196)</f>
        <v/>
      </c>
      <c r="V741" s="9">
        <f>'Section 10a Plan_Diffusion'!O196</f>
        <v>0</v>
      </c>
      <c r="W741" s="45">
        <f>'Section 10a Plan_Diffusion'!P196</f>
        <v>0</v>
      </c>
      <c r="X741" s="45">
        <f>'Section 10a Plan_Diffusion'!Q196</f>
        <v>0</v>
      </c>
      <c r="Y741" s="45">
        <f>'Section 10a Plan_Diffusion'!R196</f>
        <v>0</v>
      </c>
      <c r="Z741" s="45">
        <f>'Section 10a Plan_Diffusion'!S196</f>
        <v>0</v>
      </c>
      <c r="AA741" s="9">
        <f>'Section 10a Plan_Diffusion'!T196</f>
        <v>0</v>
      </c>
      <c r="AB741" s="9">
        <f>'Section 10a Plan_Diffusion'!U196</f>
        <v>0</v>
      </c>
    </row>
    <row r="742" spans="1:28">
      <c r="A742" s="9">
        <f>'Identification '!$F$11</f>
        <v>0</v>
      </c>
      <c r="B742" s="1371" t="str">
        <f>IF(AND('Identification '!$F$11="",'Identification '!$F$15&lt;&gt;""),'Identification '!$F$15,IF('Identification '!$F$11="","",IF('Identification '!$F$13="Inscrire le nom de votre organisme dans la cellule F15",'Identification '!$F$15,'Identification '!$F$13)))</f>
        <v/>
      </c>
      <c r="C742" s="9" t="str">
        <f>REF!$BM$8</f>
        <v>2026-2027</v>
      </c>
      <c r="D742" s="9" t="s">
        <v>3224</v>
      </c>
      <c r="E742" s="69" t="str">
        <f>'Identification '!$F$17</f>
        <v/>
      </c>
      <c r="F742" s="9" t="str">
        <f>'Identification '!$G$18</f>
        <v/>
      </c>
      <c r="G742" s="232" t="str">
        <f>IF('Section 10a Plan_Diffusion'!$D$6="","",'Section 10a Plan_Diffusion'!$D$6)</f>
        <v/>
      </c>
      <c r="H742" s="9" t="str">
        <f>IF('Section 10a Plan_Diffusion'!$D$8="","",'Section 10a Plan_Diffusion'!$D$8)</f>
        <v/>
      </c>
      <c r="I742" s="9" t="str">
        <f>IF('Section 10a Plan_Diffusion'!$K$8="","",'Section 10a Plan_Diffusion'!$K$8)</f>
        <v/>
      </c>
      <c r="J742" s="69" t="str">
        <f>IF('Section 10a Plan_Diffusion'!C197="","",'Section 10a Plan_Diffusion'!C197)</f>
        <v/>
      </c>
      <c r="K742" s="1273" t="str">
        <f>IF('Section 10a Plan_Diffusion'!D197="","",'Section 10a Plan_Diffusion'!D197)</f>
        <v/>
      </c>
      <c r="L742" s="69" t="str">
        <f>IF('Section 10a Plan_Diffusion'!E197="","",IF('Section 10a Plan_Diffusion'!E197="«Choisir»","",'Section 10a Plan_Diffusion'!E197))</f>
        <v/>
      </c>
      <c r="M742" s="69" t="str">
        <f>IF('Section 10a Plan_Diffusion'!F197="","",IF('Section 10a Plan_Diffusion'!F197="«Choisir»","",'Section 10a Plan_Diffusion'!F197))</f>
        <v/>
      </c>
      <c r="N742" s="69" t="str">
        <f>IF('Section 10a Plan_Diffusion'!G197="","",'Section 10a Plan_Diffusion'!G197)</f>
        <v/>
      </c>
      <c r="O742" s="69" t="str">
        <f>IF('Section 10a Plan_Diffusion'!H197="","",'Section 10a Plan_Diffusion'!H197)</f>
        <v/>
      </c>
      <c r="P742" s="69" t="str">
        <f>IF('Section 10a Plan_Diffusion'!I197="","",IF('Section 10a Plan_Diffusion'!I197="«Choisir»","",'Section 10a Plan_Diffusion'!I197))</f>
        <v/>
      </c>
      <c r="Q742" s="69" t="str">
        <f>IF('Section 10a Plan_Diffusion'!J197="","",IF('Section 10a Plan_Diffusion'!J197="«Choisir»","",'Section 10a Plan_Diffusion'!J197))</f>
        <v/>
      </c>
      <c r="R742" s="9" t="str">
        <f>IF('Section 10a Plan_Diffusion'!K197="","",'Section 10a Plan_Diffusion'!K197)</f>
        <v/>
      </c>
      <c r="S742" s="9" t="str">
        <f>IF('Section 10a Plan_Diffusion'!L197="","",'Section 10a Plan_Diffusion'!L197)</f>
        <v/>
      </c>
      <c r="T742" s="9" t="str">
        <f>IF('Section 10a Plan_Diffusion'!M197="","",'Section 10a Plan_Diffusion'!M197)</f>
        <v/>
      </c>
      <c r="U742" s="9" t="str">
        <f>IF('Section 10a Plan_Diffusion'!N197="","",'Section 10a Plan_Diffusion'!N197)</f>
        <v/>
      </c>
      <c r="V742" s="9">
        <f>'Section 10a Plan_Diffusion'!O197</f>
        <v>0</v>
      </c>
      <c r="W742" s="45">
        <f>'Section 10a Plan_Diffusion'!P197</f>
        <v>0</v>
      </c>
      <c r="X742" s="45">
        <f>'Section 10a Plan_Diffusion'!Q197</f>
        <v>0</v>
      </c>
      <c r="Y742" s="45">
        <f>'Section 10a Plan_Diffusion'!R197</f>
        <v>0</v>
      </c>
      <c r="Z742" s="45">
        <f>'Section 10a Plan_Diffusion'!S197</f>
        <v>0</v>
      </c>
      <c r="AA742" s="9">
        <f>'Section 10a Plan_Diffusion'!T197</f>
        <v>0</v>
      </c>
      <c r="AB742" s="9">
        <f>'Section 10a Plan_Diffusion'!U197</f>
        <v>0</v>
      </c>
    </row>
    <row r="743" spans="1:28">
      <c r="A743" s="9">
        <f>'Identification '!$F$11</f>
        <v>0</v>
      </c>
      <c r="B743" s="1371" t="str">
        <f>IF(AND('Identification '!$F$11="",'Identification '!$F$15&lt;&gt;""),'Identification '!$F$15,IF('Identification '!$F$11="","",IF('Identification '!$F$13="Inscrire le nom de votre organisme dans la cellule F15",'Identification '!$F$15,'Identification '!$F$13)))</f>
        <v/>
      </c>
      <c r="C743" s="9" t="str">
        <f>REF!$BM$8</f>
        <v>2026-2027</v>
      </c>
      <c r="D743" s="9" t="s">
        <v>3224</v>
      </c>
      <c r="E743" s="69" t="str">
        <f>'Identification '!$F$17</f>
        <v/>
      </c>
      <c r="F743" s="9" t="str">
        <f>'Identification '!$G$18</f>
        <v/>
      </c>
      <c r="G743" s="232" t="str">
        <f>IF('Section 10a Plan_Diffusion'!$D$6="","",'Section 10a Plan_Diffusion'!$D$6)</f>
        <v/>
      </c>
      <c r="H743" s="9" t="str">
        <f>IF('Section 10a Plan_Diffusion'!$D$8="","",'Section 10a Plan_Diffusion'!$D$8)</f>
        <v/>
      </c>
      <c r="I743" s="9" t="str">
        <f>IF('Section 10a Plan_Diffusion'!$K$8="","",'Section 10a Plan_Diffusion'!$K$8)</f>
        <v/>
      </c>
      <c r="J743" s="69" t="str">
        <f>IF('Section 10a Plan_Diffusion'!C198="","",'Section 10a Plan_Diffusion'!C198)</f>
        <v/>
      </c>
      <c r="K743" s="1273" t="str">
        <f>IF('Section 10a Plan_Diffusion'!D198="","",'Section 10a Plan_Diffusion'!D198)</f>
        <v/>
      </c>
      <c r="L743" s="69" t="str">
        <f>IF('Section 10a Plan_Diffusion'!E198="","",IF('Section 10a Plan_Diffusion'!E198="«Choisir»","",'Section 10a Plan_Diffusion'!E198))</f>
        <v/>
      </c>
      <c r="M743" s="69" t="str">
        <f>IF('Section 10a Plan_Diffusion'!F198="","",IF('Section 10a Plan_Diffusion'!F198="«Choisir»","",'Section 10a Plan_Diffusion'!F198))</f>
        <v/>
      </c>
      <c r="N743" s="69" t="str">
        <f>IF('Section 10a Plan_Diffusion'!G198="","",'Section 10a Plan_Diffusion'!G198)</f>
        <v/>
      </c>
      <c r="O743" s="69" t="str">
        <f>IF('Section 10a Plan_Diffusion'!H198="","",'Section 10a Plan_Diffusion'!H198)</f>
        <v/>
      </c>
      <c r="P743" s="69" t="str">
        <f>IF('Section 10a Plan_Diffusion'!I198="","",IF('Section 10a Plan_Diffusion'!I198="«Choisir»","",'Section 10a Plan_Diffusion'!I198))</f>
        <v/>
      </c>
      <c r="Q743" s="69" t="str">
        <f>IF('Section 10a Plan_Diffusion'!J198="","",IF('Section 10a Plan_Diffusion'!J198="«Choisir»","",'Section 10a Plan_Diffusion'!J198))</f>
        <v/>
      </c>
      <c r="R743" s="9" t="str">
        <f>IF('Section 10a Plan_Diffusion'!K198="","",'Section 10a Plan_Diffusion'!K198)</f>
        <v/>
      </c>
      <c r="S743" s="9" t="str">
        <f>IF('Section 10a Plan_Diffusion'!L198="","",'Section 10a Plan_Diffusion'!L198)</f>
        <v/>
      </c>
      <c r="T743" s="9" t="str">
        <f>IF('Section 10a Plan_Diffusion'!M198="","",'Section 10a Plan_Diffusion'!M198)</f>
        <v/>
      </c>
      <c r="U743" s="9" t="str">
        <f>IF('Section 10a Plan_Diffusion'!N198="","",'Section 10a Plan_Diffusion'!N198)</f>
        <v/>
      </c>
      <c r="V743" s="9">
        <f>'Section 10a Plan_Diffusion'!O198</f>
        <v>0</v>
      </c>
      <c r="W743" s="45">
        <f>'Section 10a Plan_Diffusion'!P198</f>
        <v>0</v>
      </c>
      <c r="X743" s="45">
        <f>'Section 10a Plan_Diffusion'!Q198</f>
        <v>0</v>
      </c>
      <c r="Y743" s="45">
        <f>'Section 10a Plan_Diffusion'!R198</f>
        <v>0</v>
      </c>
      <c r="Z743" s="45">
        <f>'Section 10a Plan_Diffusion'!S198</f>
        <v>0</v>
      </c>
      <c r="AA743" s="9">
        <f>'Section 10a Plan_Diffusion'!T198</f>
        <v>0</v>
      </c>
      <c r="AB743" s="9">
        <f>'Section 10a Plan_Diffusion'!U198</f>
        <v>0</v>
      </c>
    </row>
    <row r="744" spans="1:28">
      <c r="A744" s="9">
        <f>'Identification '!$F$11</f>
        <v>0</v>
      </c>
      <c r="B744" s="1371" t="str">
        <f>IF(AND('Identification '!$F$11="",'Identification '!$F$15&lt;&gt;""),'Identification '!$F$15,IF('Identification '!$F$11="","",IF('Identification '!$F$13="Inscrire le nom de votre organisme dans la cellule F15",'Identification '!$F$15,'Identification '!$F$13)))</f>
        <v/>
      </c>
      <c r="C744" s="9" t="str">
        <f>REF!$BM$8</f>
        <v>2026-2027</v>
      </c>
      <c r="D744" s="9" t="s">
        <v>3224</v>
      </c>
      <c r="E744" s="69" t="str">
        <f>'Identification '!$F$17</f>
        <v/>
      </c>
      <c r="F744" s="9" t="str">
        <f>'Identification '!$G$18</f>
        <v/>
      </c>
      <c r="G744" s="232" t="str">
        <f>IF('Section 10a Plan_Diffusion'!$D$6="","",'Section 10a Plan_Diffusion'!$D$6)</f>
        <v/>
      </c>
      <c r="H744" s="9" t="str">
        <f>IF('Section 10a Plan_Diffusion'!$D$8="","",'Section 10a Plan_Diffusion'!$D$8)</f>
        <v/>
      </c>
      <c r="I744" s="9" t="str">
        <f>IF('Section 10a Plan_Diffusion'!$K$8="","",'Section 10a Plan_Diffusion'!$K$8)</f>
        <v/>
      </c>
      <c r="J744" s="69" t="str">
        <f>IF('Section 10a Plan_Diffusion'!C199="","",'Section 10a Plan_Diffusion'!C199)</f>
        <v/>
      </c>
      <c r="K744" s="1273" t="str">
        <f>IF('Section 10a Plan_Diffusion'!D199="","",'Section 10a Plan_Diffusion'!D199)</f>
        <v/>
      </c>
      <c r="L744" s="69" t="str">
        <f>IF('Section 10a Plan_Diffusion'!E199="","",IF('Section 10a Plan_Diffusion'!E199="«Choisir»","",'Section 10a Plan_Diffusion'!E199))</f>
        <v/>
      </c>
      <c r="M744" s="69" t="str">
        <f>IF('Section 10a Plan_Diffusion'!F199="","",IF('Section 10a Plan_Diffusion'!F199="«Choisir»","",'Section 10a Plan_Diffusion'!F199))</f>
        <v/>
      </c>
      <c r="N744" s="69" t="str">
        <f>IF('Section 10a Plan_Diffusion'!G199="","",'Section 10a Plan_Diffusion'!G199)</f>
        <v/>
      </c>
      <c r="O744" s="69" t="str">
        <f>IF('Section 10a Plan_Diffusion'!H199="","",'Section 10a Plan_Diffusion'!H199)</f>
        <v/>
      </c>
      <c r="P744" s="69" t="str">
        <f>IF('Section 10a Plan_Diffusion'!I199="","",IF('Section 10a Plan_Diffusion'!I199="«Choisir»","",'Section 10a Plan_Diffusion'!I199))</f>
        <v/>
      </c>
      <c r="Q744" s="69" t="str">
        <f>IF('Section 10a Plan_Diffusion'!J199="","",IF('Section 10a Plan_Diffusion'!J199="«Choisir»","",'Section 10a Plan_Diffusion'!J199))</f>
        <v/>
      </c>
      <c r="R744" s="9" t="str">
        <f>IF('Section 10a Plan_Diffusion'!K199="","",'Section 10a Plan_Diffusion'!K199)</f>
        <v/>
      </c>
      <c r="S744" s="9" t="str">
        <f>IF('Section 10a Plan_Diffusion'!L199="","",'Section 10a Plan_Diffusion'!L199)</f>
        <v/>
      </c>
      <c r="T744" s="9" t="str">
        <f>IF('Section 10a Plan_Diffusion'!M199="","",'Section 10a Plan_Diffusion'!M199)</f>
        <v/>
      </c>
      <c r="U744" s="9" t="str">
        <f>IF('Section 10a Plan_Diffusion'!N199="","",'Section 10a Plan_Diffusion'!N199)</f>
        <v/>
      </c>
      <c r="V744" s="9">
        <f>'Section 10a Plan_Diffusion'!O199</f>
        <v>0</v>
      </c>
      <c r="W744" s="45">
        <f>'Section 10a Plan_Diffusion'!P199</f>
        <v>0</v>
      </c>
      <c r="X744" s="45">
        <f>'Section 10a Plan_Diffusion'!Q199</f>
        <v>0</v>
      </c>
      <c r="Y744" s="45">
        <f>'Section 10a Plan_Diffusion'!R199</f>
        <v>0</v>
      </c>
      <c r="Z744" s="45">
        <f>'Section 10a Plan_Diffusion'!S199</f>
        <v>0</v>
      </c>
      <c r="AA744" s="9">
        <f>'Section 10a Plan_Diffusion'!T199</f>
        <v>0</v>
      </c>
      <c r="AB744" s="9">
        <f>'Section 10a Plan_Diffusion'!U199</f>
        <v>0</v>
      </c>
    </row>
    <row r="745" spans="1:28">
      <c r="A745" s="9">
        <f>'Identification '!$F$11</f>
        <v>0</v>
      </c>
      <c r="B745" s="1371" t="str">
        <f>IF(AND('Identification '!$F$11="",'Identification '!$F$15&lt;&gt;""),'Identification '!$F$15,IF('Identification '!$F$11="","",IF('Identification '!$F$13="Inscrire le nom de votre organisme dans la cellule F15",'Identification '!$F$15,'Identification '!$F$13)))</f>
        <v/>
      </c>
      <c r="C745" s="9" t="str">
        <f>REF!$BM$8</f>
        <v>2026-2027</v>
      </c>
      <c r="D745" s="9" t="s">
        <v>3224</v>
      </c>
      <c r="E745" s="69" t="str">
        <f>'Identification '!$F$17</f>
        <v/>
      </c>
      <c r="F745" s="9" t="str">
        <f>'Identification '!$G$18</f>
        <v/>
      </c>
      <c r="G745" s="232" t="str">
        <f>IF('Section 10a Plan_Diffusion'!$D$6="","",'Section 10a Plan_Diffusion'!$D$6)</f>
        <v/>
      </c>
      <c r="H745" s="9" t="str">
        <f>IF('Section 10a Plan_Diffusion'!$D$8="","",'Section 10a Plan_Diffusion'!$D$8)</f>
        <v/>
      </c>
      <c r="I745" s="9" t="str">
        <f>IF('Section 10a Plan_Diffusion'!$K$8="","",'Section 10a Plan_Diffusion'!$K$8)</f>
        <v/>
      </c>
      <c r="J745" s="69" t="str">
        <f>IF('Section 10a Plan_Diffusion'!C200="","",'Section 10a Plan_Diffusion'!C200)</f>
        <v/>
      </c>
      <c r="K745" s="1273" t="str">
        <f>IF('Section 10a Plan_Diffusion'!D200="","",'Section 10a Plan_Diffusion'!D200)</f>
        <v/>
      </c>
      <c r="L745" s="69" t="str">
        <f>IF('Section 10a Plan_Diffusion'!E200="","",IF('Section 10a Plan_Diffusion'!E200="«Choisir»","",'Section 10a Plan_Diffusion'!E200))</f>
        <v/>
      </c>
      <c r="M745" s="69" t="str">
        <f>IF('Section 10a Plan_Diffusion'!F200="","",IF('Section 10a Plan_Diffusion'!F200="«Choisir»","",'Section 10a Plan_Diffusion'!F200))</f>
        <v/>
      </c>
      <c r="N745" s="69" t="str">
        <f>IF('Section 10a Plan_Diffusion'!G200="","",'Section 10a Plan_Diffusion'!G200)</f>
        <v/>
      </c>
      <c r="O745" s="69" t="str">
        <f>IF('Section 10a Plan_Diffusion'!H200="","",'Section 10a Plan_Diffusion'!H200)</f>
        <v/>
      </c>
      <c r="P745" s="69" t="str">
        <f>IF('Section 10a Plan_Diffusion'!I200="","",IF('Section 10a Plan_Diffusion'!I200="«Choisir»","",'Section 10a Plan_Diffusion'!I200))</f>
        <v/>
      </c>
      <c r="Q745" s="69" t="str">
        <f>IF('Section 10a Plan_Diffusion'!J200="","",IF('Section 10a Plan_Diffusion'!J200="«Choisir»","",'Section 10a Plan_Diffusion'!J200))</f>
        <v/>
      </c>
      <c r="R745" s="9" t="str">
        <f>IF('Section 10a Plan_Diffusion'!K200="","",'Section 10a Plan_Diffusion'!K200)</f>
        <v/>
      </c>
      <c r="S745" s="9" t="str">
        <f>IF('Section 10a Plan_Diffusion'!L200="","",'Section 10a Plan_Diffusion'!L200)</f>
        <v/>
      </c>
      <c r="T745" s="9" t="str">
        <f>IF('Section 10a Plan_Diffusion'!M200="","",'Section 10a Plan_Diffusion'!M200)</f>
        <v/>
      </c>
      <c r="U745" s="9" t="str">
        <f>IF('Section 10a Plan_Diffusion'!N200="","",'Section 10a Plan_Diffusion'!N200)</f>
        <v/>
      </c>
      <c r="V745" s="9">
        <f>'Section 10a Plan_Diffusion'!O200</f>
        <v>0</v>
      </c>
      <c r="W745" s="45">
        <f>'Section 10a Plan_Diffusion'!P200</f>
        <v>0</v>
      </c>
      <c r="X745" s="45">
        <f>'Section 10a Plan_Diffusion'!Q200</f>
        <v>0</v>
      </c>
      <c r="Y745" s="45">
        <f>'Section 10a Plan_Diffusion'!R200</f>
        <v>0</v>
      </c>
      <c r="Z745" s="45">
        <f>'Section 10a Plan_Diffusion'!S200</f>
        <v>0</v>
      </c>
      <c r="AA745" s="9">
        <f>'Section 10a Plan_Diffusion'!T200</f>
        <v>0</v>
      </c>
      <c r="AB745" s="9">
        <f>'Section 10a Plan_Diffusion'!U200</f>
        <v>0</v>
      </c>
    </row>
    <row r="746" spans="1:28">
      <c r="A746" s="9">
        <f>'Identification '!$F$11</f>
        <v>0</v>
      </c>
      <c r="B746" s="1371" t="str">
        <f>IF(AND('Identification '!$F$11="",'Identification '!$F$15&lt;&gt;""),'Identification '!$F$15,IF('Identification '!$F$11="","",IF('Identification '!$F$13="Inscrire le nom de votre organisme dans la cellule F15",'Identification '!$F$15,'Identification '!$F$13)))</f>
        <v/>
      </c>
      <c r="C746" s="9" t="str">
        <f>REF!$BM$8</f>
        <v>2026-2027</v>
      </c>
      <c r="D746" s="9" t="s">
        <v>3224</v>
      </c>
      <c r="E746" s="69" t="str">
        <f>'Identification '!$F$17</f>
        <v/>
      </c>
      <c r="F746" s="9" t="str">
        <f>'Identification '!$G$18</f>
        <v/>
      </c>
      <c r="G746" s="232" t="str">
        <f>IF('Section 10a Plan_Diffusion'!$D$6="","",'Section 10a Plan_Diffusion'!$D$6)</f>
        <v/>
      </c>
      <c r="H746" s="9" t="str">
        <f>IF('Section 10a Plan_Diffusion'!$D$8="","",'Section 10a Plan_Diffusion'!$D$8)</f>
        <v/>
      </c>
      <c r="I746" s="9" t="str">
        <f>IF('Section 10a Plan_Diffusion'!$K$8="","",'Section 10a Plan_Diffusion'!$K$8)</f>
        <v/>
      </c>
      <c r="J746" s="69" t="str">
        <f>IF('Section 10a Plan_Diffusion'!C201="","",'Section 10a Plan_Diffusion'!C201)</f>
        <v/>
      </c>
      <c r="K746" s="1273" t="str">
        <f>IF('Section 10a Plan_Diffusion'!D201="","",'Section 10a Plan_Diffusion'!D201)</f>
        <v/>
      </c>
      <c r="L746" s="69" t="str">
        <f>IF('Section 10a Plan_Diffusion'!E201="","",IF('Section 10a Plan_Diffusion'!E201="«Choisir»","",'Section 10a Plan_Diffusion'!E201))</f>
        <v/>
      </c>
      <c r="M746" s="69" t="str">
        <f>IF('Section 10a Plan_Diffusion'!F201="","",IF('Section 10a Plan_Diffusion'!F201="«Choisir»","",'Section 10a Plan_Diffusion'!F201))</f>
        <v/>
      </c>
      <c r="N746" s="69" t="str">
        <f>IF('Section 10a Plan_Diffusion'!G201="","",'Section 10a Plan_Diffusion'!G201)</f>
        <v/>
      </c>
      <c r="O746" s="69" t="str">
        <f>IF('Section 10a Plan_Diffusion'!H201="","",'Section 10a Plan_Diffusion'!H201)</f>
        <v/>
      </c>
      <c r="P746" s="69" t="str">
        <f>IF('Section 10a Plan_Diffusion'!I201="","",IF('Section 10a Plan_Diffusion'!I201="«Choisir»","",'Section 10a Plan_Diffusion'!I201))</f>
        <v/>
      </c>
      <c r="Q746" s="69" t="str">
        <f>IF('Section 10a Plan_Diffusion'!J201="","",IF('Section 10a Plan_Diffusion'!J201="«Choisir»","",'Section 10a Plan_Diffusion'!J201))</f>
        <v/>
      </c>
      <c r="R746" s="9" t="str">
        <f>IF('Section 10a Plan_Diffusion'!K201="","",'Section 10a Plan_Diffusion'!K201)</f>
        <v/>
      </c>
      <c r="S746" s="9" t="str">
        <f>IF('Section 10a Plan_Diffusion'!L201="","",'Section 10a Plan_Diffusion'!L201)</f>
        <v/>
      </c>
      <c r="T746" s="9" t="str">
        <f>IF('Section 10a Plan_Diffusion'!M201="","",'Section 10a Plan_Diffusion'!M201)</f>
        <v/>
      </c>
      <c r="U746" s="9" t="str">
        <f>IF('Section 10a Plan_Diffusion'!N201="","",'Section 10a Plan_Diffusion'!N201)</f>
        <v/>
      </c>
      <c r="V746" s="9">
        <f>'Section 10a Plan_Diffusion'!O201</f>
        <v>0</v>
      </c>
      <c r="W746" s="45">
        <f>'Section 10a Plan_Diffusion'!P201</f>
        <v>0</v>
      </c>
      <c r="X746" s="45">
        <f>'Section 10a Plan_Diffusion'!Q201</f>
        <v>0</v>
      </c>
      <c r="Y746" s="45">
        <f>'Section 10a Plan_Diffusion'!R201</f>
        <v>0</v>
      </c>
      <c r="Z746" s="45">
        <f>'Section 10a Plan_Diffusion'!S201</f>
        <v>0</v>
      </c>
      <c r="AA746" s="9">
        <f>'Section 10a Plan_Diffusion'!T201</f>
        <v>0</v>
      </c>
      <c r="AB746" s="9">
        <f>'Section 10a Plan_Diffusion'!U201</f>
        <v>0</v>
      </c>
    </row>
    <row r="747" spans="1:28">
      <c r="A747" s="9">
        <f>'Identification '!$F$11</f>
        <v>0</v>
      </c>
      <c r="B747" s="1371" t="str">
        <f>IF(AND('Identification '!$F$11="",'Identification '!$F$15&lt;&gt;""),'Identification '!$F$15,IF('Identification '!$F$11="","",IF('Identification '!$F$13="Inscrire le nom de votre organisme dans la cellule F15",'Identification '!$F$15,'Identification '!$F$13)))</f>
        <v/>
      </c>
      <c r="C747" s="9" t="str">
        <f>REF!$BM$8</f>
        <v>2026-2027</v>
      </c>
      <c r="D747" s="9" t="s">
        <v>3224</v>
      </c>
      <c r="E747" s="69" t="str">
        <f>'Identification '!$F$17</f>
        <v/>
      </c>
      <c r="F747" s="9" t="str">
        <f>'Identification '!$G$18</f>
        <v/>
      </c>
      <c r="G747" s="232" t="str">
        <f>IF('Section 10a Plan_Diffusion'!$D$6="","",'Section 10a Plan_Diffusion'!$D$6)</f>
        <v/>
      </c>
      <c r="H747" s="9" t="str">
        <f>IF('Section 10a Plan_Diffusion'!$D$8="","",'Section 10a Plan_Diffusion'!$D$8)</f>
        <v/>
      </c>
      <c r="I747" s="9" t="str">
        <f>IF('Section 10a Plan_Diffusion'!$K$8="","",'Section 10a Plan_Diffusion'!$K$8)</f>
        <v/>
      </c>
      <c r="J747" s="69" t="str">
        <f>IF('Section 10a Plan_Diffusion'!C202="","",'Section 10a Plan_Diffusion'!C202)</f>
        <v/>
      </c>
      <c r="K747" s="1273" t="str">
        <f>IF('Section 10a Plan_Diffusion'!D202="","",'Section 10a Plan_Diffusion'!D202)</f>
        <v/>
      </c>
      <c r="L747" s="69" t="str">
        <f>IF('Section 10a Plan_Diffusion'!E202="","",IF('Section 10a Plan_Diffusion'!E202="«Choisir»","",'Section 10a Plan_Diffusion'!E202))</f>
        <v/>
      </c>
      <c r="M747" s="69" t="str">
        <f>IF('Section 10a Plan_Diffusion'!F202="","",IF('Section 10a Plan_Diffusion'!F202="«Choisir»","",'Section 10a Plan_Diffusion'!F202))</f>
        <v/>
      </c>
      <c r="N747" s="69" t="str">
        <f>IF('Section 10a Plan_Diffusion'!G202="","",'Section 10a Plan_Diffusion'!G202)</f>
        <v/>
      </c>
      <c r="O747" s="69" t="str">
        <f>IF('Section 10a Plan_Diffusion'!H202="","",'Section 10a Plan_Diffusion'!H202)</f>
        <v/>
      </c>
      <c r="P747" s="69" t="str">
        <f>IF('Section 10a Plan_Diffusion'!I202="","",IF('Section 10a Plan_Diffusion'!I202="«Choisir»","",'Section 10a Plan_Diffusion'!I202))</f>
        <v/>
      </c>
      <c r="Q747" s="69" t="str">
        <f>IF('Section 10a Plan_Diffusion'!J202="","",IF('Section 10a Plan_Diffusion'!J202="«Choisir»","",'Section 10a Plan_Diffusion'!J202))</f>
        <v/>
      </c>
      <c r="R747" s="9" t="str">
        <f>IF('Section 10a Plan_Diffusion'!K202="","",'Section 10a Plan_Diffusion'!K202)</f>
        <v/>
      </c>
      <c r="S747" s="9" t="str">
        <f>IF('Section 10a Plan_Diffusion'!L202="","",'Section 10a Plan_Diffusion'!L202)</f>
        <v/>
      </c>
      <c r="T747" s="9" t="str">
        <f>IF('Section 10a Plan_Diffusion'!M202="","",'Section 10a Plan_Diffusion'!M202)</f>
        <v/>
      </c>
      <c r="U747" s="9" t="str">
        <f>IF('Section 10a Plan_Diffusion'!N202="","",'Section 10a Plan_Diffusion'!N202)</f>
        <v/>
      </c>
      <c r="V747" s="9">
        <f>'Section 10a Plan_Diffusion'!O202</f>
        <v>0</v>
      </c>
      <c r="W747" s="45">
        <f>'Section 10a Plan_Diffusion'!P202</f>
        <v>0</v>
      </c>
      <c r="X747" s="45">
        <f>'Section 10a Plan_Diffusion'!Q202</f>
        <v>0</v>
      </c>
      <c r="Y747" s="45">
        <f>'Section 10a Plan_Diffusion'!R202</f>
        <v>0</v>
      </c>
      <c r="Z747" s="45">
        <f>'Section 10a Plan_Diffusion'!S202</f>
        <v>0</v>
      </c>
      <c r="AA747" s="9">
        <f>'Section 10a Plan_Diffusion'!T202</f>
        <v>0</v>
      </c>
      <c r="AB747" s="9">
        <f>'Section 10a Plan_Diffusion'!U202</f>
        <v>0</v>
      </c>
    </row>
    <row r="748" spans="1:28">
      <c r="A748" s="9">
        <f>'Identification '!$F$11</f>
        <v>0</v>
      </c>
      <c r="B748" s="1371" t="str">
        <f>IF(AND('Identification '!$F$11="",'Identification '!$F$15&lt;&gt;""),'Identification '!$F$15,IF('Identification '!$F$11="","",IF('Identification '!$F$13="Inscrire le nom de votre organisme dans la cellule F15",'Identification '!$F$15,'Identification '!$F$13)))</f>
        <v/>
      </c>
      <c r="C748" s="9" t="str">
        <f>REF!$BM$8</f>
        <v>2026-2027</v>
      </c>
      <c r="D748" s="9" t="s">
        <v>3224</v>
      </c>
      <c r="E748" s="69" t="str">
        <f>'Identification '!$F$17</f>
        <v/>
      </c>
      <c r="F748" s="9" t="str">
        <f>'Identification '!$G$18</f>
        <v/>
      </c>
      <c r="G748" s="232" t="str">
        <f>IF('Section 10a Plan_Diffusion'!$D$6="","",'Section 10a Plan_Diffusion'!$D$6)</f>
        <v/>
      </c>
      <c r="H748" s="9" t="str">
        <f>IF('Section 10a Plan_Diffusion'!$D$8="","",'Section 10a Plan_Diffusion'!$D$8)</f>
        <v/>
      </c>
      <c r="I748" s="9" t="str">
        <f>IF('Section 10a Plan_Diffusion'!$K$8="","",'Section 10a Plan_Diffusion'!$K$8)</f>
        <v/>
      </c>
      <c r="J748" s="69" t="str">
        <f>IF('Section 10a Plan_Diffusion'!C203="","",'Section 10a Plan_Diffusion'!C203)</f>
        <v/>
      </c>
      <c r="K748" s="1273" t="str">
        <f>IF('Section 10a Plan_Diffusion'!D203="","",'Section 10a Plan_Diffusion'!D203)</f>
        <v/>
      </c>
      <c r="L748" s="69" t="str">
        <f>IF('Section 10a Plan_Diffusion'!E203="","",IF('Section 10a Plan_Diffusion'!E203="«Choisir»","",'Section 10a Plan_Diffusion'!E203))</f>
        <v/>
      </c>
      <c r="M748" s="69" t="str">
        <f>IF('Section 10a Plan_Diffusion'!F203="","",IF('Section 10a Plan_Diffusion'!F203="«Choisir»","",'Section 10a Plan_Diffusion'!F203))</f>
        <v/>
      </c>
      <c r="N748" s="69" t="str">
        <f>IF('Section 10a Plan_Diffusion'!G203="","",'Section 10a Plan_Diffusion'!G203)</f>
        <v/>
      </c>
      <c r="O748" s="69" t="str">
        <f>IF('Section 10a Plan_Diffusion'!H203="","",'Section 10a Plan_Diffusion'!H203)</f>
        <v/>
      </c>
      <c r="P748" s="69" t="str">
        <f>IF('Section 10a Plan_Diffusion'!I203="","",IF('Section 10a Plan_Diffusion'!I203="«Choisir»","",'Section 10a Plan_Diffusion'!I203))</f>
        <v/>
      </c>
      <c r="Q748" s="69" t="str">
        <f>IF('Section 10a Plan_Diffusion'!J203="","",IF('Section 10a Plan_Diffusion'!J203="«Choisir»","",'Section 10a Plan_Diffusion'!J203))</f>
        <v/>
      </c>
      <c r="R748" s="9" t="str">
        <f>IF('Section 10a Plan_Diffusion'!K203="","",'Section 10a Plan_Diffusion'!K203)</f>
        <v/>
      </c>
      <c r="S748" s="9" t="str">
        <f>IF('Section 10a Plan_Diffusion'!L203="","",'Section 10a Plan_Diffusion'!L203)</f>
        <v/>
      </c>
      <c r="T748" s="9" t="str">
        <f>IF('Section 10a Plan_Diffusion'!M203="","",'Section 10a Plan_Diffusion'!M203)</f>
        <v/>
      </c>
      <c r="U748" s="9" t="str">
        <f>IF('Section 10a Plan_Diffusion'!N203="","",'Section 10a Plan_Diffusion'!N203)</f>
        <v/>
      </c>
      <c r="V748" s="9">
        <f>'Section 10a Plan_Diffusion'!O203</f>
        <v>0</v>
      </c>
      <c r="W748" s="45">
        <f>'Section 10a Plan_Diffusion'!P203</f>
        <v>0</v>
      </c>
      <c r="X748" s="45">
        <f>'Section 10a Plan_Diffusion'!Q203</f>
        <v>0</v>
      </c>
      <c r="Y748" s="45">
        <f>'Section 10a Plan_Diffusion'!R203</f>
        <v>0</v>
      </c>
      <c r="Z748" s="45">
        <f>'Section 10a Plan_Diffusion'!S203</f>
        <v>0</v>
      </c>
      <c r="AA748" s="9">
        <f>'Section 10a Plan_Diffusion'!T203</f>
        <v>0</v>
      </c>
      <c r="AB748" s="9">
        <f>'Section 10a Plan_Diffusion'!U203</f>
        <v>0</v>
      </c>
    </row>
    <row r="749" spans="1:28">
      <c r="A749" s="9">
        <f>'Identification '!$F$11</f>
        <v>0</v>
      </c>
      <c r="B749" s="1371" t="str">
        <f>IF(AND('Identification '!$F$11="",'Identification '!$F$15&lt;&gt;""),'Identification '!$F$15,IF('Identification '!$F$11="","",IF('Identification '!$F$13="Inscrire le nom de votre organisme dans la cellule F15",'Identification '!$F$15,'Identification '!$F$13)))</f>
        <v/>
      </c>
      <c r="C749" s="9" t="str">
        <f>REF!$BM$8</f>
        <v>2026-2027</v>
      </c>
      <c r="D749" s="9" t="s">
        <v>3224</v>
      </c>
      <c r="E749" s="69" t="str">
        <f>'Identification '!$F$17</f>
        <v/>
      </c>
      <c r="F749" s="9" t="str">
        <f>'Identification '!$G$18</f>
        <v/>
      </c>
      <c r="G749" s="232" t="str">
        <f>IF('Section 10a Plan_Diffusion'!$D$6="","",'Section 10a Plan_Diffusion'!$D$6)</f>
        <v/>
      </c>
      <c r="H749" s="9" t="str">
        <f>IF('Section 10a Plan_Diffusion'!$D$8="","",'Section 10a Plan_Diffusion'!$D$8)</f>
        <v/>
      </c>
      <c r="I749" s="9" t="str">
        <f>IF('Section 10a Plan_Diffusion'!$K$8="","",'Section 10a Plan_Diffusion'!$K$8)</f>
        <v/>
      </c>
      <c r="J749" s="69" t="str">
        <f>IF('Section 10a Plan_Diffusion'!C204="","",'Section 10a Plan_Diffusion'!C204)</f>
        <v/>
      </c>
      <c r="K749" s="1273" t="str">
        <f>IF('Section 10a Plan_Diffusion'!D204="","",'Section 10a Plan_Diffusion'!D204)</f>
        <v/>
      </c>
      <c r="L749" s="69" t="str">
        <f>IF('Section 10a Plan_Diffusion'!E204="","",IF('Section 10a Plan_Diffusion'!E204="«Choisir»","",'Section 10a Plan_Diffusion'!E204))</f>
        <v/>
      </c>
      <c r="M749" s="69" t="str">
        <f>IF('Section 10a Plan_Diffusion'!F204="","",IF('Section 10a Plan_Diffusion'!F204="«Choisir»","",'Section 10a Plan_Diffusion'!F204))</f>
        <v/>
      </c>
      <c r="N749" s="69" t="str">
        <f>IF('Section 10a Plan_Diffusion'!G204="","",'Section 10a Plan_Diffusion'!G204)</f>
        <v/>
      </c>
      <c r="O749" s="69" t="str">
        <f>IF('Section 10a Plan_Diffusion'!H204="","",'Section 10a Plan_Diffusion'!H204)</f>
        <v/>
      </c>
      <c r="P749" s="69" t="str">
        <f>IF('Section 10a Plan_Diffusion'!I204="","",IF('Section 10a Plan_Diffusion'!I204="«Choisir»","",'Section 10a Plan_Diffusion'!I204))</f>
        <v/>
      </c>
      <c r="Q749" s="69" t="str">
        <f>IF('Section 10a Plan_Diffusion'!J204="","",IF('Section 10a Plan_Diffusion'!J204="«Choisir»","",'Section 10a Plan_Diffusion'!J204))</f>
        <v/>
      </c>
      <c r="R749" s="9" t="str">
        <f>IF('Section 10a Plan_Diffusion'!K204="","",'Section 10a Plan_Diffusion'!K204)</f>
        <v/>
      </c>
      <c r="S749" s="9" t="str">
        <f>IF('Section 10a Plan_Diffusion'!L204="","",'Section 10a Plan_Diffusion'!L204)</f>
        <v/>
      </c>
      <c r="T749" s="9" t="str">
        <f>IF('Section 10a Plan_Diffusion'!M204="","",'Section 10a Plan_Diffusion'!M204)</f>
        <v/>
      </c>
      <c r="U749" s="9" t="str">
        <f>IF('Section 10a Plan_Diffusion'!N204="","",'Section 10a Plan_Diffusion'!N204)</f>
        <v/>
      </c>
      <c r="V749" s="9">
        <f>'Section 10a Plan_Diffusion'!O204</f>
        <v>0</v>
      </c>
      <c r="W749" s="45">
        <f>'Section 10a Plan_Diffusion'!P204</f>
        <v>0</v>
      </c>
      <c r="X749" s="45">
        <f>'Section 10a Plan_Diffusion'!Q204</f>
        <v>0</v>
      </c>
      <c r="Y749" s="45">
        <f>'Section 10a Plan_Diffusion'!R204</f>
        <v>0</v>
      </c>
      <c r="Z749" s="45">
        <f>'Section 10a Plan_Diffusion'!S204</f>
        <v>0</v>
      </c>
      <c r="AA749" s="9">
        <f>'Section 10a Plan_Diffusion'!T204</f>
        <v>0</v>
      </c>
      <c r="AB749" s="9">
        <f>'Section 10a Plan_Diffusion'!U204</f>
        <v>0</v>
      </c>
    </row>
    <row r="750" spans="1:28">
      <c r="A750" s="9">
        <f>'Identification '!$F$11</f>
        <v>0</v>
      </c>
      <c r="B750" s="1371" t="str">
        <f>IF(AND('Identification '!$F$11="",'Identification '!$F$15&lt;&gt;""),'Identification '!$F$15,IF('Identification '!$F$11="","",IF('Identification '!$F$13="Inscrire le nom de votre organisme dans la cellule F15",'Identification '!$F$15,'Identification '!$F$13)))</f>
        <v/>
      </c>
      <c r="C750" s="9" t="str">
        <f>REF!$BM$8</f>
        <v>2026-2027</v>
      </c>
      <c r="D750" s="9" t="s">
        <v>3224</v>
      </c>
      <c r="E750" s="69" t="str">
        <f>'Identification '!$F$17</f>
        <v/>
      </c>
      <c r="F750" s="9" t="str">
        <f>'Identification '!$G$18</f>
        <v/>
      </c>
      <c r="G750" s="232" t="str">
        <f>IF('Section 10a Plan_Diffusion'!$D$6="","",'Section 10a Plan_Diffusion'!$D$6)</f>
        <v/>
      </c>
      <c r="H750" s="9" t="str">
        <f>IF('Section 10a Plan_Diffusion'!$D$8="","",'Section 10a Plan_Diffusion'!$D$8)</f>
        <v/>
      </c>
      <c r="I750" s="9" t="str">
        <f>IF('Section 10a Plan_Diffusion'!$K$8="","",'Section 10a Plan_Diffusion'!$K$8)</f>
        <v/>
      </c>
      <c r="J750" s="69" t="str">
        <f>IF('Section 10a Plan_Diffusion'!C205="","",'Section 10a Plan_Diffusion'!C205)</f>
        <v/>
      </c>
      <c r="K750" s="1273" t="str">
        <f>IF('Section 10a Plan_Diffusion'!D205="","",'Section 10a Plan_Diffusion'!D205)</f>
        <v/>
      </c>
      <c r="L750" s="69" t="str">
        <f>IF('Section 10a Plan_Diffusion'!E205="","",IF('Section 10a Plan_Diffusion'!E205="«Choisir»","",'Section 10a Plan_Diffusion'!E205))</f>
        <v/>
      </c>
      <c r="M750" s="69" t="str">
        <f>IF('Section 10a Plan_Diffusion'!F205="","",IF('Section 10a Plan_Diffusion'!F205="«Choisir»","",'Section 10a Plan_Diffusion'!F205))</f>
        <v/>
      </c>
      <c r="N750" s="69" t="str">
        <f>IF('Section 10a Plan_Diffusion'!G205="","",'Section 10a Plan_Diffusion'!G205)</f>
        <v/>
      </c>
      <c r="O750" s="69" t="str">
        <f>IF('Section 10a Plan_Diffusion'!H205="","",'Section 10a Plan_Diffusion'!H205)</f>
        <v/>
      </c>
      <c r="P750" s="69" t="str">
        <f>IF('Section 10a Plan_Diffusion'!I205="","",IF('Section 10a Plan_Diffusion'!I205="«Choisir»","",'Section 10a Plan_Diffusion'!I205))</f>
        <v/>
      </c>
      <c r="Q750" s="69" t="str">
        <f>IF('Section 10a Plan_Diffusion'!J205="","",IF('Section 10a Plan_Diffusion'!J205="«Choisir»","",'Section 10a Plan_Diffusion'!J205))</f>
        <v/>
      </c>
      <c r="R750" s="9" t="str">
        <f>IF('Section 10a Plan_Diffusion'!K205="","",'Section 10a Plan_Diffusion'!K205)</f>
        <v/>
      </c>
      <c r="S750" s="9" t="str">
        <f>IF('Section 10a Plan_Diffusion'!L205="","",'Section 10a Plan_Diffusion'!L205)</f>
        <v/>
      </c>
      <c r="T750" s="9" t="str">
        <f>IF('Section 10a Plan_Diffusion'!M205="","",'Section 10a Plan_Diffusion'!M205)</f>
        <v/>
      </c>
      <c r="U750" s="9" t="str">
        <f>IF('Section 10a Plan_Diffusion'!N205="","",'Section 10a Plan_Diffusion'!N205)</f>
        <v/>
      </c>
      <c r="V750" s="9">
        <f>'Section 10a Plan_Diffusion'!O205</f>
        <v>0</v>
      </c>
      <c r="W750" s="45">
        <f>'Section 10a Plan_Diffusion'!P205</f>
        <v>0</v>
      </c>
      <c r="X750" s="45">
        <f>'Section 10a Plan_Diffusion'!Q205</f>
        <v>0</v>
      </c>
      <c r="Y750" s="45">
        <f>'Section 10a Plan_Diffusion'!R205</f>
        <v>0</v>
      </c>
      <c r="Z750" s="45">
        <f>'Section 10a Plan_Diffusion'!S205</f>
        <v>0</v>
      </c>
      <c r="AA750" s="9">
        <f>'Section 10a Plan_Diffusion'!T205</f>
        <v>0</v>
      </c>
      <c r="AB750" s="9">
        <f>'Section 10a Plan_Diffusion'!U205</f>
        <v>0</v>
      </c>
    </row>
    <row r="751" spans="1:28">
      <c r="A751" s="9">
        <f>'Identification '!$F$11</f>
        <v>0</v>
      </c>
      <c r="B751" s="1371" t="str">
        <f>IF(AND('Identification '!$F$11="",'Identification '!$F$15&lt;&gt;""),'Identification '!$F$15,IF('Identification '!$F$11="","",IF('Identification '!$F$13="Inscrire le nom de votre organisme dans la cellule F15",'Identification '!$F$15,'Identification '!$F$13)))</f>
        <v/>
      </c>
      <c r="C751" s="9" t="str">
        <f>REF!$BM$8</f>
        <v>2026-2027</v>
      </c>
      <c r="D751" s="9" t="s">
        <v>3224</v>
      </c>
      <c r="E751" s="69" t="str">
        <f>'Identification '!$F$17</f>
        <v/>
      </c>
      <c r="F751" s="9" t="str">
        <f>'Identification '!$G$18</f>
        <v/>
      </c>
      <c r="G751" s="232" t="str">
        <f>IF('Section 10a Plan_Diffusion'!$D$6="","",'Section 10a Plan_Diffusion'!$D$6)</f>
        <v/>
      </c>
      <c r="H751" s="9" t="str">
        <f>IF('Section 10a Plan_Diffusion'!$D$8="","",'Section 10a Plan_Diffusion'!$D$8)</f>
        <v/>
      </c>
      <c r="I751" s="9" t="str">
        <f>IF('Section 10a Plan_Diffusion'!$K$8="","",'Section 10a Plan_Diffusion'!$K$8)</f>
        <v/>
      </c>
      <c r="J751" s="69" t="str">
        <f>IF('Section 10a Plan_Diffusion'!C206="","",'Section 10a Plan_Diffusion'!C206)</f>
        <v/>
      </c>
      <c r="K751" s="1273" t="str">
        <f>IF('Section 10a Plan_Diffusion'!D206="","",'Section 10a Plan_Diffusion'!D206)</f>
        <v/>
      </c>
      <c r="L751" s="69" t="str">
        <f>IF('Section 10a Plan_Diffusion'!E206="","",IF('Section 10a Plan_Diffusion'!E206="«Choisir»","",'Section 10a Plan_Diffusion'!E206))</f>
        <v/>
      </c>
      <c r="M751" s="69" t="str">
        <f>IF('Section 10a Plan_Diffusion'!F206="","",IF('Section 10a Plan_Diffusion'!F206="«Choisir»","",'Section 10a Plan_Diffusion'!F206))</f>
        <v/>
      </c>
      <c r="N751" s="69" t="str">
        <f>IF('Section 10a Plan_Diffusion'!G206="","",'Section 10a Plan_Diffusion'!G206)</f>
        <v/>
      </c>
      <c r="O751" s="69" t="str">
        <f>IF('Section 10a Plan_Diffusion'!H206="","",'Section 10a Plan_Diffusion'!H206)</f>
        <v/>
      </c>
      <c r="P751" s="69" t="str">
        <f>IF('Section 10a Plan_Diffusion'!I206="","",IF('Section 10a Plan_Diffusion'!I206="«Choisir»","",'Section 10a Plan_Diffusion'!I206))</f>
        <v/>
      </c>
      <c r="Q751" s="69" t="str">
        <f>IF('Section 10a Plan_Diffusion'!J206="","",IF('Section 10a Plan_Diffusion'!J206="«Choisir»","",'Section 10a Plan_Diffusion'!J206))</f>
        <v/>
      </c>
      <c r="R751" s="9" t="str">
        <f>IF('Section 10a Plan_Diffusion'!K206="","",'Section 10a Plan_Diffusion'!K206)</f>
        <v/>
      </c>
      <c r="S751" s="9" t="str">
        <f>IF('Section 10a Plan_Diffusion'!L206="","",'Section 10a Plan_Diffusion'!L206)</f>
        <v/>
      </c>
      <c r="T751" s="9" t="str">
        <f>IF('Section 10a Plan_Diffusion'!M206="","",'Section 10a Plan_Diffusion'!M206)</f>
        <v/>
      </c>
      <c r="U751" s="9" t="str">
        <f>IF('Section 10a Plan_Diffusion'!N206="","",'Section 10a Plan_Diffusion'!N206)</f>
        <v/>
      </c>
      <c r="V751" s="9">
        <f>'Section 10a Plan_Diffusion'!O206</f>
        <v>0</v>
      </c>
      <c r="W751" s="45">
        <f>'Section 10a Plan_Diffusion'!P206</f>
        <v>0</v>
      </c>
      <c r="X751" s="45">
        <f>'Section 10a Plan_Diffusion'!Q206</f>
        <v>0</v>
      </c>
      <c r="Y751" s="45">
        <f>'Section 10a Plan_Diffusion'!R206</f>
        <v>0</v>
      </c>
      <c r="Z751" s="45">
        <f>'Section 10a Plan_Diffusion'!S206</f>
        <v>0</v>
      </c>
      <c r="AA751" s="9">
        <f>'Section 10a Plan_Diffusion'!T206</f>
        <v>0</v>
      </c>
      <c r="AB751" s="9">
        <f>'Section 10a Plan_Diffusion'!U206</f>
        <v>0</v>
      </c>
    </row>
    <row r="752" spans="1:28">
      <c r="A752" s="9">
        <f>'Identification '!$F$11</f>
        <v>0</v>
      </c>
      <c r="B752" s="1371" t="str">
        <f>IF(AND('Identification '!$F$11="",'Identification '!$F$15&lt;&gt;""),'Identification '!$F$15,IF('Identification '!$F$11="","",IF('Identification '!$F$13="Inscrire le nom de votre organisme dans la cellule F15",'Identification '!$F$15,'Identification '!$F$13)))</f>
        <v/>
      </c>
      <c r="C752" s="9" t="str">
        <f>REF!$BM$8</f>
        <v>2026-2027</v>
      </c>
      <c r="D752" s="9" t="s">
        <v>3224</v>
      </c>
      <c r="E752" s="69" t="str">
        <f>'Identification '!$F$17</f>
        <v/>
      </c>
      <c r="F752" s="9" t="str">
        <f>'Identification '!$G$18</f>
        <v/>
      </c>
      <c r="G752" s="232" t="str">
        <f>IF('Section 10a Plan_Diffusion'!$D$6="","",'Section 10a Plan_Diffusion'!$D$6)</f>
        <v/>
      </c>
      <c r="H752" s="9" t="str">
        <f>IF('Section 10a Plan_Diffusion'!$D$8="","",'Section 10a Plan_Diffusion'!$D$8)</f>
        <v/>
      </c>
      <c r="I752" s="9" t="str">
        <f>IF('Section 10a Plan_Diffusion'!$K$8="","",'Section 10a Plan_Diffusion'!$K$8)</f>
        <v/>
      </c>
      <c r="J752" s="69" t="str">
        <f>IF('Section 10a Plan_Diffusion'!C207="","",'Section 10a Plan_Diffusion'!C207)</f>
        <v/>
      </c>
      <c r="K752" s="1273" t="str">
        <f>IF('Section 10a Plan_Diffusion'!D207="","",'Section 10a Plan_Diffusion'!D207)</f>
        <v/>
      </c>
      <c r="L752" s="69" t="str">
        <f>IF('Section 10a Plan_Diffusion'!E207="","",IF('Section 10a Plan_Diffusion'!E207="«Choisir»","",'Section 10a Plan_Diffusion'!E207))</f>
        <v/>
      </c>
      <c r="M752" s="69" t="str">
        <f>IF('Section 10a Plan_Diffusion'!F207="","",IF('Section 10a Plan_Diffusion'!F207="«Choisir»","",'Section 10a Plan_Diffusion'!F207))</f>
        <v/>
      </c>
      <c r="N752" s="69" t="str">
        <f>IF('Section 10a Plan_Diffusion'!G207="","",'Section 10a Plan_Diffusion'!G207)</f>
        <v/>
      </c>
      <c r="O752" s="69" t="str">
        <f>IF('Section 10a Plan_Diffusion'!H207="","",'Section 10a Plan_Diffusion'!H207)</f>
        <v/>
      </c>
      <c r="P752" s="69" t="str">
        <f>IF('Section 10a Plan_Diffusion'!I207="","",IF('Section 10a Plan_Diffusion'!I207="«Choisir»","",'Section 10a Plan_Diffusion'!I207))</f>
        <v/>
      </c>
      <c r="Q752" s="69" t="str">
        <f>IF('Section 10a Plan_Diffusion'!J207="","",IF('Section 10a Plan_Diffusion'!J207="«Choisir»","",'Section 10a Plan_Diffusion'!J207))</f>
        <v/>
      </c>
      <c r="R752" s="9" t="str">
        <f>IF('Section 10a Plan_Diffusion'!K207="","",'Section 10a Plan_Diffusion'!K207)</f>
        <v/>
      </c>
      <c r="S752" s="9" t="str">
        <f>IF('Section 10a Plan_Diffusion'!L207="","",'Section 10a Plan_Diffusion'!L207)</f>
        <v/>
      </c>
      <c r="T752" s="9" t="str">
        <f>IF('Section 10a Plan_Diffusion'!M207="","",'Section 10a Plan_Diffusion'!M207)</f>
        <v/>
      </c>
      <c r="U752" s="9" t="str">
        <f>IF('Section 10a Plan_Diffusion'!N207="","",'Section 10a Plan_Diffusion'!N207)</f>
        <v/>
      </c>
      <c r="V752" s="9">
        <f>'Section 10a Plan_Diffusion'!O207</f>
        <v>0</v>
      </c>
      <c r="W752" s="45">
        <f>'Section 10a Plan_Diffusion'!P207</f>
        <v>0</v>
      </c>
      <c r="X752" s="45">
        <f>'Section 10a Plan_Diffusion'!Q207</f>
        <v>0</v>
      </c>
      <c r="Y752" s="45">
        <f>'Section 10a Plan_Diffusion'!R207</f>
        <v>0</v>
      </c>
      <c r="Z752" s="45">
        <f>'Section 10a Plan_Diffusion'!S207</f>
        <v>0</v>
      </c>
      <c r="AA752" s="9">
        <f>'Section 10a Plan_Diffusion'!T207</f>
        <v>0</v>
      </c>
      <c r="AB752" s="9">
        <f>'Section 10a Plan_Diffusion'!U207</f>
        <v>0</v>
      </c>
    </row>
    <row r="753" spans="1:28">
      <c r="A753" s="9">
        <f>'Identification '!$F$11</f>
        <v>0</v>
      </c>
      <c r="B753" s="1371" t="str">
        <f>IF(AND('Identification '!$F$11="",'Identification '!$F$15&lt;&gt;""),'Identification '!$F$15,IF('Identification '!$F$11="","",IF('Identification '!$F$13="Inscrire le nom de votre organisme dans la cellule F15",'Identification '!$F$15,'Identification '!$F$13)))</f>
        <v/>
      </c>
      <c r="C753" s="9" t="str">
        <f>REF!$BM$8</f>
        <v>2026-2027</v>
      </c>
      <c r="D753" s="9" t="s">
        <v>3224</v>
      </c>
      <c r="E753" s="69" t="str">
        <f>'Identification '!$F$17</f>
        <v/>
      </c>
      <c r="F753" s="9" t="str">
        <f>'Identification '!$G$18</f>
        <v/>
      </c>
      <c r="G753" s="232" t="str">
        <f>IF('Section 10a Plan_Diffusion'!$D$6="","",'Section 10a Plan_Diffusion'!$D$6)</f>
        <v/>
      </c>
      <c r="H753" s="9" t="str">
        <f>IF('Section 10a Plan_Diffusion'!$D$8="","",'Section 10a Plan_Diffusion'!$D$8)</f>
        <v/>
      </c>
      <c r="I753" s="9" t="str">
        <f>IF('Section 10a Plan_Diffusion'!$K$8="","",'Section 10a Plan_Diffusion'!$K$8)</f>
        <v/>
      </c>
      <c r="J753" s="69" t="str">
        <f>IF('Section 10a Plan_Diffusion'!C208="","",'Section 10a Plan_Diffusion'!C208)</f>
        <v/>
      </c>
      <c r="K753" s="1273" t="str">
        <f>IF('Section 10a Plan_Diffusion'!D208="","",'Section 10a Plan_Diffusion'!D208)</f>
        <v/>
      </c>
      <c r="L753" s="69" t="str">
        <f>IF('Section 10a Plan_Diffusion'!E208="","",IF('Section 10a Plan_Diffusion'!E208="«Choisir»","",'Section 10a Plan_Diffusion'!E208))</f>
        <v/>
      </c>
      <c r="M753" s="69" t="str">
        <f>IF('Section 10a Plan_Diffusion'!F208="","",IF('Section 10a Plan_Diffusion'!F208="«Choisir»","",'Section 10a Plan_Diffusion'!F208))</f>
        <v/>
      </c>
      <c r="N753" s="69" t="str">
        <f>IF('Section 10a Plan_Diffusion'!G208="","",'Section 10a Plan_Diffusion'!G208)</f>
        <v/>
      </c>
      <c r="O753" s="69" t="str">
        <f>IF('Section 10a Plan_Diffusion'!H208="","",'Section 10a Plan_Diffusion'!H208)</f>
        <v/>
      </c>
      <c r="P753" s="69" t="str">
        <f>IF('Section 10a Plan_Diffusion'!I208="","",IF('Section 10a Plan_Diffusion'!I208="«Choisir»","",'Section 10a Plan_Diffusion'!I208))</f>
        <v/>
      </c>
      <c r="Q753" s="69" t="str">
        <f>IF('Section 10a Plan_Diffusion'!J208="","",IF('Section 10a Plan_Diffusion'!J208="«Choisir»","",'Section 10a Plan_Diffusion'!J208))</f>
        <v/>
      </c>
      <c r="R753" s="9" t="str">
        <f>IF('Section 10a Plan_Diffusion'!K208="","",'Section 10a Plan_Diffusion'!K208)</f>
        <v/>
      </c>
      <c r="S753" s="9" t="str">
        <f>IF('Section 10a Plan_Diffusion'!L208="","",'Section 10a Plan_Diffusion'!L208)</f>
        <v/>
      </c>
      <c r="T753" s="9" t="str">
        <f>IF('Section 10a Plan_Diffusion'!M208="","",'Section 10a Plan_Diffusion'!M208)</f>
        <v/>
      </c>
      <c r="U753" s="9" t="str">
        <f>IF('Section 10a Plan_Diffusion'!N208="","",'Section 10a Plan_Diffusion'!N208)</f>
        <v/>
      </c>
      <c r="V753" s="9">
        <f>'Section 10a Plan_Diffusion'!O208</f>
        <v>0</v>
      </c>
      <c r="W753" s="45">
        <f>'Section 10a Plan_Diffusion'!P208</f>
        <v>0</v>
      </c>
      <c r="X753" s="45">
        <f>'Section 10a Plan_Diffusion'!Q208</f>
        <v>0</v>
      </c>
      <c r="Y753" s="45">
        <f>'Section 10a Plan_Diffusion'!R208</f>
        <v>0</v>
      </c>
      <c r="Z753" s="45">
        <f>'Section 10a Plan_Diffusion'!S208</f>
        <v>0</v>
      </c>
      <c r="AA753" s="9">
        <f>'Section 10a Plan_Diffusion'!T208</f>
        <v>0</v>
      </c>
      <c r="AB753" s="9">
        <f>'Section 10a Plan_Diffusion'!U208</f>
        <v>0</v>
      </c>
    </row>
    <row r="754" spans="1:28">
      <c r="A754" s="9">
        <f>'Identification '!$F$11</f>
        <v>0</v>
      </c>
      <c r="B754" s="1371" t="str">
        <f>IF(AND('Identification '!$F$11="",'Identification '!$F$15&lt;&gt;""),'Identification '!$F$15,IF('Identification '!$F$11="","",IF('Identification '!$F$13="Inscrire le nom de votre organisme dans la cellule F15",'Identification '!$F$15,'Identification '!$F$13)))</f>
        <v/>
      </c>
      <c r="C754" s="9" t="str">
        <f>REF!$BM$8</f>
        <v>2026-2027</v>
      </c>
      <c r="D754" s="9" t="s">
        <v>3224</v>
      </c>
      <c r="E754" s="69" t="str">
        <f>'Identification '!$F$17</f>
        <v/>
      </c>
      <c r="F754" s="9" t="str">
        <f>'Identification '!$G$18</f>
        <v/>
      </c>
      <c r="G754" s="232" t="str">
        <f>IF('Section 10a Plan_Diffusion'!$D$6="","",'Section 10a Plan_Diffusion'!$D$6)</f>
        <v/>
      </c>
      <c r="H754" s="9" t="str">
        <f>IF('Section 10a Plan_Diffusion'!$D$8="","",'Section 10a Plan_Diffusion'!$D$8)</f>
        <v/>
      </c>
      <c r="I754" s="9" t="str">
        <f>IF('Section 10a Plan_Diffusion'!$K$8="","",'Section 10a Plan_Diffusion'!$K$8)</f>
        <v/>
      </c>
      <c r="J754" s="69" t="str">
        <f>IF('Section 10a Plan_Diffusion'!C209="","",'Section 10a Plan_Diffusion'!C209)</f>
        <v/>
      </c>
      <c r="K754" s="1273" t="str">
        <f>IF('Section 10a Plan_Diffusion'!D209="","",'Section 10a Plan_Diffusion'!D209)</f>
        <v/>
      </c>
      <c r="L754" s="69" t="str">
        <f>IF('Section 10a Plan_Diffusion'!E209="","",IF('Section 10a Plan_Diffusion'!E209="«Choisir»","",'Section 10a Plan_Diffusion'!E209))</f>
        <v/>
      </c>
      <c r="M754" s="69" t="str">
        <f>IF('Section 10a Plan_Diffusion'!F209="","",IF('Section 10a Plan_Diffusion'!F209="«Choisir»","",'Section 10a Plan_Diffusion'!F209))</f>
        <v/>
      </c>
      <c r="N754" s="69" t="str">
        <f>IF('Section 10a Plan_Diffusion'!G209="","",'Section 10a Plan_Diffusion'!G209)</f>
        <v/>
      </c>
      <c r="O754" s="69" t="str">
        <f>IF('Section 10a Plan_Diffusion'!H209="","",'Section 10a Plan_Diffusion'!H209)</f>
        <v/>
      </c>
      <c r="P754" s="69" t="str">
        <f>IF('Section 10a Plan_Diffusion'!I209="","",IF('Section 10a Plan_Diffusion'!I209="«Choisir»","",'Section 10a Plan_Diffusion'!I209))</f>
        <v/>
      </c>
      <c r="Q754" s="69" t="str">
        <f>IF('Section 10a Plan_Diffusion'!J209="","",IF('Section 10a Plan_Diffusion'!J209="«Choisir»","",'Section 10a Plan_Diffusion'!J209))</f>
        <v/>
      </c>
      <c r="R754" s="9" t="str">
        <f>IF('Section 10a Plan_Diffusion'!K209="","",'Section 10a Plan_Diffusion'!K209)</f>
        <v/>
      </c>
      <c r="S754" s="9" t="str">
        <f>IF('Section 10a Plan_Diffusion'!L209="","",'Section 10a Plan_Diffusion'!L209)</f>
        <v/>
      </c>
      <c r="T754" s="9" t="str">
        <f>IF('Section 10a Plan_Diffusion'!M209="","",'Section 10a Plan_Diffusion'!M209)</f>
        <v/>
      </c>
      <c r="U754" s="9" t="str">
        <f>IF('Section 10a Plan_Diffusion'!N209="","",'Section 10a Plan_Diffusion'!N209)</f>
        <v/>
      </c>
      <c r="V754" s="9">
        <f>'Section 10a Plan_Diffusion'!O209</f>
        <v>0</v>
      </c>
      <c r="W754" s="45">
        <f>'Section 10a Plan_Diffusion'!P209</f>
        <v>0</v>
      </c>
      <c r="X754" s="45">
        <f>'Section 10a Plan_Diffusion'!Q209</f>
        <v>0</v>
      </c>
      <c r="Y754" s="45">
        <f>'Section 10a Plan_Diffusion'!R209</f>
        <v>0</v>
      </c>
      <c r="Z754" s="45">
        <f>'Section 10a Plan_Diffusion'!S209</f>
        <v>0</v>
      </c>
      <c r="AA754" s="9">
        <f>'Section 10a Plan_Diffusion'!T209</f>
        <v>0</v>
      </c>
      <c r="AB754" s="9">
        <f>'Section 10a Plan_Diffusion'!U209</f>
        <v>0</v>
      </c>
    </row>
    <row r="755" spans="1:28">
      <c r="A755" s="9">
        <f>'Identification '!$F$11</f>
        <v>0</v>
      </c>
      <c r="B755" s="1371" t="str">
        <f>IF(AND('Identification '!$F$11="",'Identification '!$F$15&lt;&gt;""),'Identification '!$F$15,IF('Identification '!$F$11="","",IF('Identification '!$F$13="Inscrire le nom de votre organisme dans la cellule F15",'Identification '!$F$15,'Identification '!$F$13)))</f>
        <v/>
      </c>
      <c r="C755" s="9" t="str">
        <f>REF!$BM$8</f>
        <v>2026-2027</v>
      </c>
      <c r="D755" s="9" t="s">
        <v>3224</v>
      </c>
      <c r="E755" s="69" t="str">
        <f>'Identification '!$F$17</f>
        <v/>
      </c>
      <c r="F755" s="9" t="str">
        <f>'Identification '!$G$18</f>
        <v/>
      </c>
      <c r="G755" s="232" t="str">
        <f>IF('Section 10a Plan_Diffusion'!$D$6="","",'Section 10a Plan_Diffusion'!$D$6)</f>
        <v/>
      </c>
      <c r="H755" s="9" t="str">
        <f>IF('Section 10a Plan_Diffusion'!$D$8="","",'Section 10a Plan_Diffusion'!$D$8)</f>
        <v/>
      </c>
      <c r="I755" s="9" t="str">
        <f>IF('Section 10a Plan_Diffusion'!$K$8="","",'Section 10a Plan_Diffusion'!$K$8)</f>
        <v/>
      </c>
      <c r="J755" s="69" t="str">
        <f>IF('Section 10a Plan_Diffusion'!C210="","",'Section 10a Plan_Diffusion'!C210)</f>
        <v/>
      </c>
      <c r="K755" s="1273" t="str">
        <f>IF('Section 10a Plan_Diffusion'!D210="","",'Section 10a Plan_Diffusion'!D210)</f>
        <v/>
      </c>
      <c r="L755" s="69" t="str">
        <f>IF('Section 10a Plan_Diffusion'!E210="","",IF('Section 10a Plan_Diffusion'!E210="«Choisir»","",'Section 10a Plan_Diffusion'!E210))</f>
        <v/>
      </c>
      <c r="M755" s="69" t="str">
        <f>IF('Section 10a Plan_Diffusion'!F210="","",IF('Section 10a Plan_Diffusion'!F210="«Choisir»","",'Section 10a Plan_Diffusion'!F210))</f>
        <v/>
      </c>
      <c r="N755" s="69" t="str">
        <f>IF('Section 10a Plan_Diffusion'!G210="","",'Section 10a Plan_Diffusion'!G210)</f>
        <v/>
      </c>
      <c r="O755" s="69" t="str">
        <f>IF('Section 10a Plan_Diffusion'!H210="","",'Section 10a Plan_Diffusion'!H210)</f>
        <v/>
      </c>
      <c r="P755" s="69" t="str">
        <f>IF('Section 10a Plan_Diffusion'!I210="","",IF('Section 10a Plan_Diffusion'!I210="«Choisir»","",'Section 10a Plan_Diffusion'!I210))</f>
        <v/>
      </c>
      <c r="Q755" s="69" t="str">
        <f>IF('Section 10a Plan_Diffusion'!J210="","",IF('Section 10a Plan_Diffusion'!J210="«Choisir»","",'Section 10a Plan_Diffusion'!J210))</f>
        <v/>
      </c>
      <c r="R755" s="9" t="str">
        <f>IF('Section 10a Plan_Diffusion'!K210="","",'Section 10a Plan_Diffusion'!K210)</f>
        <v/>
      </c>
      <c r="S755" s="9" t="str">
        <f>IF('Section 10a Plan_Diffusion'!L210="","",'Section 10a Plan_Diffusion'!L210)</f>
        <v/>
      </c>
      <c r="T755" s="9" t="str">
        <f>IF('Section 10a Plan_Diffusion'!M210="","",'Section 10a Plan_Diffusion'!M210)</f>
        <v/>
      </c>
      <c r="U755" s="9" t="str">
        <f>IF('Section 10a Plan_Diffusion'!N210="","",'Section 10a Plan_Diffusion'!N210)</f>
        <v/>
      </c>
      <c r="V755" s="9">
        <f>'Section 10a Plan_Diffusion'!O210</f>
        <v>0</v>
      </c>
      <c r="W755" s="45">
        <f>'Section 10a Plan_Diffusion'!P210</f>
        <v>0</v>
      </c>
      <c r="X755" s="45">
        <f>'Section 10a Plan_Diffusion'!Q210</f>
        <v>0</v>
      </c>
      <c r="Y755" s="45">
        <f>'Section 10a Plan_Diffusion'!R210</f>
        <v>0</v>
      </c>
      <c r="Z755" s="45">
        <f>'Section 10a Plan_Diffusion'!S210</f>
        <v>0</v>
      </c>
      <c r="AA755" s="9">
        <f>'Section 10a Plan_Diffusion'!T210</f>
        <v>0</v>
      </c>
      <c r="AB755" s="9">
        <f>'Section 10a Plan_Diffusion'!U210</f>
        <v>0</v>
      </c>
    </row>
    <row r="756" spans="1:28">
      <c r="A756" s="9">
        <f>'Identification '!$F$11</f>
        <v>0</v>
      </c>
      <c r="B756" s="1371" t="str">
        <f>IF(AND('Identification '!$F$11="",'Identification '!$F$15&lt;&gt;""),'Identification '!$F$15,IF('Identification '!$F$11="","",IF('Identification '!$F$13="Inscrire le nom de votre organisme dans la cellule F15",'Identification '!$F$15,'Identification '!$F$13)))</f>
        <v/>
      </c>
      <c r="C756" s="9" t="str">
        <f>REF!$BM$8</f>
        <v>2026-2027</v>
      </c>
      <c r="D756" s="9" t="s">
        <v>3224</v>
      </c>
      <c r="E756" s="69" t="str">
        <f>'Identification '!$F$17</f>
        <v/>
      </c>
      <c r="F756" s="9" t="str">
        <f>'Identification '!$G$18</f>
        <v/>
      </c>
      <c r="G756" s="232" t="str">
        <f>IF('Section 10a Plan_Diffusion'!$D$6="","",'Section 10a Plan_Diffusion'!$D$6)</f>
        <v/>
      </c>
      <c r="H756" s="9" t="str">
        <f>IF('Section 10a Plan_Diffusion'!$D$8="","",'Section 10a Plan_Diffusion'!$D$8)</f>
        <v/>
      </c>
      <c r="I756" s="9" t="str">
        <f>IF('Section 10a Plan_Diffusion'!$K$8="","",'Section 10a Plan_Diffusion'!$K$8)</f>
        <v/>
      </c>
      <c r="J756" s="69" t="str">
        <f>IF('Section 10a Plan_Diffusion'!C211="","",'Section 10a Plan_Diffusion'!C211)</f>
        <v/>
      </c>
      <c r="K756" s="1273" t="str">
        <f>IF('Section 10a Plan_Diffusion'!D211="","",'Section 10a Plan_Diffusion'!D211)</f>
        <v/>
      </c>
      <c r="L756" s="69" t="str">
        <f>IF('Section 10a Plan_Diffusion'!E211="","",IF('Section 10a Plan_Diffusion'!E211="«Choisir»","",'Section 10a Plan_Diffusion'!E211))</f>
        <v/>
      </c>
      <c r="M756" s="69" t="str">
        <f>IF('Section 10a Plan_Diffusion'!F211="","",IF('Section 10a Plan_Diffusion'!F211="«Choisir»","",'Section 10a Plan_Diffusion'!F211))</f>
        <v/>
      </c>
      <c r="N756" s="69" t="str">
        <f>IF('Section 10a Plan_Diffusion'!G211="","",'Section 10a Plan_Diffusion'!G211)</f>
        <v/>
      </c>
      <c r="O756" s="69" t="str">
        <f>IF('Section 10a Plan_Diffusion'!H211="","",'Section 10a Plan_Diffusion'!H211)</f>
        <v/>
      </c>
      <c r="P756" s="69" t="str">
        <f>IF('Section 10a Plan_Diffusion'!I211="","",IF('Section 10a Plan_Diffusion'!I211="«Choisir»","",'Section 10a Plan_Diffusion'!I211))</f>
        <v/>
      </c>
      <c r="Q756" s="69" t="str">
        <f>IF('Section 10a Plan_Diffusion'!J211="","",IF('Section 10a Plan_Diffusion'!J211="«Choisir»","",'Section 10a Plan_Diffusion'!J211))</f>
        <v/>
      </c>
      <c r="R756" s="9" t="str">
        <f>IF('Section 10a Plan_Diffusion'!K211="","",'Section 10a Plan_Diffusion'!K211)</f>
        <v/>
      </c>
      <c r="S756" s="9" t="str">
        <f>IF('Section 10a Plan_Diffusion'!L211="","",'Section 10a Plan_Diffusion'!L211)</f>
        <v/>
      </c>
      <c r="T756" s="9" t="str">
        <f>IF('Section 10a Plan_Diffusion'!M211="","",'Section 10a Plan_Diffusion'!M211)</f>
        <v/>
      </c>
      <c r="U756" s="9" t="str">
        <f>IF('Section 10a Plan_Diffusion'!N211="","",'Section 10a Plan_Diffusion'!N211)</f>
        <v/>
      </c>
      <c r="V756" s="9">
        <f>'Section 10a Plan_Diffusion'!O211</f>
        <v>0</v>
      </c>
      <c r="W756" s="45">
        <f>'Section 10a Plan_Diffusion'!P211</f>
        <v>0</v>
      </c>
      <c r="X756" s="45">
        <f>'Section 10a Plan_Diffusion'!Q211</f>
        <v>0</v>
      </c>
      <c r="Y756" s="45">
        <f>'Section 10a Plan_Diffusion'!R211</f>
        <v>0</v>
      </c>
      <c r="Z756" s="45">
        <f>'Section 10a Plan_Diffusion'!S211</f>
        <v>0</v>
      </c>
      <c r="AA756" s="9">
        <f>'Section 10a Plan_Diffusion'!T211</f>
        <v>0</v>
      </c>
      <c r="AB756" s="9">
        <f>'Section 10a Plan_Diffusion'!U211</f>
        <v>0</v>
      </c>
    </row>
    <row r="757" spans="1:28">
      <c r="A757" s="9">
        <f>'Identification '!$F$11</f>
        <v>0</v>
      </c>
      <c r="B757" s="1371" t="str">
        <f>IF(AND('Identification '!$F$11="",'Identification '!$F$15&lt;&gt;""),'Identification '!$F$15,IF('Identification '!$F$11="","",IF('Identification '!$F$13="Inscrire le nom de votre organisme dans la cellule F15",'Identification '!$F$15,'Identification '!$F$13)))</f>
        <v/>
      </c>
      <c r="C757" s="9" t="str">
        <f>REF!$BM$8</f>
        <v>2026-2027</v>
      </c>
      <c r="D757" s="9" t="s">
        <v>3224</v>
      </c>
      <c r="E757" s="69" t="str">
        <f>'Identification '!$F$17</f>
        <v/>
      </c>
      <c r="F757" s="9" t="str">
        <f>'Identification '!$G$18</f>
        <v/>
      </c>
      <c r="G757" s="232" t="str">
        <f>IF('Section 10a Plan_Diffusion'!$D$6="","",'Section 10a Plan_Diffusion'!$D$6)</f>
        <v/>
      </c>
      <c r="H757" s="9" t="str">
        <f>IF('Section 10a Plan_Diffusion'!$D$8="","",'Section 10a Plan_Diffusion'!$D$8)</f>
        <v/>
      </c>
      <c r="I757" s="9" t="str">
        <f>IF('Section 10a Plan_Diffusion'!$K$8="","",'Section 10a Plan_Diffusion'!$K$8)</f>
        <v/>
      </c>
      <c r="J757" s="69" t="str">
        <f>IF('Section 10a Plan_Diffusion'!C212="","",'Section 10a Plan_Diffusion'!C212)</f>
        <v/>
      </c>
      <c r="K757" s="1273" t="str">
        <f>IF('Section 10a Plan_Diffusion'!D212="","",'Section 10a Plan_Diffusion'!D212)</f>
        <v/>
      </c>
      <c r="L757" s="69" t="str">
        <f>IF('Section 10a Plan_Diffusion'!E212="","",IF('Section 10a Plan_Diffusion'!E212="«Choisir»","",'Section 10a Plan_Diffusion'!E212))</f>
        <v/>
      </c>
      <c r="M757" s="69" t="str">
        <f>IF('Section 10a Plan_Diffusion'!F212="","",IF('Section 10a Plan_Diffusion'!F212="«Choisir»","",'Section 10a Plan_Diffusion'!F212))</f>
        <v/>
      </c>
      <c r="N757" s="69" t="str">
        <f>IF('Section 10a Plan_Diffusion'!G212="","",'Section 10a Plan_Diffusion'!G212)</f>
        <v/>
      </c>
      <c r="O757" s="69" t="str">
        <f>IF('Section 10a Plan_Diffusion'!H212="","",'Section 10a Plan_Diffusion'!H212)</f>
        <v/>
      </c>
      <c r="P757" s="69" t="str">
        <f>IF('Section 10a Plan_Diffusion'!I212="","",IF('Section 10a Plan_Diffusion'!I212="«Choisir»","",'Section 10a Plan_Diffusion'!I212))</f>
        <v/>
      </c>
      <c r="Q757" s="69" t="str">
        <f>IF('Section 10a Plan_Diffusion'!J212="","",IF('Section 10a Plan_Diffusion'!J212="«Choisir»","",'Section 10a Plan_Diffusion'!J212))</f>
        <v/>
      </c>
      <c r="R757" s="9" t="str">
        <f>IF('Section 10a Plan_Diffusion'!K212="","",'Section 10a Plan_Diffusion'!K212)</f>
        <v/>
      </c>
      <c r="S757" s="9" t="str">
        <f>IF('Section 10a Plan_Diffusion'!L212="","",'Section 10a Plan_Diffusion'!L212)</f>
        <v/>
      </c>
      <c r="T757" s="9" t="str">
        <f>IF('Section 10a Plan_Diffusion'!M212="","",'Section 10a Plan_Diffusion'!M212)</f>
        <v/>
      </c>
      <c r="U757" s="9" t="str">
        <f>IF('Section 10a Plan_Diffusion'!N212="","",'Section 10a Plan_Diffusion'!N212)</f>
        <v/>
      </c>
      <c r="V757" s="9">
        <f>'Section 10a Plan_Diffusion'!O212</f>
        <v>0</v>
      </c>
      <c r="W757" s="45">
        <f>'Section 10a Plan_Diffusion'!P212</f>
        <v>0</v>
      </c>
      <c r="X757" s="45">
        <f>'Section 10a Plan_Diffusion'!Q212</f>
        <v>0</v>
      </c>
      <c r="Y757" s="45">
        <f>'Section 10a Plan_Diffusion'!R212</f>
        <v>0</v>
      </c>
      <c r="Z757" s="45">
        <f>'Section 10a Plan_Diffusion'!S212</f>
        <v>0</v>
      </c>
      <c r="AA757" s="9">
        <f>'Section 10a Plan_Diffusion'!T212</f>
        <v>0</v>
      </c>
      <c r="AB757" s="9">
        <f>'Section 10a Plan_Diffusion'!U212</f>
        <v>0</v>
      </c>
    </row>
    <row r="758" spans="1:28">
      <c r="A758" s="9">
        <f>'Identification '!$F$11</f>
        <v>0</v>
      </c>
      <c r="B758" s="1371" t="str">
        <f>IF(AND('Identification '!$F$11="",'Identification '!$F$15&lt;&gt;""),'Identification '!$F$15,IF('Identification '!$F$11="","",IF('Identification '!$F$13="Inscrire le nom de votre organisme dans la cellule F15",'Identification '!$F$15,'Identification '!$F$13)))</f>
        <v/>
      </c>
      <c r="C758" s="9" t="str">
        <f>REF!$BM$8</f>
        <v>2026-2027</v>
      </c>
      <c r="D758" s="9" t="s">
        <v>3224</v>
      </c>
      <c r="E758" s="69" t="str">
        <f>'Identification '!$F$17</f>
        <v/>
      </c>
      <c r="F758" s="9" t="str">
        <f>'Identification '!$G$18</f>
        <v/>
      </c>
      <c r="G758" s="232" t="str">
        <f>IF('Section 10a Plan_Diffusion'!$D$6="","",'Section 10a Plan_Diffusion'!$D$6)</f>
        <v/>
      </c>
      <c r="H758" s="9" t="str">
        <f>IF('Section 10a Plan_Diffusion'!$D$8="","",'Section 10a Plan_Diffusion'!$D$8)</f>
        <v/>
      </c>
      <c r="I758" s="9" t="str">
        <f>IF('Section 10a Plan_Diffusion'!$K$8="","",'Section 10a Plan_Diffusion'!$K$8)</f>
        <v/>
      </c>
      <c r="J758" s="69" t="str">
        <f>IF('Section 10a Plan_Diffusion'!C213="","",'Section 10a Plan_Diffusion'!C213)</f>
        <v/>
      </c>
      <c r="K758" s="1273" t="str">
        <f>IF('Section 10a Plan_Diffusion'!D213="","",'Section 10a Plan_Diffusion'!D213)</f>
        <v/>
      </c>
      <c r="L758" s="69" t="str">
        <f>IF('Section 10a Plan_Diffusion'!E213="","",IF('Section 10a Plan_Diffusion'!E213="«Choisir»","",'Section 10a Plan_Diffusion'!E213))</f>
        <v/>
      </c>
      <c r="M758" s="69" t="str">
        <f>IF('Section 10a Plan_Diffusion'!F213="","",IF('Section 10a Plan_Diffusion'!F213="«Choisir»","",'Section 10a Plan_Diffusion'!F213))</f>
        <v/>
      </c>
      <c r="N758" s="69" t="str">
        <f>IF('Section 10a Plan_Diffusion'!G213="","",'Section 10a Plan_Diffusion'!G213)</f>
        <v/>
      </c>
      <c r="O758" s="69" t="str">
        <f>IF('Section 10a Plan_Diffusion'!H213="","",'Section 10a Plan_Diffusion'!H213)</f>
        <v/>
      </c>
      <c r="P758" s="69" t="str">
        <f>IF('Section 10a Plan_Diffusion'!I213="","",IF('Section 10a Plan_Diffusion'!I213="«Choisir»","",'Section 10a Plan_Diffusion'!I213))</f>
        <v/>
      </c>
      <c r="Q758" s="69" t="str">
        <f>IF('Section 10a Plan_Diffusion'!J213="","",IF('Section 10a Plan_Diffusion'!J213="«Choisir»","",'Section 10a Plan_Diffusion'!J213))</f>
        <v/>
      </c>
      <c r="R758" s="9" t="str">
        <f>IF('Section 10a Plan_Diffusion'!K213="","",'Section 10a Plan_Diffusion'!K213)</f>
        <v/>
      </c>
      <c r="S758" s="9" t="str">
        <f>IF('Section 10a Plan_Diffusion'!L213="","",'Section 10a Plan_Diffusion'!L213)</f>
        <v/>
      </c>
      <c r="T758" s="9" t="str">
        <f>IF('Section 10a Plan_Diffusion'!M213="","",'Section 10a Plan_Diffusion'!M213)</f>
        <v/>
      </c>
      <c r="U758" s="9" t="str">
        <f>IF('Section 10a Plan_Diffusion'!N213="","",'Section 10a Plan_Diffusion'!N213)</f>
        <v/>
      </c>
      <c r="V758" s="9">
        <f>'Section 10a Plan_Diffusion'!O213</f>
        <v>0</v>
      </c>
      <c r="W758" s="45">
        <f>'Section 10a Plan_Diffusion'!P213</f>
        <v>0</v>
      </c>
      <c r="X758" s="45">
        <f>'Section 10a Plan_Diffusion'!Q213</f>
        <v>0</v>
      </c>
      <c r="Y758" s="45">
        <f>'Section 10a Plan_Diffusion'!R213</f>
        <v>0</v>
      </c>
      <c r="Z758" s="45">
        <f>'Section 10a Plan_Diffusion'!S213</f>
        <v>0</v>
      </c>
      <c r="AA758" s="9">
        <f>'Section 10a Plan_Diffusion'!T213</f>
        <v>0</v>
      </c>
      <c r="AB758" s="9">
        <f>'Section 10a Plan_Diffusion'!U213</f>
        <v>0</v>
      </c>
    </row>
    <row r="759" spans="1:28">
      <c r="A759" s="9">
        <f>'Identification '!$F$11</f>
        <v>0</v>
      </c>
      <c r="B759" s="1371" t="str">
        <f>IF(AND('Identification '!$F$11="",'Identification '!$F$15&lt;&gt;""),'Identification '!$F$15,IF('Identification '!$F$11="","",IF('Identification '!$F$13="Inscrire le nom de votre organisme dans la cellule F15",'Identification '!$F$15,'Identification '!$F$13)))</f>
        <v/>
      </c>
      <c r="C759" s="9" t="str">
        <f>REF!$BM$8</f>
        <v>2026-2027</v>
      </c>
      <c r="D759" s="9" t="s">
        <v>3224</v>
      </c>
      <c r="E759" s="69" t="str">
        <f>'Identification '!$F$17</f>
        <v/>
      </c>
      <c r="F759" s="9" t="str">
        <f>'Identification '!$G$18</f>
        <v/>
      </c>
      <c r="G759" s="232" t="str">
        <f>IF('Section 10a Plan_Diffusion'!$D$6="","",'Section 10a Plan_Diffusion'!$D$6)</f>
        <v/>
      </c>
      <c r="H759" s="9" t="str">
        <f>IF('Section 10a Plan_Diffusion'!$D$8="","",'Section 10a Plan_Diffusion'!$D$8)</f>
        <v/>
      </c>
      <c r="I759" s="9" t="str">
        <f>IF('Section 10a Plan_Diffusion'!$K$8="","",'Section 10a Plan_Diffusion'!$K$8)</f>
        <v/>
      </c>
      <c r="J759" s="69" t="str">
        <f>IF('Section 10a Plan_Diffusion'!C214="","",'Section 10a Plan_Diffusion'!C214)</f>
        <v/>
      </c>
      <c r="K759" s="1273" t="str">
        <f>IF('Section 10a Plan_Diffusion'!D214="","",'Section 10a Plan_Diffusion'!D214)</f>
        <v/>
      </c>
      <c r="L759" s="69" t="str">
        <f>IF('Section 10a Plan_Diffusion'!E214="","",IF('Section 10a Plan_Diffusion'!E214="«Choisir»","",'Section 10a Plan_Diffusion'!E214))</f>
        <v/>
      </c>
      <c r="M759" s="69" t="str">
        <f>IF('Section 10a Plan_Diffusion'!F214="","",IF('Section 10a Plan_Diffusion'!F214="«Choisir»","",'Section 10a Plan_Diffusion'!F214))</f>
        <v/>
      </c>
      <c r="N759" s="69" t="str">
        <f>IF('Section 10a Plan_Diffusion'!G214="","",'Section 10a Plan_Diffusion'!G214)</f>
        <v/>
      </c>
      <c r="O759" s="69" t="str">
        <f>IF('Section 10a Plan_Diffusion'!H214="","",'Section 10a Plan_Diffusion'!H214)</f>
        <v/>
      </c>
      <c r="P759" s="69" t="str">
        <f>IF('Section 10a Plan_Diffusion'!I214="","",IF('Section 10a Plan_Diffusion'!I214="«Choisir»","",'Section 10a Plan_Diffusion'!I214))</f>
        <v/>
      </c>
      <c r="Q759" s="69" t="str">
        <f>IF('Section 10a Plan_Diffusion'!J214="","",IF('Section 10a Plan_Diffusion'!J214="«Choisir»","",'Section 10a Plan_Diffusion'!J214))</f>
        <v/>
      </c>
      <c r="R759" s="9" t="str">
        <f>IF('Section 10a Plan_Diffusion'!K214="","",'Section 10a Plan_Diffusion'!K214)</f>
        <v/>
      </c>
      <c r="S759" s="9" t="str">
        <f>IF('Section 10a Plan_Diffusion'!L214="","",'Section 10a Plan_Diffusion'!L214)</f>
        <v/>
      </c>
      <c r="T759" s="9" t="str">
        <f>IF('Section 10a Plan_Diffusion'!M214="","",'Section 10a Plan_Diffusion'!M214)</f>
        <v/>
      </c>
      <c r="U759" s="9" t="str">
        <f>IF('Section 10a Plan_Diffusion'!N214="","",'Section 10a Plan_Diffusion'!N214)</f>
        <v/>
      </c>
      <c r="V759" s="9">
        <f>'Section 10a Plan_Diffusion'!O214</f>
        <v>0</v>
      </c>
      <c r="W759" s="45">
        <f>'Section 10a Plan_Diffusion'!P214</f>
        <v>0</v>
      </c>
      <c r="X759" s="45">
        <f>'Section 10a Plan_Diffusion'!Q214</f>
        <v>0</v>
      </c>
      <c r="Y759" s="45">
        <f>'Section 10a Plan_Diffusion'!R214</f>
        <v>0</v>
      </c>
      <c r="Z759" s="45">
        <f>'Section 10a Plan_Diffusion'!S214</f>
        <v>0</v>
      </c>
      <c r="AA759" s="9">
        <f>'Section 10a Plan_Diffusion'!T214</f>
        <v>0</v>
      </c>
      <c r="AB759" s="9">
        <f>'Section 10a Plan_Diffusion'!U214</f>
        <v>0</v>
      </c>
    </row>
    <row r="760" spans="1:28">
      <c r="A760" s="9">
        <f>'Identification '!$F$11</f>
        <v>0</v>
      </c>
      <c r="B760" s="1371" t="str">
        <f>IF(AND('Identification '!$F$11="",'Identification '!$F$15&lt;&gt;""),'Identification '!$F$15,IF('Identification '!$F$11="","",IF('Identification '!$F$13="Inscrire le nom de votre organisme dans la cellule F15",'Identification '!$F$15,'Identification '!$F$13)))</f>
        <v/>
      </c>
      <c r="C760" s="9" t="str">
        <f>REF!$BM$8</f>
        <v>2026-2027</v>
      </c>
      <c r="D760" s="9" t="s">
        <v>3224</v>
      </c>
      <c r="E760" s="69" t="str">
        <f>'Identification '!$F$17</f>
        <v/>
      </c>
      <c r="F760" s="9" t="str">
        <f>'Identification '!$G$18</f>
        <v/>
      </c>
      <c r="G760" s="232" t="str">
        <f>IF('Section 10a Plan_Diffusion'!$D$6="","",'Section 10a Plan_Diffusion'!$D$6)</f>
        <v/>
      </c>
      <c r="H760" s="9" t="str">
        <f>IF('Section 10a Plan_Diffusion'!$D$8="","",'Section 10a Plan_Diffusion'!$D$8)</f>
        <v/>
      </c>
      <c r="I760" s="9" t="str">
        <f>IF('Section 10a Plan_Diffusion'!$K$8="","",'Section 10a Plan_Diffusion'!$K$8)</f>
        <v/>
      </c>
      <c r="J760" s="69" t="str">
        <f>IF('Section 10a Plan_Diffusion'!C215="","",'Section 10a Plan_Diffusion'!C215)</f>
        <v/>
      </c>
      <c r="K760" s="1273" t="str">
        <f>IF('Section 10a Plan_Diffusion'!D215="","",'Section 10a Plan_Diffusion'!D215)</f>
        <v/>
      </c>
      <c r="L760" s="69" t="str">
        <f>IF('Section 10a Plan_Diffusion'!E215="","",IF('Section 10a Plan_Diffusion'!E215="«Choisir»","",'Section 10a Plan_Diffusion'!E215))</f>
        <v/>
      </c>
      <c r="M760" s="69" t="str">
        <f>IF('Section 10a Plan_Diffusion'!F215="","",IF('Section 10a Plan_Diffusion'!F215="«Choisir»","",'Section 10a Plan_Diffusion'!F215))</f>
        <v/>
      </c>
      <c r="N760" s="69" t="str">
        <f>IF('Section 10a Plan_Diffusion'!G215="","",'Section 10a Plan_Diffusion'!G215)</f>
        <v/>
      </c>
      <c r="O760" s="69" t="str">
        <f>IF('Section 10a Plan_Diffusion'!H215="","",'Section 10a Plan_Diffusion'!H215)</f>
        <v/>
      </c>
      <c r="P760" s="69" t="str">
        <f>IF('Section 10a Plan_Diffusion'!I215="","",IF('Section 10a Plan_Diffusion'!I215="«Choisir»","",'Section 10a Plan_Diffusion'!I215))</f>
        <v/>
      </c>
      <c r="Q760" s="69" t="str">
        <f>IF('Section 10a Plan_Diffusion'!J215="","",IF('Section 10a Plan_Diffusion'!J215="«Choisir»","",'Section 10a Plan_Diffusion'!J215))</f>
        <v/>
      </c>
      <c r="R760" s="9" t="str">
        <f>IF('Section 10a Plan_Diffusion'!K215="","",'Section 10a Plan_Diffusion'!K215)</f>
        <v/>
      </c>
      <c r="S760" s="9" t="str">
        <f>IF('Section 10a Plan_Diffusion'!L215="","",'Section 10a Plan_Diffusion'!L215)</f>
        <v/>
      </c>
      <c r="T760" s="9" t="str">
        <f>IF('Section 10a Plan_Diffusion'!M215="","",'Section 10a Plan_Diffusion'!M215)</f>
        <v/>
      </c>
      <c r="U760" s="9" t="str">
        <f>IF('Section 10a Plan_Diffusion'!N215="","",'Section 10a Plan_Diffusion'!N215)</f>
        <v/>
      </c>
      <c r="V760" s="9">
        <f>'Section 10a Plan_Diffusion'!O215</f>
        <v>0</v>
      </c>
      <c r="W760" s="45">
        <f>'Section 10a Plan_Diffusion'!P215</f>
        <v>0</v>
      </c>
      <c r="X760" s="45">
        <f>'Section 10a Plan_Diffusion'!Q215</f>
        <v>0</v>
      </c>
      <c r="Y760" s="45">
        <f>'Section 10a Plan_Diffusion'!R215</f>
        <v>0</v>
      </c>
      <c r="Z760" s="45">
        <f>'Section 10a Plan_Diffusion'!S215</f>
        <v>0</v>
      </c>
      <c r="AA760" s="9">
        <f>'Section 10a Plan_Diffusion'!T215</f>
        <v>0</v>
      </c>
      <c r="AB760" s="9">
        <f>'Section 10a Plan_Diffusion'!U215</f>
        <v>0</v>
      </c>
    </row>
    <row r="761" spans="1:28">
      <c r="A761" s="9">
        <f>'Identification '!$F$11</f>
        <v>0</v>
      </c>
      <c r="B761" s="1371" t="str">
        <f>IF(AND('Identification '!$F$11="",'Identification '!$F$15&lt;&gt;""),'Identification '!$F$15,IF('Identification '!$F$11="","",IF('Identification '!$F$13="Inscrire le nom de votre organisme dans la cellule F15",'Identification '!$F$15,'Identification '!$F$13)))</f>
        <v/>
      </c>
      <c r="C761" s="9" t="str">
        <f>REF!$BM$8</f>
        <v>2026-2027</v>
      </c>
      <c r="D761" s="9" t="s">
        <v>3224</v>
      </c>
      <c r="E761" s="69" t="str">
        <f>'Identification '!$F$17</f>
        <v/>
      </c>
      <c r="F761" s="9" t="str">
        <f>'Identification '!$G$18</f>
        <v/>
      </c>
      <c r="G761" s="232" t="str">
        <f>IF('Section 10a Plan_Diffusion'!$D$6="","",'Section 10a Plan_Diffusion'!$D$6)</f>
        <v/>
      </c>
      <c r="H761" s="9" t="str">
        <f>IF('Section 10a Plan_Diffusion'!$D$8="","",'Section 10a Plan_Diffusion'!$D$8)</f>
        <v/>
      </c>
      <c r="I761" s="9" t="str">
        <f>IF('Section 10a Plan_Diffusion'!$K$8="","",'Section 10a Plan_Diffusion'!$K$8)</f>
        <v/>
      </c>
      <c r="J761" s="69" t="str">
        <f>IF('Section 10a Plan_Diffusion'!C216="","",'Section 10a Plan_Diffusion'!C216)</f>
        <v/>
      </c>
      <c r="K761" s="1273" t="str">
        <f>IF('Section 10a Plan_Diffusion'!D216="","",'Section 10a Plan_Diffusion'!D216)</f>
        <v/>
      </c>
      <c r="L761" s="69" t="str">
        <f>IF('Section 10a Plan_Diffusion'!E216="","",IF('Section 10a Plan_Diffusion'!E216="«Choisir»","",'Section 10a Plan_Diffusion'!E216))</f>
        <v/>
      </c>
      <c r="M761" s="69" t="str">
        <f>IF('Section 10a Plan_Diffusion'!F216="","",IF('Section 10a Plan_Diffusion'!F216="«Choisir»","",'Section 10a Plan_Diffusion'!F216))</f>
        <v/>
      </c>
      <c r="N761" s="69" t="str">
        <f>IF('Section 10a Plan_Diffusion'!G216="","",'Section 10a Plan_Diffusion'!G216)</f>
        <v/>
      </c>
      <c r="O761" s="69" t="str">
        <f>IF('Section 10a Plan_Diffusion'!H216="","",'Section 10a Plan_Diffusion'!H216)</f>
        <v/>
      </c>
      <c r="P761" s="69" t="str">
        <f>IF('Section 10a Plan_Diffusion'!I216="","",IF('Section 10a Plan_Diffusion'!I216="«Choisir»","",'Section 10a Plan_Diffusion'!I216))</f>
        <v/>
      </c>
      <c r="Q761" s="69" t="str">
        <f>IF('Section 10a Plan_Diffusion'!J216="","",IF('Section 10a Plan_Diffusion'!J216="«Choisir»","",'Section 10a Plan_Diffusion'!J216))</f>
        <v/>
      </c>
      <c r="R761" s="9" t="str">
        <f>IF('Section 10a Plan_Diffusion'!K216="","",'Section 10a Plan_Diffusion'!K216)</f>
        <v/>
      </c>
      <c r="S761" s="9" t="str">
        <f>IF('Section 10a Plan_Diffusion'!L216="","",'Section 10a Plan_Diffusion'!L216)</f>
        <v/>
      </c>
      <c r="T761" s="9" t="str">
        <f>IF('Section 10a Plan_Diffusion'!M216="","",'Section 10a Plan_Diffusion'!M216)</f>
        <v/>
      </c>
      <c r="U761" s="9" t="str">
        <f>IF('Section 10a Plan_Diffusion'!N216="","",'Section 10a Plan_Diffusion'!N216)</f>
        <v/>
      </c>
      <c r="V761" s="9">
        <f>'Section 10a Plan_Diffusion'!O216</f>
        <v>0</v>
      </c>
      <c r="W761" s="45">
        <f>'Section 10a Plan_Diffusion'!P216</f>
        <v>0</v>
      </c>
      <c r="X761" s="45">
        <f>'Section 10a Plan_Diffusion'!Q216</f>
        <v>0</v>
      </c>
      <c r="Y761" s="45">
        <f>'Section 10a Plan_Diffusion'!R216</f>
        <v>0</v>
      </c>
      <c r="Z761" s="45">
        <f>'Section 10a Plan_Diffusion'!S216</f>
        <v>0</v>
      </c>
      <c r="AA761" s="9">
        <f>'Section 10a Plan_Diffusion'!T216</f>
        <v>0</v>
      </c>
      <c r="AB761" s="9">
        <f>'Section 10a Plan_Diffusion'!U216</f>
        <v>0</v>
      </c>
    </row>
    <row r="762" spans="1:28">
      <c r="A762" s="9">
        <f>'Identification '!$F$11</f>
        <v>0</v>
      </c>
      <c r="B762" s="1371" t="str">
        <f>IF(AND('Identification '!$F$11="",'Identification '!$F$15&lt;&gt;""),'Identification '!$F$15,IF('Identification '!$F$11="","",IF('Identification '!$F$13="Inscrire le nom de votre organisme dans la cellule F15",'Identification '!$F$15,'Identification '!$F$13)))</f>
        <v/>
      </c>
      <c r="C762" s="9" t="str">
        <f>REF!$BM$8</f>
        <v>2026-2027</v>
      </c>
      <c r="D762" s="9" t="s">
        <v>3224</v>
      </c>
      <c r="E762" s="69" t="str">
        <f>'Identification '!$F$17</f>
        <v/>
      </c>
      <c r="F762" s="9" t="str">
        <f>'Identification '!$G$18</f>
        <v/>
      </c>
      <c r="G762" s="232" t="str">
        <f>IF('Section 10a Plan_Diffusion'!$D$6="","",'Section 10a Plan_Diffusion'!$D$6)</f>
        <v/>
      </c>
      <c r="H762" s="9" t="str">
        <f>IF('Section 10a Plan_Diffusion'!$D$8="","",'Section 10a Plan_Diffusion'!$D$8)</f>
        <v/>
      </c>
      <c r="I762" s="9" t="str">
        <f>IF('Section 10a Plan_Diffusion'!$K$8="","",'Section 10a Plan_Diffusion'!$K$8)</f>
        <v/>
      </c>
      <c r="J762" s="69" t="str">
        <f>IF('Section 10a Plan_Diffusion'!C217="","",'Section 10a Plan_Diffusion'!C217)</f>
        <v/>
      </c>
      <c r="K762" s="1273" t="str">
        <f>IF('Section 10a Plan_Diffusion'!D217="","",'Section 10a Plan_Diffusion'!D217)</f>
        <v/>
      </c>
      <c r="L762" s="69" t="str">
        <f>IF('Section 10a Plan_Diffusion'!E217="","",IF('Section 10a Plan_Diffusion'!E217="«Choisir»","",'Section 10a Plan_Diffusion'!E217))</f>
        <v/>
      </c>
      <c r="M762" s="69" t="str">
        <f>IF('Section 10a Plan_Diffusion'!F217="","",IF('Section 10a Plan_Diffusion'!F217="«Choisir»","",'Section 10a Plan_Diffusion'!F217))</f>
        <v/>
      </c>
      <c r="N762" s="69" t="str">
        <f>IF('Section 10a Plan_Diffusion'!G217="","",'Section 10a Plan_Diffusion'!G217)</f>
        <v/>
      </c>
      <c r="O762" s="69" t="str">
        <f>IF('Section 10a Plan_Diffusion'!H217="","",'Section 10a Plan_Diffusion'!H217)</f>
        <v/>
      </c>
      <c r="P762" s="69" t="str">
        <f>IF('Section 10a Plan_Diffusion'!I217="","",IF('Section 10a Plan_Diffusion'!I217="«Choisir»","",'Section 10a Plan_Diffusion'!I217))</f>
        <v/>
      </c>
      <c r="Q762" s="69" t="str">
        <f>IF('Section 10a Plan_Diffusion'!J217="","",IF('Section 10a Plan_Diffusion'!J217="«Choisir»","",'Section 10a Plan_Diffusion'!J217))</f>
        <v/>
      </c>
      <c r="R762" s="9" t="str">
        <f>IF('Section 10a Plan_Diffusion'!K217="","",'Section 10a Plan_Diffusion'!K217)</f>
        <v/>
      </c>
      <c r="S762" s="9" t="str">
        <f>IF('Section 10a Plan_Diffusion'!L217="","",'Section 10a Plan_Diffusion'!L217)</f>
        <v/>
      </c>
      <c r="T762" s="9" t="str">
        <f>IF('Section 10a Plan_Diffusion'!M217="","",'Section 10a Plan_Diffusion'!M217)</f>
        <v/>
      </c>
      <c r="U762" s="9" t="str">
        <f>IF('Section 10a Plan_Diffusion'!N217="","",'Section 10a Plan_Diffusion'!N217)</f>
        <v/>
      </c>
      <c r="V762" s="9">
        <f>'Section 10a Plan_Diffusion'!O217</f>
        <v>0</v>
      </c>
      <c r="W762" s="45">
        <f>'Section 10a Plan_Diffusion'!P217</f>
        <v>0</v>
      </c>
      <c r="X762" s="45">
        <f>'Section 10a Plan_Diffusion'!Q217</f>
        <v>0</v>
      </c>
      <c r="Y762" s="45">
        <f>'Section 10a Plan_Diffusion'!R217</f>
        <v>0</v>
      </c>
      <c r="Z762" s="45">
        <f>'Section 10a Plan_Diffusion'!S217</f>
        <v>0</v>
      </c>
      <c r="AA762" s="9">
        <f>'Section 10a Plan_Diffusion'!T217</f>
        <v>0</v>
      </c>
      <c r="AB762" s="9">
        <f>'Section 10a Plan_Diffusion'!U217</f>
        <v>0</v>
      </c>
    </row>
    <row r="763" spans="1:28">
      <c r="A763" s="9">
        <f>'Identification '!$F$11</f>
        <v>0</v>
      </c>
      <c r="B763" s="1371" t="str">
        <f>IF(AND('Identification '!$F$11="",'Identification '!$F$15&lt;&gt;""),'Identification '!$F$15,IF('Identification '!$F$11="","",IF('Identification '!$F$13="Inscrire le nom de votre organisme dans la cellule F15",'Identification '!$F$15,'Identification '!$F$13)))</f>
        <v/>
      </c>
      <c r="C763" s="9" t="str">
        <f>REF!$BM$8</f>
        <v>2026-2027</v>
      </c>
      <c r="D763" s="9" t="s">
        <v>3224</v>
      </c>
      <c r="E763" s="69" t="str">
        <f>'Identification '!$F$17</f>
        <v/>
      </c>
      <c r="F763" s="9" t="str">
        <f>'Identification '!$G$18</f>
        <v/>
      </c>
      <c r="G763" s="232" t="str">
        <f>IF('Section 10a Plan_Diffusion'!$D$6="","",'Section 10a Plan_Diffusion'!$D$6)</f>
        <v/>
      </c>
      <c r="H763" s="9" t="str">
        <f>IF('Section 10a Plan_Diffusion'!$D$8="","",'Section 10a Plan_Diffusion'!$D$8)</f>
        <v/>
      </c>
      <c r="I763" s="9" t="str">
        <f>IF('Section 10a Plan_Diffusion'!$K$8="","",'Section 10a Plan_Diffusion'!$K$8)</f>
        <v/>
      </c>
      <c r="J763" s="69" t="str">
        <f>IF('Section 10a Plan_Diffusion'!C218="","",'Section 10a Plan_Diffusion'!C218)</f>
        <v/>
      </c>
      <c r="K763" s="1273" t="str">
        <f>IF('Section 10a Plan_Diffusion'!D218="","",'Section 10a Plan_Diffusion'!D218)</f>
        <v/>
      </c>
      <c r="L763" s="69" t="str">
        <f>IF('Section 10a Plan_Diffusion'!E218="","",IF('Section 10a Plan_Diffusion'!E218="«Choisir»","",'Section 10a Plan_Diffusion'!E218))</f>
        <v/>
      </c>
      <c r="M763" s="69" t="str">
        <f>IF('Section 10a Plan_Diffusion'!F218="","",IF('Section 10a Plan_Diffusion'!F218="«Choisir»","",'Section 10a Plan_Diffusion'!F218))</f>
        <v/>
      </c>
      <c r="N763" s="69" t="str">
        <f>IF('Section 10a Plan_Diffusion'!G218="","",'Section 10a Plan_Diffusion'!G218)</f>
        <v/>
      </c>
      <c r="O763" s="69" t="str">
        <f>IF('Section 10a Plan_Diffusion'!H218="","",'Section 10a Plan_Diffusion'!H218)</f>
        <v/>
      </c>
      <c r="P763" s="69" t="str">
        <f>IF('Section 10a Plan_Diffusion'!I218="","",IF('Section 10a Plan_Diffusion'!I218="«Choisir»","",'Section 10a Plan_Diffusion'!I218))</f>
        <v/>
      </c>
      <c r="Q763" s="69" t="str">
        <f>IF('Section 10a Plan_Diffusion'!J218="","",IF('Section 10a Plan_Diffusion'!J218="«Choisir»","",'Section 10a Plan_Diffusion'!J218))</f>
        <v/>
      </c>
      <c r="R763" s="9" t="str">
        <f>IF('Section 10a Plan_Diffusion'!K218="","",'Section 10a Plan_Diffusion'!K218)</f>
        <v/>
      </c>
      <c r="S763" s="9" t="str">
        <f>IF('Section 10a Plan_Diffusion'!L218="","",'Section 10a Plan_Diffusion'!L218)</f>
        <v/>
      </c>
      <c r="T763" s="9" t="str">
        <f>IF('Section 10a Plan_Diffusion'!M218="","",'Section 10a Plan_Diffusion'!M218)</f>
        <v/>
      </c>
      <c r="U763" s="9" t="str">
        <f>IF('Section 10a Plan_Diffusion'!N218="","",'Section 10a Plan_Diffusion'!N218)</f>
        <v/>
      </c>
      <c r="V763" s="9">
        <f>'Section 10a Plan_Diffusion'!O218</f>
        <v>0</v>
      </c>
      <c r="W763" s="45">
        <f>'Section 10a Plan_Diffusion'!P218</f>
        <v>0</v>
      </c>
      <c r="X763" s="45">
        <f>'Section 10a Plan_Diffusion'!Q218</f>
        <v>0</v>
      </c>
      <c r="Y763" s="45">
        <f>'Section 10a Plan_Diffusion'!R218</f>
        <v>0</v>
      </c>
      <c r="Z763" s="45">
        <f>'Section 10a Plan_Diffusion'!S218</f>
        <v>0</v>
      </c>
      <c r="AA763" s="9">
        <f>'Section 10a Plan_Diffusion'!T218</f>
        <v>0</v>
      </c>
      <c r="AB763" s="9">
        <f>'Section 10a Plan_Diffusion'!U218</f>
        <v>0</v>
      </c>
    </row>
    <row r="764" spans="1:28">
      <c r="A764" s="9">
        <f>'Identification '!$F$11</f>
        <v>0</v>
      </c>
      <c r="B764" s="1371" t="str">
        <f>IF(AND('Identification '!$F$11="",'Identification '!$F$15&lt;&gt;""),'Identification '!$F$15,IF('Identification '!$F$11="","",IF('Identification '!$F$13="Inscrire le nom de votre organisme dans la cellule F15",'Identification '!$F$15,'Identification '!$F$13)))</f>
        <v/>
      </c>
      <c r="C764" s="9" t="str">
        <f>REF!$BM$8</f>
        <v>2026-2027</v>
      </c>
      <c r="D764" s="9" t="s">
        <v>3224</v>
      </c>
      <c r="E764" s="69" t="str">
        <f>'Identification '!$F$17</f>
        <v/>
      </c>
      <c r="F764" s="9" t="str">
        <f>'Identification '!$G$18</f>
        <v/>
      </c>
      <c r="G764" s="232" t="str">
        <f>IF('Section 10a Plan_Diffusion'!$D$6="","",'Section 10a Plan_Diffusion'!$D$6)</f>
        <v/>
      </c>
      <c r="H764" s="9" t="str">
        <f>IF('Section 10a Plan_Diffusion'!$D$8="","",'Section 10a Plan_Diffusion'!$D$8)</f>
        <v/>
      </c>
      <c r="I764" s="9" t="str">
        <f>IF('Section 10a Plan_Diffusion'!$K$8="","",'Section 10a Plan_Diffusion'!$K$8)</f>
        <v/>
      </c>
      <c r="J764" s="69" t="str">
        <f>IF('Section 10a Plan_Diffusion'!C219="","",'Section 10a Plan_Diffusion'!C219)</f>
        <v/>
      </c>
      <c r="K764" s="1273" t="str">
        <f>IF('Section 10a Plan_Diffusion'!D219="","",'Section 10a Plan_Diffusion'!D219)</f>
        <v/>
      </c>
      <c r="L764" s="69" t="str">
        <f>IF('Section 10a Plan_Diffusion'!E219="","",IF('Section 10a Plan_Diffusion'!E219="«Choisir»","",'Section 10a Plan_Diffusion'!E219))</f>
        <v/>
      </c>
      <c r="M764" s="69" t="str">
        <f>IF('Section 10a Plan_Diffusion'!F219="","",IF('Section 10a Plan_Diffusion'!F219="«Choisir»","",'Section 10a Plan_Diffusion'!F219))</f>
        <v/>
      </c>
      <c r="N764" s="69" t="str">
        <f>IF('Section 10a Plan_Diffusion'!G219="","",'Section 10a Plan_Diffusion'!G219)</f>
        <v/>
      </c>
      <c r="O764" s="69" t="str">
        <f>IF('Section 10a Plan_Diffusion'!H219="","",'Section 10a Plan_Diffusion'!H219)</f>
        <v/>
      </c>
      <c r="P764" s="69" t="str">
        <f>IF('Section 10a Plan_Diffusion'!I219="","",IF('Section 10a Plan_Diffusion'!I219="«Choisir»","",'Section 10a Plan_Diffusion'!I219))</f>
        <v/>
      </c>
      <c r="Q764" s="69" t="str">
        <f>IF('Section 10a Plan_Diffusion'!J219="","",IF('Section 10a Plan_Diffusion'!J219="«Choisir»","",'Section 10a Plan_Diffusion'!J219))</f>
        <v/>
      </c>
      <c r="R764" s="9" t="str">
        <f>IF('Section 10a Plan_Diffusion'!K219="","",'Section 10a Plan_Diffusion'!K219)</f>
        <v/>
      </c>
      <c r="S764" s="9" t="str">
        <f>IF('Section 10a Plan_Diffusion'!L219="","",'Section 10a Plan_Diffusion'!L219)</f>
        <v/>
      </c>
      <c r="T764" s="9" t="str">
        <f>IF('Section 10a Plan_Diffusion'!M219="","",'Section 10a Plan_Diffusion'!M219)</f>
        <v/>
      </c>
      <c r="U764" s="9" t="str">
        <f>IF('Section 10a Plan_Diffusion'!N219="","",'Section 10a Plan_Diffusion'!N219)</f>
        <v/>
      </c>
      <c r="V764" s="9">
        <f>'Section 10a Plan_Diffusion'!O219</f>
        <v>0</v>
      </c>
      <c r="W764" s="45">
        <f>'Section 10a Plan_Diffusion'!P219</f>
        <v>0</v>
      </c>
      <c r="X764" s="45">
        <f>'Section 10a Plan_Diffusion'!Q219</f>
        <v>0</v>
      </c>
      <c r="Y764" s="45">
        <f>'Section 10a Plan_Diffusion'!R219</f>
        <v>0</v>
      </c>
      <c r="Z764" s="45">
        <f>'Section 10a Plan_Diffusion'!S219</f>
        <v>0</v>
      </c>
      <c r="AA764" s="9">
        <f>'Section 10a Plan_Diffusion'!T219</f>
        <v>0</v>
      </c>
      <c r="AB764" s="9">
        <f>'Section 10a Plan_Diffusion'!U219</f>
        <v>0</v>
      </c>
    </row>
    <row r="765" spans="1:28">
      <c r="A765" s="9">
        <f>'Identification '!$F$11</f>
        <v>0</v>
      </c>
      <c r="B765" s="1371" t="str">
        <f>IF(AND('Identification '!$F$11="",'Identification '!$F$15&lt;&gt;""),'Identification '!$F$15,IF('Identification '!$F$11="","",IF('Identification '!$F$13="Inscrire le nom de votre organisme dans la cellule F15",'Identification '!$F$15,'Identification '!$F$13)))</f>
        <v/>
      </c>
      <c r="C765" s="9" t="str">
        <f>REF!$BM$8</f>
        <v>2026-2027</v>
      </c>
      <c r="D765" s="9" t="s">
        <v>3224</v>
      </c>
      <c r="E765" s="69" t="str">
        <f>'Identification '!$F$17</f>
        <v/>
      </c>
      <c r="F765" s="9" t="str">
        <f>'Identification '!$G$18</f>
        <v/>
      </c>
      <c r="G765" s="232" t="str">
        <f>IF('Section 10a Plan_Diffusion'!$D$6="","",'Section 10a Plan_Diffusion'!$D$6)</f>
        <v/>
      </c>
      <c r="H765" s="9" t="str">
        <f>IF('Section 10a Plan_Diffusion'!$D$8="","",'Section 10a Plan_Diffusion'!$D$8)</f>
        <v/>
      </c>
      <c r="I765" s="9" t="str">
        <f>IF('Section 10a Plan_Diffusion'!$K$8="","",'Section 10a Plan_Diffusion'!$K$8)</f>
        <v/>
      </c>
      <c r="J765" s="69" t="str">
        <f>IF('Section 10a Plan_Diffusion'!C220="","",'Section 10a Plan_Diffusion'!C220)</f>
        <v/>
      </c>
      <c r="K765" s="1273" t="str">
        <f>IF('Section 10a Plan_Diffusion'!D220="","",'Section 10a Plan_Diffusion'!D220)</f>
        <v/>
      </c>
      <c r="L765" s="69" t="str">
        <f>IF('Section 10a Plan_Diffusion'!E220="","",IF('Section 10a Plan_Diffusion'!E220="«Choisir»","",'Section 10a Plan_Diffusion'!E220))</f>
        <v/>
      </c>
      <c r="M765" s="69" t="str">
        <f>IF('Section 10a Plan_Diffusion'!F220="","",IF('Section 10a Plan_Diffusion'!F220="«Choisir»","",'Section 10a Plan_Diffusion'!F220))</f>
        <v/>
      </c>
      <c r="N765" s="69" t="str">
        <f>IF('Section 10a Plan_Diffusion'!G220="","",'Section 10a Plan_Diffusion'!G220)</f>
        <v/>
      </c>
      <c r="O765" s="69" t="str">
        <f>IF('Section 10a Plan_Diffusion'!H220="","",'Section 10a Plan_Diffusion'!H220)</f>
        <v/>
      </c>
      <c r="P765" s="69" t="str">
        <f>IF('Section 10a Plan_Diffusion'!I220="","",IF('Section 10a Plan_Diffusion'!I220="«Choisir»","",'Section 10a Plan_Diffusion'!I220))</f>
        <v/>
      </c>
      <c r="Q765" s="69" t="str">
        <f>IF('Section 10a Plan_Diffusion'!J220="","",IF('Section 10a Plan_Diffusion'!J220="«Choisir»","",'Section 10a Plan_Diffusion'!J220))</f>
        <v/>
      </c>
      <c r="R765" s="9" t="str">
        <f>IF('Section 10a Plan_Diffusion'!K220="","",'Section 10a Plan_Diffusion'!K220)</f>
        <v/>
      </c>
      <c r="S765" s="9" t="str">
        <f>IF('Section 10a Plan_Diffusion'!L220="","",'Section 10a Plan_Diffusion'!L220)</f>
        <v/>
      </c>
      <c r="T765" s="9" t="str">
        <f>IF('Section 10a Plan_Diffusion'!M220="","",'Section 10a Plan_Diffusion'!M220)</f>
        <v/>
      </c>
      <c r="U765" s="9" t="str">
        <f>IF('Section 10a Plan_Diffusion'!N220="","",'Section 10a Plan_Diffusion'!N220)</f>
        <v/>
      </c>
      <c r="V765" s="9">
        <f>'Section 10a Plan_Diffusion'!O220</f>
        <v>0</v>
      </c>
      <c r="W765" s="45">
        <f>'Section 10a Plan_Diffusion'!P220</f>
        <v>0</v>
      </c>
      <c r="X765" s="45">
        <f>'Section 10a Plan_Diffusion'!Q220</f>
        <v>0</v>
      </c>
      <c r="Y765" s="45">
        <f>'Section 10a Plan_Diffusion'!R220</f>
        <v>0</v>
      </c>
      <c r="Z765" s="45">
        <f>'Section 10a Plan_Diffusion'!S220</f>
        <v>0</v>
      </c>
      <c r="AA765" s="9">
        <f>'Section 10a Plan_Diffusion'!T220</f>
        <v>0</v>
      </c>
      <c r="AB765" s="9">
        <f>'Section 10a Plan_Diffusion'!U220</f>
        <v>0</v>
      </c>
    </row>
    <row r="766" spans="1:28">
      <c r="A766" s="9">
        <f>'Identification '!$F$11</f>
        <v>0</v>
      </c>
      <c r="B766" s="1371" t="str">
        <f>IF(AND('Identification '!$F$11="",'Identification '!$F$15&lt;&gt;""),'Identification '!$F$15,IF('Identification '!$F$11="","",IF('Identification '!$F$13="Inscrire le nom de votre organisme dans la cellule F15",'Identification '!$F$15,'Identification '!$F$13)))</f>
        <v/>
      </c>
      <c r="C766" s="9" t="str">
        <f>REF!$BM$8</f>
        <v>2026-2027</v>
      </c>
      <c r="D766" s="9" t="s">
        <v>3224</v>
      </c>
      <c r="E766" s="69" t="str">
        <f>'Identification '!$F$17</f>
        <v/>
      </c>
      <c r="F766" s="9" t="str">
        <f>'Identification '!$G$18</f>
        <v/>
      </c>
      <c r="G766" s="232" t="str">
        <f>IF('Section 10a Plan_Diffusion'!$D$6="","",'Section 10a Plan_Diffusion'!$D$6)</f>
        <v/>
      </c>
      <c r="H766" s="9" t="str">
        <f>IF('Section 10a Plan_Diffusion'!$D$8="","",'Section 10a Plan_Diffusion'!$D$8)</f>
        <v/>
      </c>
      <c r="I766" s="9" t="str">
        <f>IF('Section 10a Plan_Diffusion'!$K$8="","",'Section 10a Plan_Diffusion'!$K$8)</f>
        <v/>
      </c>
      <c r="J766" s="69" t="str">
        <f>IF('Section 10a Plan_Diffusion'!C221="","",'Section 10a Plan_Diffusion'!C221)</f>
        <v/>
      </c>
      <c r="K766" s="1273" t="str">
        <f>IF('Section 10a Plan_Diffusion'!D221="","",'Section 10a Plan_Diffusion'!D221)</f>
        <v/>
      </c>
      <c r="L766" s="69" t="str">
        <f>IF('Section 10a Plan_Diffusion'!E221="","",IF('Section 10a Plan_Diffusion'!E221="«Choisir»","",'Section 10a Plan_Diffusion'!E221))</f>
        <v/>
      </c>
      <c r="M766" s="69" t="str">
        <f>IF('Section 10a Plan_Diffusion'!F221="","",IF('Section 10a Plan_Diffusion'!F221="«Choisir»","",'Section 10a Plan_Diffusion'!F221))</f>
        <v/>
      </c>
      <c r="N766" s="69" t="str">
        <f>IF('Section 10a Plan_Diffusion'!G221="","",'Section 10a Plan_Diffusion'!G221)</f>
        <v/>
      </c>
      <c r="O766" s="69" t="str">
        <f>IF('Section 10a Plan_Diffusion'!H221="","",'Section 10a Plan_Diffusion'!H221)</f>
        <v/>
      </c>
      <c r="P766" s="69" t="str">
        <f>IF('Section 10a Plan_Diffusion'!I221="","",IF('Section 10a Plan_Diffusion'!I221="«Choisir»","",'Section 10a Plan_Diffusion'!I221))</f>
        <v/>
      </c>
      <c r="Q766" s="69" t="str">
        <f>IF('Section 10a Plan_Diffusion'!J221="","",IF('Section 10a Plan_Diffusion'!J221="«Choisir»","",'Section 10a Plan_Diffusion'!J221))</f>
        <v/>
      </c>
      <c r="R766" s="9" t="str">
        <f>IF('Section 10a Plan_Diffusion'!K221="","",'Section 10a Plan_Diffusion'!K221)</f>
        <v/>
      </c>
      <c r="S766" s="9" t="str">
        <f>IF('Section 10a Plan_Diffusion'!L221="","",'Section 10a Plan_Diffusion'!L221)</f>
        <v/>
      </c>
      <c r="T766" s="9" t="str">
        <f>IF('Section 10a Plan_Diffusion'!M221="","",'Section 10a Plan_Diffusion'!M221)</f>
        <v/>
      </c>
      <c r="U766" s="9" t="str">
        <f>IF('Section 10a Plan_Diffusion'!N221="","",'Section 10a Plan_Diffusion'!N221)</f>
        <v/>
      </c>
      <c r="V766" s="9">
        <f>'Section 10a Plan_Diffusion'!O221</f>
        <v>0</v>
      </c>
      <c r="W766" s="45">
        <f>'Section 10a Plan_Diffusion'!P221</f>
        <v>0</v>
      </c>
      <c r="X766" s="45">
        <f>'Section 10a Plan_Diffusion'!Q221</f>
        <v>0</v>
      </c>
      <c r="Y766" s="45">
        <f>'Section 10a Plan_Diffusion'!R221</f>
        <v>0</v>
      </c>
      <c r="Z766" s="45">
        <f>'Section 10a Plan_Diffusion'!S221</f>
        <v>0</v>
      </c>
      <c r="AA766" s="9">
        <f>'Section 10a Plan_Diffusion'!T221</f>
        <v>0</v>
      </c>
      <c r="AB766" s="9">
        <f>'Section 10a Plan_Diffusion'!U221</f>
        <v>0</v>
      </c>
    </row>
    <row r="767" spans="1:28">
      <c r="A767" s="9">
        <f>'Identification '!$F$11</f>
        <v>0</v>
      </c>
      <c r="B767" s="1371" t="str">
        <f>IF(AND('Identification '!$F$11="",'Identification '!$F$15&lt;&gt;""),'Identification '!$F$15,IF('Identification '!$F$11="","",IF('Identification '!$F$13="Inscrire le nom de votre organisme dans la cellule F15",'Identification '!$F$15,'Identification '!$F$13)))</f>
        <v/>
      </c>
      <c r="C767" s="9" t="str">
        <f>REF!$BM$8</f>
        <v>2026-2027</v>
      </c>
      <c r="D767" s="9" t="s">
        <v>3224</v>
      </c>
      <c r="E767" s="69" t="str">
        <f>'Identification '!$F$17</f>
        <v/>
      </c>
      <c r="F767" s="9" t="str">
        <f>'Identification '!$G$18</f>
        <v/>
      </c>
      <c r="G767" s="232" t="str">
        <f>IF('Section 10a Plan_Diffusion'!$D$6="","",'Section 10a Plan_Diffusion'!$D$6)</f>
        <v/>
      </c>
      <c r="H767" s="9" t="str">
        <f>IF('Section 10a Plan_Diffusion'!$D$8="","",'Section 10a Plan_Diffusion'!$D$8)</f>
        <v/>
      </c>
      <c r="I767" s="9" t="str">
        <f>IF('Section 10a Plan_Diffusion'!$K$8="","",'Section 10a Plan_Diffusion'!$K$8)</f>
        <v/>
      </c>
      <c r="J767" s="69" t="str">
        <f>IF('Section 10a Plan_Diffusion'!C222="","",'Section 10a Plan_Diffusion'!C222)</f>
        <v/>
      </c>
      <c r="K767" s="1273" t="str">
        <f>IF('Section 10a Plan_Diffusion'!D222="","",'Section 10a Plan_Diffusion'!D222)</f>
        <v/>
      </c>
      <c r="L767" s="69" t="str">
        <f>IF('Section 10a Plan_Diffusion'!E222="","",IF('Section 10a Plan_Diffusion'!E222="«Choisir»","",'Section 10a Plan_Diffusion'!E222))</f>
        <v/>
      </c>
      <c r="M767" s="69" t="str">
        <f>IF('Section 10a Plan_Diffusion'!F222="","",IF('Section 10a Plan_Diffusion'!F222="«Choisir»","",'Section 10a Plan_Diffusion'!F222))</f>
        <v/>
      </c>
      <c r="N767" s="69" t="str">
        <f>IF('Section 10a Plan_Diffusion'!G222="","",'Section 10a Plan_Diffusion'!G222)</f>
        <v/>
      </c>
      <c r="O767" s="69" t="str">
        <f>IF('Section 10a Plan_Diffusion'!H222="","",'Section 10a Plan_Diffusion'!H222)</f>
        <v/>
      </c>
      <c r="P767" s="69" t="str">
        <f>IF('Section 10a Plan_Diffusion'!I222="","",IF('Section 10a Plan_Diffusion'!I222="«Choisir»","",'Section 10a Plan_Diffusion'!I222))</f>
        <v/>
      </c>
      <c r="Q767" s="69" t="str">
        <f>IF('Section 10a Plan_Diffusion'!J222="","",IF('Section 10a Plan_Diffusion'!J222="«Choisir»","",'Section 10a Plan_Diffusion'!J222))</f>
        <v/>
      </c>
      <c r="R767" s="9" t="str">
        <f>IF('Section 10a Plan_Diffusion'!K222="","",'Section 10a Plan_Diffusion'!K222)</f>
        <v/>
      </c>
      <c r="S767" s="9" t="str">
        <f>IF('Section 10a Plan_Diffusion'!L222="","",'Section 10a Plan_Diffusion'!L222)</f>
        <v/>
      </c>
      <c r="T767" s="9" t="str">
        <f>IF('Section 10a Plan_Diffusion'!M222="","",'Section 10a Plan_Diffusion'!M222)</f>
        <v/>
      </c>
      <c r="U767" s="9" t="str">
        <f>IF('Section 10a Plan_Diffusion'!N222="","",'Section 10a Plan_Diffusion'!N222)</f>
        <v/>
      </c>
      <c r="V767" s="9">
        <f>'Section 10a Plan_Diffusion'!O222</f>
        <v>0</v>
      </c>
      <c r="W767" s="45">
        <f>'Section 10a Plan_Diffusion'!P222</f>
        <v>0</v>
      </c>
      <c r="X767" s="45">
        <f>'Section 10a Plan_Diffusion'!Q222</f>
        <v>0</v>
      </c>
      <c r="Y767" s="45">
        <f>'Section 10a Plan_Diffusion'!R222</f>
        <v>0</v>
      </c>
      <c r="Z767" s="45">
        <f>'Section 10a Plan_Diffusion'!S222</f>
        <v>0</v>
      </c>
      <c r="AA767" s="9">
        <f>'Section 10a Plan_Diffusion'!T222</f>
        <v>0</v>
      </c>
      <c r="AB767" s="9">
        <f>'Section 10a Plan_Diffusion'!U222</f>
        <v>0</v>
      </c>
    </row>
    <row r="768" spans="1:28">
      <c r="A768" s="9">
        <f>'Identification '!$F$11</f>
        <v>0</v>
      </c>
      <c r="B768" s="1371" t="str">
        <f>IF(AND('Identification '!$F$11="",'Identification '!$F$15&lt;&gt;""),'Identification '!$F$15,IF('Identification '!$F$11="","",IF('Identification '!$F$13="Inscrire le nom de votre organisme dans la cellule F15",'Identification '!$F$15,'Identification '!$F$13)))</f>
        <v/>
      </c>
      <c r="C768" s="9" t="str">
        <f>REF!$BM$8</f>
        <v>2026-2027</v>
      </c>
      <c r="D768" s="9" t="s">
        <v>3224</v>
      </c>
      <c r="E768" s="69" t="str">
        <f>'Identification '!$F$17</f>
        <v/>
      </c>
      <c r="F768" s="9" t="str">
        <f>'Identification '!$G$18</f>
        <v/>
      </c>
      <c r="G768" s="232" t="str">
        <f>IF('Section 10a Plan_Diffusion'!$D$6="","",'Section 10a Plan_Diffusion'!$D$6)</f>
        <v/>
      </c>
      <c r="H768" s="9" t="str">
        <f>IF('Section 10a Plan_Diffusion'!$D$8="","",'Section 10a Plan_Diffusion'!$D$8)</f>
        <v/>
      </c>
      <c r="I768" s="9" t="str">
        <f>IF('Section 10a Plan_Diffusion'!$K$8="","",'Section 10a Plan_Diffusion'!$K$8)</f>
        <v/>
      </c>
      <c r="J768" s="69" t="str">
        <f>IF('Section 10a Plan_Diffusion'!C223="","",'Section 10a Plan_Diffusion'!C223)</f>
        <v/>
      </c>
      <c r="K768" s="1273" t="str">
        <f>IF('Section 10a Plan_Diffusion'!D223="","",'Section 10a Plan_Diffusion'!D223)</f>
        <v/>
      </c>
      <c r="L768" s="69" t="str">
        <f>IF('Section 10a Plan_Diffusion'!E223="","",IF('Section 10a Plan_Diffusion'!E223="«Choisir»","",'Section 10a Plan_Diffusion'!E223))</f>
        <v/>
      </c>
      <c r="M768" s="69" t="str">
        <f>IF('Section 10a Plan_Diffusion'!F223="","",IF('Section 10a Plan_Diffusion'!F223="«Choisir»","",'Section 10a Plan_Diffusion'!F223))</f>
        <v/>
      </c>
      <c r="N768" s="69" t="str">
        <f>IF('Section 10a Plan_Diffusion'!G223="","",'Section 10a Plan_Diffusion'!G223)</f>
        <v/>
      </c>
      <c r="O768" s="69" t="str">
        <f>IF('Section 10a Plan_Diffusion'!H223="","",'Section 10a Plan_Diffusion'!H223)</f>
        <v/>
      </c>
      <c r="P768" s="69" t="str">
        <f>IF('Section 10a Plan_Diffusion'!I223="","",IF('Section 10a Plan_Diffusion'!I223="«Choisir»","",'Section 10a Plan_Diffusion'!I223))</f>
        <v/>
      </c>
      <c r="Q768" s="69" t="str">
        <f>IF('Section 10a Plan_Diffusion'!J223="","",IF('Section 10a Plan_Diffusion'!J223="«Choisir»","",'Section 10a Plan_Diffusion'!J223))</f>
        <v/>
      </c>
      <c r="R768" s="9" t="str">
        <f>IF('Section 10a Plan_Diffusion'!K223="","",'Section 10a Plan_Diffusion'!K223)</f>
        <v/>
      </c>
      <c r="S768" s="9" t="str">
        <f>IF('Section 10a Plan_Diffusion'!L223="","",'Section 10a Plan_Diffusion'!L223)</f>
        <v/>
      </c>
      <c r="T768" s="9" t="str">
        <f>IF('Section 10a Plan_Diffusion'!M223="","",'Section 10a Plan_Diffusion'!M223)</f>
        <v/>
      </c>
      <c r="U768" s="9" t="str">
        <f>IF('Section 10a Plan_Diffusion'!N223="","",'Section 10a Plan_Diffusion'!N223)</f>
        <v/>
      </c>
      <c r="V768" s="9">
        <f>'Section 10a Plan_Diffusion'!O223</f>
        <v>0</v>
      </c>
      <c r="W768" s="45">
        <f>'Section 10a Plan_Diffusion'!P223</f>
        <v>0</v>
      </c>
      <c r="X768" s="45">
        <f>'Section 10a Plan_Diffusion'!Q223</f>
        <v>0</v>
      </c>
      <c r="Y768" s="45">
        <f>'Section 10a Plan_Diffusion'!R223</f>
        <v>0</v>
      </c>
      <c r="Z768" s="45">
        <f>'Section 10a Plan_Diffusion'!S223</f>
        <v>0</v>
      </c>
      <c r="AA768" s="9">
        <f>'Section 10a Plan_Diffusion'!T223</f>
        <v>0</v>
      </c>
      <c r="AB768" s="9">
        <f>'Section 10a Plan_Diffusion'!U223</f>
        <v>0</v>
      </c>
    </row>
    <row r="769" spans="1:28">
      <c r="A769" s="9">
        <f>'Identification '!$F$11</f>
        <v>0</v>
      </c>
      <c r="B769" s="1371" t="str">
        <f>IF(AND('Identification '!$F$11="",'Identification '!$F$15&lt;&gt;""),'Identification '!$F$15,IF('Identification '!$F$11="","",IF('Identification '!$F$13="Inscrire le nom de votre organisme dans la cellule F15",'Identification '!$F$15,'Identification '!$F$13)))</f>
        <v/>
      </c>
      <c r="C769" s="9" t="str">
        <f>REF!$BM$8</f>
        <v>2026-2027</v>
      </c>
      <c r="D769" s="9" t="s">
        <v>3224</v>
      </c>
      <c r="E769" s="69" t="str">
        <f>'Identification '!$F$17</f>
        <v/>
      </c>
      <c r="F769" s="9" t="str">
        <f>'Identification '!$G$18</f>
        <v/>
      </c>
      <c r="G769" s="232" t="str">
        <f>IF('Section 10a Plan_Diffusion'!$D$6="","",'Section 10a Plan_Diffusion'!$D$6)</f>
        <v/>
      </c>
      <c r="H769" s="9" t="str">
        <f>IF('Section 10a Plan_Diffusion'!$D$8="","",'Section 10a Plan_Diffusion'!$D$8)</f>
        <v/>
      </c>
      <c r="I769" s="9" t="str">
        <f>IF('Section 10a Plan_Diffusion'!$K$8="","",'Section 10a Plan_Diffusion'!$K$8)</f>
        <v/>
      </c>
      <c r="J769" s="69" t="str">
        <f>IF('Section 10a Plan_Diffusion'!C224="","",'Section 10a Plan_Diffusion'!C224)</f>
        <v/>
      </c>
      <c r="K769" s="1273" t="str">
        <f>IF('Section 10a Plan_Diffusion'!D224="","",'Section 10a Plan_Diffusion'!D224)</f>
        <v/>
      </c>
      <c r="L769" s="69" t="str">
        <f>IF('Section 10a Plan_Diffusion'!E224="","",IF('Section 10a Plan_Diffusion'!E224="«Choisir»","",'Section 10a Plan_Diffusion'!E224))</f>
        <v/>
      </c>
      <c r="M769" s="69" t="str">
        <f>IF('Section 10a Plan_Diffusion'!F224="","",IF('Section 10a Plan_Diffusion'!F224="«Choisir»","",'Section 10a Plan_Diffusion'!F224))</f>
        <v/>
      </c>
      <c r="N769" s="69" t="str">
        <f>IF('Section 10a Plan_Diffusion'!G224="","",'Section 10a Plan_Diffusion'!G224)</f>
        <v/>
      </c>
      <c r="O769" s="69" t="str">
        <f>IF('Section 10a Plan_Diffusion'!H224="","",'Section 10a Plan_Diffusion'!H224)</f>
        <v/>
      </c>
      <c r="P769" s="69" t="str">
        <f>IF('Section 10a Plan_Diffusion'!I224="","",IF('Section 10a Plan_Diffusion'!I224="«Choisir»","",'Section 10a Plan_Diffusion'!I224))</f>
        <v/>
      </c>
      <c r="Q769" s="69" t="str">
        <f>IF('Section 10a Plan_Diffusion'!J224="","",IF('Section 10a Plan_Diffusion'!J224="«Choisir»","",'Section 10a Plan_Diffusion'!J224))</f>
        <v/>
      </c>
      <c r="R769" s="9" t="str">
        <f>IF('Section 10a Plan_Diffusion'!K224="","",'Section 10a Plan_Diffusion'!K224)</f>
        <v/>
      </c>
      <c r="S769" s="9" t="str">
        <f>IF('Section 10a Plan_Diffusion'!L224="","",'Section 10a Plan_Diffusion'!L224)</f>
        <v/>
      </c>
      <c r="T769" s="9" t="str">
        <f>IF('Section 10a Plan_Diffusion'!M224="","",'Section 10a Plan_Diffusion'!M224)</f>
        <v/>
      </c>
      <c r="U769" s="9" t="str">
        <f>IF('Section 10a Plan_Diffusion'!N224="","",'Section 10a Plan_Diffusion'!N224)</f>
        <v/>
      </c>
      <c r="V769" s="9">
        <f>'Section 10a Plan_Diffusion'!O224</f>
        <v>0</v>
      </c>
      <c r="W769" s="45">
        <f>'Section 10a Plan_Diffusion'!P224</f>
        <v>0</v>
      </c>
      <c r="X769" s="45">
        <f>'Section 10a Plan_Diffusion'!Q224</f>
        <v>0</v>
      </c>
      <c r="Y769" s="45">
        <f>'Section 10a Plan_Diffusion'!R224</f>
        <v>0</v>
      </c>
      <c r="Z769" s="45">
        <f>'Section 10a Plan_Diffusion'!S224</f>
        <v>0</v>
      </c>
      <c r="AA769" s="9">
        <f>'Section 10a Plan_Diffusion'!T224</f>
        <v>0</v>
      </c>
      <c r="AB769" s="9">
        <f>'Section 10a Plan_Diffusion'!U224</f>
        <v>0</v>
      </c>
    </row>
    <row r="770" spans="1:28">
      <c r="A770" s="9">
        <f>'Identification '!$F$11</f>
        <v>0</v>
      </c>
      <c r="B770" s="1371" t="str">
        <f>IF(AND('Identification '!$F$11="",'Identification '!$F$15&lt;&gt;""),'Identification '!$F$15,IF('Identification '!$F$11="","",IF('Identification '!$F$13="Inscrire le nom de votre organisme dans la cellule F15",'Identification '!$F$15,'Identification '!$F$13)))</f>
        <v/>
      </c>
      <c r="C770" s="9" t="str">
        <f>REF!$BM$8</f>
        <v>2026-2027</v>
      </c>
      <c r="D770" s="9" t="s">
        <v>3224</v>
      </c>
      <c r="E770" s="69" t="str">
        <f>'Identification '!$F$17</f>
        <v/>
      </c>
      <c r="F770" s="9" t="str">
        <f>'Identification '!$G$18</f>
        <v/>
      </c>
      <c r="G770" s="232" t="str">
        <f>IF('Section 10a Plan_Diffusion'!$D$6="","",'Section 10a Plan_Diffusion'!$D$6)</f>
        <v/>
      </c>
      <c r="H770" s="9" t="str">
        <f>IF('Section 10a Plan_Diffusion'!$D$8="","",'Section 10a Plan_Diffusion'!$D$8)</f>
        <v/>
      </c>
      <c r="I770" s="9" t="str">
        <f>IF('Section 10a Plan_Diffusion'!$K$8="","",'Section 10a Plan_Diffusion'!$K$8)</f>
        <v/>
      </c>
      <c r="J770" s="69" t="str">
        <f>IF('Section 10a Plan_Diffusion'!C225="","",'Section 10a Plan_Diffusion'!C225)</f>
        <v/>
      </c>
      <c r="K770" s="1273" t="str">
        <f>IF('Section 10a Plan_Diffusion'!D225="","",'Section 10a Plan_Diffusion'!D225)</f>
        <v/>
      </c>
      <c r="L770" s="69" t="str">
        <f>IF('Section 10a Plan_Diffusion'!E225="","",IF('Section 10a Plan_Diffusion'!E225="«Choisir»","",'Section 10a Plan_Diffusion'!E225))</f>
        <v/>
      </c>
      <c r="M770" s="69" t="str">
        <f>IF('Section 10a Plan_Diffusion'!F225="","",IF('Section 10a Plan_Diffusion'!F225="«Choisir»","",'Section 10a Plan_Diffusion'!F225))</f>
        <v/>
      </c>
      <c r="N770" s="69" t="str">
        <f>IF('Section 10a Plan_Diffusion'!G225="","",'Section 10a Plan_Diffusion'!G225)</f>
        <v/>
      </c>
      <c r="O770" s="69" t="str">
        <f>IF('Section 10a Plan_Diffusion'!H225="","",'Section 10a Plan_Diffusion'!H225)</f>
        <v/>
      </c>
      <c r="P770" s="69" t="str">
        <f>IF('Section 10a Plan_Diffusion'!I225="","",IF('Section 10a Plan_Diffusion'!I225="«Choisir»","",'Section 10a Plan_Diffusion'!I225))</f>
        <v/>
      </c>
      <c r="Q770" s="69" t="str">
        <f>IF('Section 10a Plan_Diffusion'!J225="","",IF('Section 10a Plan_Diffusion'!J225="«Choisir»","",'Section 10a Plan_Diffusion'!J225))</f>
        <v/>
      </c>
      <c r="R770" s="9" t="str">
        <f>IF('Section 10a Plan_Diffusion'!K225="","",'Section 10a Plan_Diffusion'!K225)</f>
        <v/>
      </c>
      <c r="S770" s="9" t="str">
        <f>IF('Section 10a Plan_Diffusion'!L225="","",'Section 10a Plan_Diffusion'!L225)</f>
        <v/>
      </c>
      <c r="T770" s="9" t="str">
        <f>IF('Section 10a Plan_Diffusion'!M225="","",'Section 10a Plan_Diffusion'!M225)</f>
        <v/>
      </c>
      <c r="U770" s="9" t="str">
        <f>IF('Section 10a Plan_Diffusion'!N225="","",'Section 10a Plan_Diffusion'!N225)</f>
        <v/>
      </c>
      <c r="V770" s="9">
        <f>'Section 10a Plan_Diffusion'!O225</f>
        <v>0</v>
      </c>
      <c r="W770" s="45">
        <f>'Section 10a Plan_Diffusion'!P225</f>
        <v>0</v>
      </c>
      <c r="X770" s="45">
        <f>'Section 10a Plan_Diffusion'!Q225</f>
        <v>0</v>
      </c>
      <c r="Y770" s="45">
        <f>'Section 10a Plan_Diffusion'!R225</f>
        <v>0</v>
      </c>
      <c r="Z770" s="45">
        <f>'Section 10a Plan_Diffusion'!S225</f>
        <v>0</v>
      </c>
      <c r="AA770" s="9">
        <f>'Section 10a Plan_Diffusion'!T225</f>
        <v>0</v>
      </c>
      <c r="AB770" s="9">
        <f>'Section 10a Plan_Diffusion'!U225</f>
        <v>0</v>
      </c>
    </row>
    <row r="771" spans="1:28">
      <c r="A771" s="9">
        <f>'Identification '!$F$11</f>
        <v>0</v>
      </c>
      <c r="B771" s="1371" t="str">
        <f>IF(AND('Identification '!$F$11="",'Identification '!$F$15&lt;&gt;""),'Identification '!$F$15,IF('Identification '!$F$11="","",IF('Identification '!$F$13="Inscrire le nom de votre organisme dans la cellule F15",'Identification '!$F$15,'Identification '!$F$13)))</f>
        <v/>
      </c>
      <c r="C771" s="9" t="str">
        <f>REF!$BM$8</f>
        <v>2026-2027</v>
      </c>
      <c r="D771" s="9" t="s">
        <v>3224</v>
      </c>
      <c r="E771" s="69" t="str">
        <f>'Identification '!$F$17</f>
        <v/>
      </c>
      <c r="F771" s="9" t="str">
        <f>'Identification '!$G$18</f>
        <v/>
      </c>
      <c r="G771" s="232" t="str">
        <f>IF('Section 10a Plan_Diffusion'!$D$6="","",'Section 10a Plan_Diffusion'!$D$6)</f>
        <v/>
      </c>
      <c r="H771" s="9" t="str">
        <f>IF('Section 10a Plan_Diffusion'!$D$8="","",'Section 10a Plan_Diffusion'!$D$8)</f>
        <v/>
      </c>
      <c r="I771" s="9" t="str">
        <f>IF('Section 10a Plan_Diffusion'!$K$8="","",'Section 10a Plan_Diffusion'!$K$8)</f>
        <v/>
      </c>
      <c r="J771" s="69" t="str">
        <f>IF('Section 10a Plan_Diffusion'!C226="","",'Section 10a Plan_Diffusion'!C226)</f>
        <v/>
      </c>
      <c r="K771" s="1273" t="str">
        <f>IF('Section 10a Plan_Diffusion'!D226="","",'Section 10a Plan_Diffusion'!D226)</f>
        <v/>
      </c>
      <c r="L771" s="69" t="str">
        <f>IF('Section 10a Plan_Diffusion'!E226="","",IF('Section 10a Plan_Diffusion'!E226="«Choisir»","",'Section 10a Plan_Diffusion'!E226))</f>
        <v/>
      </c>
      <c r="M771" s="69" t="str">
        <f>IF('Section 10a Plan_Diffusion'!F226="","",IF('Section 10a Plan_Diffusion'!F226="«Choisir»","",'Section 10a Plan_Diffusion'!F226))</f>
        <v/>
      </c>
      <c r="N771" s="69" t="str">
        <f>IF('Section 10a Plan_Diffusion'!G226="","",'Section 10a Plan_Diffusion'!G226)</f>
        <v/>
      </c>
      <c r="O771" s="69" t="str">
        <f>IF('Section 10a Plan_Diffusion'!H226="","",'Section 10a Plan_Diffusion'!H226)</f>
        <v/>
      </c>
      <c r="P771" s="69" t="str">
        <f>IF('Section 10a Plan_Diffusion'!I226="","",IF('Section 10a Plan_Diffusion'!I226="«Choisir»","",'Section 10a Plan_Diffusion'!I226))</f>
        <v/>
      </c>
      <c r="Q771" s="69" t="str">
        <f>IF('Section 10a Plan_Diffusion'!J226="","",IF('Section 10a Plan_Diffusion'!J226="«Choisir»","",'Section 10a Plan_Diffusion'!J226))</f>
        <v/>
      </c>
      <c r="R771" s="9" t="str">
        <f>IF('Section 10a Plan_Diffusion'!K226="","",'Section 10a Plan_Diffusion'!K226)</f>
        <v/>
      </c>
      <c r="S771" s="9" t="str">
        <f>IF('Section 10a Plan_Diffusion'!L226="","",'Section 10a Plan_Diffusion'!L226)</f>
        <v/>
      </c>
      <c r="T771" s="9" t="str">
        <f>IF('Section 10a Plan_Diffusion'!M226="","",'Section 10a Plan_Diffusion'!M226)</f>
        <v/>
      </c>
      <c r="U771" s="9" t="str">
        <f>IF('Section 10a Plan_Diffusion'!N226="","",'Section 10a Plan_Diffusion'!N226)</f>
        <v/>
      </c>
      <c r="V771" s="9">
        <f>'Section 10a Plan_Diffusion'!O226</f>
        <v>0</v>
      </c>
      <c r="W771" s="45">
        <f>'Section 10a Plan_Diffusion'!P226</f>
        <v>0</v>
      </c>
      <c r="X771" s="45">
        <f>'Section 10a Plan_Diffusion'!Q226</f>
        <v>0</v>
      </c>
      <c r="Y771" s="45">
        <f>'Section 10a Plan_Diffusion'!R226</f>
        <v>0</v>
      </c>
      <c r="Z771" s="45">
        <f>'Section 10a Plan_Diffusion'!S226</f>
        <v>0</v>
      </c>
      <c r="AA771" s="9">
        <f>'Section 10a Plan_Diffusion'!T226</f>
        <v>0</v>
      </c>
      <c r="AB771" s="9">
        <f>'Section 10a Plan_Diffusion'!U226</f>
        <v>0</v>
      </c>
    </row>
    <row r="772" spans="1:28">
      <c r="A772" s="9">
        <f>'Identification '!$F$11</f>
        <v>0</v>
      </c>
      <c r="B772" s="1371" t="str">
        <f>IF(AND('Identification '!$F$11="",'Identification '!$F$15&lt;&gt;""),'Identification '!$F$15,IF('Identification '!$F$11="","",IF('Identification '!$F$13="Inscrire le nom de votre organisme dans la cellule F15",'Identification '!$F$15,'Identification '!$F$13)))</f>
        <v/>
      </c>
      <c r="C772" s="9" t="str">
        <f>REF!$BM$8</f>
        <v>2026-2027</v>
      </c>
      <c r="D772" s="9" t="s">
        <v>3224</v>
      </c>
      <c r="E772" s="69" t="str">
        <f>'Identification '!$F$17</f>
        <v/>
      </c>
      <c r="F772" s="9" t="str">
        <f>'Identification '!$G$18</f>
        <v/>
      </c>
      <c r="G772" s="232" t="str">
        <f>IF('Section 10a Plan_Diffusion'!$D$6="","",'Section 10a Plan_Diffusion'!$D$6)</f>
        <v/>
      </c>
      <c r="H772" s="9" t="str">
        <f>IF('Section 10a Plan_Diffusion'!$D$8="","",'Section 10a Plan_Diffusion'!$D$8)</f>
        <v/>
      </c>
      <c r="I772" s="9" t="str">
        <f>IF('Section 10a Plan_Diffusion'!$K$8="","",'Section 10a Plan_Diffusion'!$K$8)</f>
        <v/>
      </c>
      <c r="J772" s="69" t="str">
        <f>IF('Section 10a Plan_Diffusion'!C227="","",'Section 10a Plan_Diffusion'!C227)</f>
        <v/>
      </c>
      <c r="K772" s="1273" t="str">
        <f>IF('Section 10a Plan_Diffusion'!D227="","",'Section 10a Plan_Diffusion'!D227)</f>
        <v/>
      </c>
      <c r="L772" s="69" t="str">
        <f>IF('Section 10a Plan_Diffusion'!E227="","",IF('Section 10a Plan_Diffusion'!E227="«Choisir»","",'Section 10a Plan_Diffusion'!E227))</f>
        <v/>
      </c>
      <c r="M772" s="69" t="str">
        <f>IF('Section 10a Plan_Diffusion'!F227="","",IF('Section 10a Plan_Diffusion'!F227="«Choisir»","",'Section 10a Plan_Diffusion'!F227))</f>
        <v/>
      </c>
      <c r="N772" s="69" t="str">
        <f>IF('Section 10a Plan_Diffusion'!G227="","",'Section 10a Plan_Diffusion'!G227)</f>
        <v/>
      </c>
      <c r="O772" s="69" t="str">
        <f>IF('Section 10a Plan_Diffusion'!H227="","",'Section 10a Plan_Diffusion'!H227)</f>
        <v/>
      </c>
      <c r="P772" s="69" t="str">
        <f>IF('Section 10a Plan_Diffusion'!I227="","",IF('Section 10a Plan_Diffusion'!I227="«Choisir»","",'Section 10a Plan_Diffusion'!I227))</f>
        <v/>
      </c>
      <c r="Q772" s="69" t="str">
        <f>IF('Section 10a Plan_Diffusion'!J227="","",IF('Section 10a Plan_Diffusion'!J227="«Choisir»","",'Section 10a Plan_Diffusion'!J227))</f>
        <v/>
      </c>
      <c r="R772" s="9" t="str">
        <f>IF('Section 10a Plan_Diffusion'!K227="","",'Section 10a Plan_Diffusion'!K227)</f>
        <v/>
      </c>
      <c r="S772" s="9" t="str">
        <f>IF('Section 10a Plan_Diffusion'!L227="","",'Section 10a Plan_Diffusion'!L227)</f>
        <v/>
      </c>
      <c r="T772" s="9" t="str">
        <f>IF('Section 10a Plan_Diffusion'!M227="","",'Section 10a Plan_Diffusion'!M227)</f>
        <v/>
      </c>
      <c r="U772" s="9" t="str">
        <f>IF('Section 10a Plan_Diffusion'!N227="","",'Section 10a Plan_Diffusion'!N227)</f>
        <v/>
      </c>
      <c r="V772" s="9">
        <f>'Section 10a Plan_Diffusion'!O227</f>
        <v>0</v>
      </c>
      <c r="W772" s="45">
        <f>'Section 10a Plan_Diffusion'!P227</f>
        <v>0</v>
      </c>
      <c r="X772" s="45">
        <f>'Section 10a Plan_Diffusion'!Q227</f>
        <v>0</v>
      </c>
      <c r="Y772" s="45">
        <f>'Section 10a Plan_Diffusion'!R227</f>
        <v>0</v>
      </c>
      <c r="Z772" s="45">
        <f>'Section 10a Plan_Diffusion'!S227</f>
        <v>0</v>
      </c>
      <c r="AA772" s="9">
        <f>'Section 10a Plan_Diffusion'!T227</f>
        <v>0</v>
      </c>
      <c r="AB772" s="9">
        <f>'Section 10a Plan_Diffusion'!U227</f>
        <v>0</v>
      </c>
    </row>
    <row r="773" spans="1:28">
      <c r="A773" s="9">
        <f>'Identification '!$F$11</f>
        <v>0</v>
      </c>
      <c r="B773" s="1371" t="str">
        <f>IF(AND('Identification '!$F$11="",'Identification '!$F$15&lt;&gt;""),'Identification '!$F$15,IF('Identification '!$F$11="","",IF('Identification '!$F$13="Inscrire le nom de votre organisme dans la cellule F15",'Identification '!$F$15,'Identification '!$F$13)))</f>
        <v/>
      </c>
      <c r="C773" s="9" t="str">
        <f>REF!$BM$8</f>
        <v>2026-2027</v>
      </c>
      <c r="D773" s="9" t="s">
        <v>3224</v>
      </c>
      <c r="E773" s="69" t="str">
        <f>'Identification '!$F$17</f>
        <v/>
      </c>
      <c r="F773" s="9" t="str">
        <f>'Identification '!$G$18</f>
        <v/>
      </c>
      <c r="G773" s="232" t="str">
        <f>IF('Section 10a Plan_Diffusion'!$D$6="","",'Section 10a Plan_Diffusion'!$D$6)</f>
        <v/>
      </c>
      <c r="H773" s="9" t="str">
        <f>IF('Section 10a Plan_Diffusion'!$D$8="","",'Section 10a Plan_Diffusion'!$D$8)</f>
        <v/>
      </c>
      <c r="I773" s="9" t="str">
        <f>IF('Section 10a Plan_Diffusion'!$K$8="","",'Section 10a Plan_Diffusion'!$K$8)</f>
        <v/>
      </c>
      <c r="J773" s="69" t="str">
        <f>IF('Section 10a Plan_Diffusion'!C228="","",'Section 10a Plan_Diffusion'!C228)</f>
        <v/>
      </c>
      <c r="K773" s="1273" t="str">
        <f>IF('Section 10a Plan_Diffusion'!D228="","",'Section 10a Plan_Diffusion'!D228)</f>
        <v/>
      </c>
      <c r="L773" s="69" t="str">
        <f>IF('Section 10a Plan_Diffusion'!E228="","",IF('Section 10a Plan_Diffusion'!E228="«Choisir»","",'Section 10a Plan_Diffusion'!E228))</f>
        <v/>
      </c>
      <c r="M773" s="69" t="str">
        <f>IF('Section 10a Plan_Diffusion'!F228="","",IF('Section 10a Plan_Diffusion'!F228="«Choisir»","",'Section 10a Plan_Diffusion'!F228))</f>
        <v/>
      </c>
      <c r="N773" s="69" t="str">
        <f>IF('Section 10a Plan_Diffusion'!G228="","",'Section 10a Plan_Diffusion'!G228)</f>
        <v/>
      </c>
      <c r="O773" s="69" t="str">
        <f>IF('Section 10a Plan_Diffusion'!H228="","",'Section 10a Plan_Diffusion'!H228)</f>
        <v/>
      </c>
      <c r="P773" s="69" t="str">
        <f>IF('Section 10a Plan_Diffusion'!I228="","",IF('Section 10a Plan_Diffusion'!I228="«Choisir»","",'Section 10a Plan_Diffusion'!I228))</f>
        <v/>
      </c>
      <c r="Q773" s="69" t="str">
        <f>IF('Section 10a Plan_Diffusion'!J228="","",IF('Section 10a Plan_Diffusion'!J228="«Choisir»","",'Section 10a Plan_Diffusion'!J228))</f>
        <v/>
      </c>
      <c r="R773" s="9" t="str">
        <f>IF('Section 10a Plan_Diffusion'!K228="","",'Section 10a Plan_Diffusion'!K228)</f>
        <v/>
      </c>
      <c r="S773" s="9" t="str">
        <f>IF('Section 10a Plan_Diffusion'!L228="","",'Section 10a Plan_Diffusion'!L228)</f>
        <v/>
      </c>
      <c r="T773" s="9" t="str">
        <f>IF('Section 10a Plan_Diffusion'!M228="","",'Section 10a Plan_Diffusion'!M228)</f>
        <v/>
      </c>
      <c r="U773" s="9" t="str">
        <f>IF('Section 10a Plan_Diffusion'!N228="","",'Section 10a Plan_Diffusion'!N228)</f>
        <v/>
      </c>
      <c r="V773" s="9">
        <f>'Section 10a Plan_Diffusion'!O228</f>
        <v>0</v>
      </c>
      <c r="W773" s="45">
        <f>'Section 10a Plan_Diffusion'!P228</f>
        <v>0</v>
      </c>
      <c r="X773" s="45">
        <f>'Section 10a Plan_Diffusion'!Q228</f>
        <v>0</v>
      </c>
      <c r="Y773" s="45">
        <f>'Section 10a Plan_Diffusion'!R228</f>
        <v>0</v>
      </c>
      <c r="Z773" s="45">
        <f>'Section 10a Plan_Diffusion'!S228</f>
        <v>0</v>
      </c>
      <c r="AA773" s="9">
        <f>'Section 10a Plan_Diffusion'!T228</f>
        <v>0</v>
      </c>
      <c r="AB773" s="9">
        <f>'Section 10a Plan_Diffusion'!U228</f>
        <v>0</v>
      </c>
    </row>
    <row r="774" spans="1:28">
      <c r="A774" s="9">
        <f>'Identification '!$F$11</f>
        <v>0</v>
      </c>
      <c r="B774" s="1371" t="str">
        <f>IF(AND('Identification '!$F$11="",'Identification '!$F$15&lt;&gt;""),'Identification '!$F$15,IF('Identification '!$F$11="","",IF('Identification '!$F$13="Inscrire le nom de votre organisme dans la cellule F15",'Identification '!$F$15,'Identification '!$F$13)))</f>
        <v/>
      </c>
      <c r="C774" s="9" t="str">
        <f>REF!$BM$8</f>
        <v>2026-2027</v>
      </c>
      <c r="D774" s="9" t="s">
        <v>3224</v>
      </c>
      <c r="E774" s="69" t="str">
        <f>'Identification '!$F$17</f>
        <v/>
      </c>
      <c r="F774" s="9" t="str">
        <f>'Identification '!$G$18</f>
        <v/>
      </c>
      <c r="G774" s="232" t="str">
        <f>IF('Section 10a Plan_Diffusion'!$D$6="","",'Section 10a Plan_Diffusion'!$D$6)</f>
        <v/>
      </c>
      <c r="H774" s="9" t="str">
        <f>IF('Section 10a Plan_Diffusion'!$D$8="","",'Section 10a Plan_Diffusion'!$D$8)</f>
        <v/>
      </c>
      <c r="I774" s="9" t="str">
        <f>IF('Section 10a Plan_Diffusion'!$K$8="","",'Section 10a Plan_Diffusion'!$K$8)</f>
        <v/>
      </c>
      <c r="J774" s="69" t="str">
        <f>IF('Section 10a Plan_Diffusion'!C229="","",'Section 10a Plan_Diffusion'!C229)</f>
        <v/>
      </c>
      <c r="K774" s="1273" t="str">
        <f>IF('Section 10a Plan_Diffusion'!D229="","",'Section 10a Plan_Diffusion'!D229)</f>
        <v/>
      </c>
      <c r="L774" s="69" t="str">
        <f>IF('Section 10a Plan_Diffusion'!E229="","",IF('Section 10a Plan_Diffusion'!E229="«Choisir»","",'Section 10a Plan_Diffusion'!E229))</f>
        <v/>
      </c>
      <c r="M774" s="69" t="str">
        <f>IF('Section 10a Plan_Diffusion'!F229="","",IF('Section 10a Plan_Diffusion'!F229="«Choisir»","",'Section 10a Plan_Diffusion'!F229))</f>
        <v/>
      </c>
      <c r="N774" s="69" t="str">
        <f>IF('Section 10a Plan_Diffusion'!G229="","",'Section 10a Plan_Diffusion'!G229)</f>
        <v/>
      </c>
      <c r="O774" s="69" t="str">
        <f>IF('Section 10a Plan_Diffusion'!H229="","",'Section 10a Plan_Diffusion'!H229)</f>
        <v/>
      </c>
      <c r="P774" s="69" t="str">
        <f>IF('Section 10a Plan_Diffusion'!I229="","",IF('Section 10a Plan_Diffusion'!I229="«Choisir»","",'Section 10a Plan_Diffusion'!I229))</f>
        <v/>
      </c>
      <c r="Q774" s="69" t="str">
        <f>IF('Section 10a Plan_Diffusion'!J229="","",IF('Section 10a Plan_Diffusion'!J229="«Choisir»","",'Section 10a Plan_Diffusion'!J229))</f>
        <v/>
      </c>
      <c r="R774" s="9" t="str">
        <f>IF('Section 10a Plan_Diffusion'!K229="","",'Section 10a Plan_Diffusion'!K229)</f>
        <v/>
      </c>
      <c r="S774" s="9" t="str">
        <f>IF('Section 10a Plan_Diffusion'!L229="","",'Section 10a Plan_Diffusion'!L229)</f>
        <v/>
      </c>
      <c r="T774" s="9" t="str">
        <f>IF('Section 10a Plan_Diffusion'!M229="","",'Section 10a Plan_Diffusion'!M229)</f>
        <v/>
      </c>
      <c r="U774" s="9" t="str">
        <f>IF('Section 10a Plan_Diffusion'!N229="","",'Section 10a Plan_Diffusion'!N229)</f>
        <v/>
      </c>
      <c r="V774" s="9">
        <f>'Section 10a Plan_Diffusion'!O229</f>
        <v>0</v>
      </c>
      <c r="W774" s="45">
        <f>'Section 10a Plan_Diffusion'!P229</f>
        <v>0</v>
      </c>
      <c r="X774" s="45">
        <f>'Section 10a Plan_Diffusion'!Q229</f>
        <v>0</v>
      </c>
      <c r="Y774" s="45">
        <f>'Section 10a Plan_Diffusion'!R229</f>
        <v>0</v>
      </c>
      <c r="Z774" s="45">
        <f>'Section 10a Plan_Diffusion'!S229</f>
        <v>0</v>
      </c>
      <c r="AA774" s="9">
        <f>'Section 10a Plan_Diffusion'!T229</f>
        <v>0</v>
      </c>
      <c r="AB774" s="9">
        <f>'Section 10a Plan_Diffusion'!U229</f>
        <v>0</v>
      </c>
    </row>
    <row r="775" spans="1:28">
      <c r="A775" s="9">
        <f>'Identification '!$F$11</f>
        <v>0</v>
      </c>
      <c r="B775" s="1371" t="str">
        <f>IF(AND('Identification '!$F$11="",'Identification '!$F$15&lt;&gt;""),'Identification '!$F$15,IF('Identification '!$F$11="","",IF('Identification '!$F$13="Inscrire le nom de votre organisme dans la cellule F15",'Identification '!$F$15,'Identification '!$F$13)))</f>
        <v/>
      </c>
      <c r="C775" s="9" t="str">
        <f>REF!$BM$8</f>
        <v>2026-2027</v>
      </c>
      <c r="D775" s="9" t="s">
        <v>3224</v>
      </c>
      <c r="E775" s="69" t="str">
        <f>'Identification '!$F$17</f>
        <v/>
      </c>
      <c r="F775" s="9" t="str">
        <f>'Identification '!$G$18</f>
        <v/>
      </c>
      <c r="G775" s="232" t="str">
        <f>IF('Section 10a Plan_Diffusion'!$D$6="","",'Section 10a Plan_Diffusion'!$D$6)</f>
        <v/>
      </c>
      <c r="H775" s="9" t="str">
        <f>IF('Section 10a Plan_Diffusion'!$D$8="","",'Section 10a Plan_Diffusion'!$D$8)</f>
        <v/>
      </c>
      <c r="I775" s="9" t="str">
        <f>IF('Section 10a Plan_Diffusion'!$K$8="","",'Section 10a Plan_Diffusion'!$K$8)</f>
        <v/>
      </c>
      <c r="J775" s="69" t="str">
        <f>IF('Section 10a Plan_Diffusion'!C230="","",'Section 10a Plan_Diffusion'!C230)</f>
        <v/>
      </c>
      <c r="K775" s="1273" t="str">
        <f>IF('Section 10a Plan_Diffusion'!D230="","",'Section 10a Plan_Diffusion'!D230)</f>
        <v/>
      </c>
      <c r="L775" s="69" t="str">
        <f>IF('Section 10a Plan_Diffusion'!E230="","",IF('Section 10a Plan_Diffusion'!E230="«Choisir»","",'Section 10a Plan_Diffusion'!E230))</f>
        <v/>
      </c>
      <c r="M775" s="69" t="str">
        <f>IF('Section 10a Plan_Diffusion'!F230="","",IF('Section 10a Plan_Diffusion'!F230="«Choisir»","",'Section 10a Plan_Diffusion'!F230))</f>
        <v/>
      </c>
      <c r="N775" s="69" t="str">
        <f>IF('Section 10a Plan_Diffusion'!G230="","",'Section 10a Plan_Diffusion'!G230)</f>
        <v/>
      </c>
      <c r="O775" s="69" t="str">
        <f>IF('Section 10a Plan_Diffusion'!H230="","",'Section 10a Plan_Diffusion'!H230)</f>
        <v/>
      </c>
      <c r="P775" s="69" t="str">
        <f>IF('Section 10a Plan_Diffusion'!I230="","",IF('Section 10a Plan_Diffusion'!I230="«Choisir»","",'Section 10a Plan_Diffusion'!I230))</f>
        <v/>
      </c>
      <c r="Q775" s="69" t="str">
        <f>IF('Section 10a Plan_Diffusion'!J230="","",IF('Section 10a Plan_Diffusion'!J230="«Choisir»","",'Section 10a Plan_Diffusion'!J230))</f>
        <v/>
      </c>
      <c r="R775" s="9" t="str">
        <f>IF('Section 10a Plan_Diffusion'!K230="","",'Section 10a Plan_Diffusion'!K230)</f>
        <v/>
      </c>
      <c r="S775" s="9" t="str">
        <f>IF('Section 10a Plan_Diffusion'!L230="","",'Section 10a Plan_Diffusion'!L230)</f>
        <v/>
      </c>
      <c r="T775" s="9" t="str">
        <f>IF('Section 10a Plan_Diffusion'!M230="","",'Section 10a Plan_Diffusion'!M230)</f>
        <v/>
      </c>
      <c r="U775" s="9" t="str">
        <f>IF('Section 10a Plan_Diffusion'!N230="","",'Section 10a Plan_Diffusion'!N230)</f>
        <v/>
      </c>
      <c r="V775" s="9">
        <f>'Section 10a Plan_Diffusion'!O230</f>
        <v>0</v>
      </c>
      <c r="W775" s="45">
        <f>'Section 10a Plan_Diffusion'!P230</f>
        <v>0</v>
      </c>
      <c r="X775" s="45">
        <f>'Section 10a Plan_Diffusion'!Q230</f>
        <v>0</v>
      </c>
      <c r="Y775" s="45">
        <f>'Section 10a Plan_Diffusion'!R230</f>
        <v>0</v>
      </c>
      <c r="Z775" s="45">
        <f>'Section 10a Plan_Diffusion'!S230</f>
        <v>0</v>
      </c>
      <c r="AA775" s="9">
        <f>'Section 10a Plan_Diffusion'!T230</f>
        <v>0</v>
      </c>
      <c r="AB775" s="9">
        <f>'Section 10a Plan_Diffusion'!U230</f>
        <v>0</v>
      </c>
    </row>
    <row r="776" spans="1:28">
      <c r="A776" s="9">
        <f>'Identification '!$F$11</f>
        <v>0</v>
      </c>
      <c r="B776" s="1371" t="str">
        <f>IF(AND('Identification '!$F$11="",'Identification '!$F$15&lt;&gt;""),'Identification '!$F$15,IF('Identification '!$F$11="","",IF('Identification '!$F$13="Inscrire le nom de votre organisme dans la cellule F15",'Identification '!$F$15,'Identification '!$F$13)))</f>
        <v/>
      </c>
      <c r="C776" s="9" t="str">
        <f>REF!$BM$8</f>
        <v>2026-2027</v>
      </c>
      <c r="D776" s="9" t="s">
        <v>3224</v>
      </c>
      <c r="E776" s="69" t="str">
        <f>'Identification '!$F$17</f>
        <v/>
      </c>
      <c r="F776" s="9" t="str">
        <f>'Identification '!$G$18</f>
        <v/>
      </c>
      <c r="G776" s="232" t="str">
        <f>IF('Section 10a Plan_Diffusion'!$D$6="","",'Section 10a Plan_Diffusion'!$D$6)</f>
        <v/>
      </c>
      <c r="H776" s="9" t="str">
        <f>IF('Section 10a Plan_Diffusion'!$D$8="","",'Section 10a Plan_Diffusion'!$D$8)</f>
        <v/>
      </c>
      <c r="I776" s="9" t="str">
        <f>IF('Section 10a Plan_Diffusion'!$K$8="","",'Section 10a Plan_Diffusion'!$K$8)</f>
        <v/>
      </c>
      <c r="J776" s="69" t="str">
        <f>IF('Section 10a Plan_Diffusion'!C231="","",'Section 10a Plan_Diffusion'!C231)</f>
        <v/>
      </c>
      <c r="K776" s="1273" t="str">
        <f>IF('Section 10a Plan_Diffusion'!D231="","",'Section 10a Plan_Diffusion'!D231)</f>
        <v/>
      </c>
      <c r="L776" s="69" t="str">
        <f>IF('Section 10a Plan_Diffusion'!E231="","",IF('Section 10a Plan_Diffusion'!E231="«Choisir»","",'Section 10a Plan_Diffusion'!E231))</f>
        <v/>
      </c>
      <c r="M776" s="69" t="str">
        <f>IF('Section 10a Plan_Diffusion'!F231="","",IF('Section 10a Plan_Diffusion'!F231="«Choisir»","",'Section 10a Plan_Diffusion'!F231))</f>
        <v/>
      </c>
      <c r="N776" s="69" t="str">
        <f>IF('Section 10a Plan_Diffusion'!G231="","",'Section 10a Plan_Diffusion'!G231)</f>
        <v/>
      </c>
      <c r="O776" s="69" t="str">
        <f>IF('Section 10a Plan_Diffusion'!H231="","",'Section 10a Plan_Diffusion'!H231)</f>
        <v/>
      </c>
      <c r="P776" s="69" t="str">
        <f>IF('Section 10a Plan_Diffusion'!I231="","",IF('Section 10a Plan_Diffusion'!I231="«Choisir»","",'Section 10a Plan_Diffusion'!I231))</f>
        <v/>
      </c>
      <c r="Q776" s="69" t="str">
        <f>IF('Section 10a Plan_Diffusion'!J231="","",IF('Section 10a Plan_Diffusion'!J231="«Choisir»","",'Section 10a Plan_Diffusion'!J231))</f>
        <v/>
      </c>
      <c r="R776" s="9" t="str">
        <f>IF('Section 10a Plan_Diffusion'!K231="","",'Section 10a Plan_Diffusion'!K231)</f>
        <v/>
      </c>
      <c r="S776" s="9" t="str">
        <f>IF('Section 10a Plan_Diffusion'!L231="","",'Section 10a Plan_Diffusion'!L231)</f>
        <v/>
      </c>
      <c r="T776" s="9" t="str">
        <f>IF('Section 10a Plan_Diffusion'!M231="","",'Section 10a Plan_Diffusion'!M231)</f>
        <v/>
      </c>
      <c r="U776" s="9" t="str">
        <f>IF('Section 10a Plan_Diffusion'!N231="","",'Section 10a Plan_Diffusion'!N231)</f>
        <v/>
      </c>
      <c r="V776" s="9">
        <f>'Section 10a Plan_Diffusion'!O231</f>
        <v>0</v>
      </c>
      <c r="W776" s="45">
        <f>'Section 10a Plan_Diffusion'!P231</f>
        <v>0</v>
      </c>
      <c r="X776" s="45">
        <f>'Section 10a Plan_Diffusion'!Q231</f>
        <v>0</v>
      </c>
      <c r="Y776" s="45">
        <f>'Section 10a Plan_Diffusion'!R231</f>
        <v>0</v>
      </c>
      <c r="Z776" s="45">
        <f>'Section 10a Plan_Diffusion'!S231</f>
        <v>0</v>
      </c>
      <c r="AA776" s="9">
        <f>'Section 10a Plan_Diffusion'!T231</f>
        <v>0</v>
      </c>
      <c r="AB776" s="9">
        <f>'Section 10a Plan_Diffusion'!U231</f>
        <v>0</v>
      </c>
    </row>
    <row r="777" spans="1:28">
      <c r="A777" s="9">
        <f>'Identification '!$F$11</f>
        <v>0</v>
      </c>
      <c r="B777" s="1371" t="str">
        <f>IF(AND('Identification '!$F$11="",'Identification '!$F$15&lt;&gt;""),'Identification '!$F$15,IF('Identification '!$F$11="","",IF('Identification '!$F$13="Inscrire le nom de votre organisme dans la cellule F15",'Identification '!$F$15,'Identification '!$F$13)))</f>
        <v/>
      </c>
      <c r="C777" s="9" t="str">
        <f>REF!$BM$8</f>
        <v>2026-2027</v>
      </c>
      <c r="D777" s="9" t="s">
        <v>3224</v>
      </c>
      <c r="E777" s="69" t="str">
        <f>'Identification '!$F$17</f>
        <v/>
      </c>
      <c r="F777" s="9" t="str">
        <f>'Identification '!$G$18</f>
        <v/>
      </c>
      <c r="G777" s="232" t="str">
        <f>IF('Section 10a Plan_Diffusion'!$D$6="","",'Section 10a Plan_Diffusion'!$D$6)</f>
        <v/>
      </c>
      <c r="H777" s="9" t="str">
        <f>IF('Section 10a Plan_Diffusion'!$D$8="","",'Section 10a Plan_Diffusion'!$D$8)</f>
        <v/>
      </c>
      <c r="I777" s="9" t="str">
        <f>IF('Section 10a Plan_Diffusion'!$K$8="","",'Section 10a Plan_Diffusion'!$K$8)</f>
        <v/>
      </c>
      <c r="J777" s="69" t="str">
        <f>IF('Section 10a Plan_Diffusion'!C232="","",'Section 10a Plan_Diffusion'!C232)</f>
        <v/>
      </c>
      <c r="K777" s="1273" t="str">
        <f>IF('Section 10a Plan_Diffusion'!D232="","",'Section 10a Plan_Diffusion'!D232)</f>
        <v/>
      </c>
      <c r="L777" s="69" t="str">
        <f>IF('Section 10a Plan_Diffusion'!E232="","",IF('Section 10a Plan_Diffusion'!E232="«Choisir»","",'Section 10a Plan_Diffusion'!E232))</f>
        <v/>
      </c>
      <c r="M777" s="69" t="str">
        <f>IF('Section 10a Plan_Diffusion'!F232="","",IF('Section 10a Plan_Diffusion'!F232="«Choisir»","",'Section 10a Plan_Diffusion'!F232))</f>
        <v/>
      </c>
      <c r="N777" s="69" t="str">
        <f>IF('Section 10a Plan_Diffusion'!G232="","",'Section 10a Plan_Diffusion'!G232)</f>
        <v/>
      </c>
      <c r="O777" s="69" t="str">
        <f>IF('Section 10a Plan_Diffusion'!H232="","",'Section 10a Plan_Diffusion'!H232)</f>
        <v/>
      </c>
      <c r="P777" s="69" t="str">
        <f>IF('Section 10a Plan_Diffusion'!I232="","",IF('Section 10a Plan_Diffusion'!I232="«Choisir»","",'Section 10a Plan_Diffusion'!I232))</f>
        <v/>
      </c>
      <c r="Q777" s="69" t="str">
        <f>IF('Section 10a Plan_Diffusion'!J232="","",IF('Section 10a Plan_Diffusion'!J232="«Choisir»","",'Section 10a Plan_Diffusion'!J232))</f>
        <v/>
      </c>
      <c r="R777" s="9" t="str">
        <f>IF('Section 10a Plan_Diffusion'!K232="","",'Section 10a Plan_Diffusion'!K232)</f>
        <v/>
      </c>
      <c r="S777" s="9" t="str">
        <f>IF('Section 10a Plan_Diffusion'!L232="","",'Section 10a Plan_Diffusion'!L232)</f>
        <v/>
      </c>
      <c r="T777" s="9" t="str">
        <f>IF('Section 10a Plan_Diffusion'!M232="","",'Section 10a Plan_Diffusion'!M232)</f>
        <v/>
      </c>
      <c r="U777" s="9" t="str">
        <f>IF('Section 10a Plan_Diffusion'!N232="","",'Section 10a Plan_Diffusion'!N232)</f>
        <v/>
      </c>
      <c r="V777" s="9">
        <f>'Section 10a Plan_Diffusion'!O232</f>
        <v>0</v>
      </c>
      <c r="W777" s="45">
        <f>'Section 10a Plan_Diffusion'!P232</f>
        <v>0</v>
      </c>
      <c r="X777" s="45">
        <f>'Section 10a Plan_Diffusion'!Q232</f>
        <v>0</v>
      </c>
      <c r="Y777" s="45">
        <f>'Section 10a Plan_Diffusion'!R232</f>
        <v>0</v>
      </c>
      <c r="Z777" s="45">
        <f>'Section 10a Plan_Diffusion'!S232</f>
        <v>0</v>
      </c>
      <c r="AA777" s="9">
        <f>'Section 10a Plan_Diffusion'!T232</f>
        <v>0</v>
      </c>
      <c r="AB777" s="9">
        <f>'Section 10a Plan_Diffusion'!U232</f>
        <v>0</v>
      </c>
    </row>
    <row r="778" spans="1:28">
      <c r="A778" s="9">
        <f>'Identification '!$F$11</f>
        <v>0</v>
      </c>
      <c r="B778" s="1371" t="str">
        <f>IF(AND('Identification '!$F$11="",'Identification '!$F$15&lt;&gt;""),'Identification '!$F$15,IF('Identification '!$F$11="","",IF('Identification '!$F$13="Inscrire le nom de votre organisme dans la cellule F15",'Identification '!$F$15,'Identification '!$F$13)))</f>
        <v/>
      </c>
      <c r="C778" s="9" t="str">
        <f>REF!$BM$8</f>
        <v>2026-2027</v>
      </c>
      <c r="D778" s="9" t="s">
        <v>3224</v>
      </c>
      <c r="E778" s="69" t="str">
        <f>'Identification '!$F$17</f>
        <v/>
      </c>
      <c r="F778" s="9" t="str">
        <f>'Identification '!$G$18</f>
        <v/>
      </c>
      <c r="G778" s="232" t="str">
        <f>IF('Section 10a Plan_Diffusion'!$D$6="","",'Section 10a Plan_Diffusion'!$D$6)</f>
        <v/>
      </c>
      <c r="H778" s="9" t="str">
        <f>IF('Section 10a Plan_Diffusion'!$D$8="","",'Section 10a Plan_Diffusion'!$D$8)</f>
        <v/>
      </c>
      <c r="I778" s="9" t="str">
        <f>IF('Section 10a Plan_Diffusion'!$K$8="","",'Section 10a Plan_Diffusion'!$K$8)</f>
        <v/>
      </c>
      <c r="J778" s="69" t="str">
        <f>IF('Section 10a Plan_Diffusion'!C233="","",'Section 10a Plan_Diffusion'!C233)</f>
        <v/>
      </c>
      <c r="K778" s="1273" t="str">
        <f>IF('Section 10a Plan_Diffusion'!D233="","",'Section 10a Plan_Diffusion'!D233)</f>
        <v/>
      </c>
      <c r="L778" s="69" t="str">
        <f>IF('Section 10a Plan_Diffusion'!E233="","",IF('Section 10a Plan_Diffusion'!E233="«Choisir»","",'Section 10a Plan_Diffusion'!E233))</f>
        <v/>
      </c>
      <c r="M778" s="69" t="str">
        <f>IF('Section 10a Plan_Diffusion'!F233="","",IF('Section 10a Plan_Diffusion'!F233="«Choisir»","",'Section 10a Plan_Diffusion'!F233))</f>
        <v/>
      </c>
      <c r="N778" s="69" t="str">
        <f>IF('Section 10a Plan_Diffusion'!G233="","",'Section 10a Plan_Diffusion'!G233)</f>
        <v/>
      </c>
      <c r="O778" s="69" t="str">
        <f>IF('Section 10a Plan_Diffusion'!H233="","",'Section 10a Plan_Diffusion'!H233)</f>
        <v/>
      </c>
      <c r="P778" s="69" t="str">
        <f>IF('Section 10a Plan_Diffusion'!I233="","",IF('Section 10a Plan_Diffusion'!I233="«Choisir»","",'Section 10a Plan_Diffusion'!I233))</f>
        <v/>
      </c>
      <c r="Q778" s="69" t="str">
        <f>IF('Section 10a Plan_Diffusion'!J233="","",IF('Section 10a Plan_Diffusion'!J233="«Choisir»","",'Section 10a Plan_Diffusion'!J233))</f>
        <v/>
      </c>
      <c r="R778" s="9" t="str">
        <f>IF('Section 10a Plan_Diffusion'!K233="","",'Section 10a Plan_Diffusion'!K233)</f>
        <v/>
      </c>
      <c r="S778" s="9" t="str">
        <f>IF('Section 10a Plan_Diffusion'!L233="","",'Section 10a Plan_Diffusion'!L233)</f>
        <v/>
      </c>
      <c r="T778" s="9" t="str">
        <f>IF('Section 10a Plan_Diffusion'!M233="","",'Section 10a Plan_Diffusion'!M233)</f>
        <v/>
      </c>
      <c r="U778" s="9" t="str">
        <f>IF('Section 10a Plan_Diffusion'!N233="","",'Section 10a Plan_Diffusion'!N233)</f>
        <v/>
      </c>
      <c r="V778" s="9">
        <f>'Section 10a Plan_Diffusion'!O233</f>
        <v>0</v>
      </c>
      <c r="W778" s="45">
        <f>'Section 10a Plan_Diffusion'!P233</f>
        <v>0</v>
      </c>
      <c r="X778" s="45">
        <f>'Section 10a Plan_Diffusion'!Q233</f>
        <v>0</v>
      </c>
      <c r="Y778" s="45">
        <f>'Section 10a Plan_Diffusion'!R233</f>
        <v>0</v>
      </c>
      <c r="Z778" s="45">
        <f>'Section 10a Plan_Diffusion'!S233</f>
        <v>0</v>
      </c>
      <c r="AA778" s="9">
        <f>'Section 10a Plan_Diffusion'!T233</f>
        <v>0</v>
      </c>
      <c r="AB778" s="9">
        <f>'Section 10a Plan_Diffusion'!U233</f>
        <v>0</v>
      </c>
    </row>
    <row r="779" spans="1:28">
      <c r="A779" s="9">
        <f>'Identification '!$F$11</f>
        <v>0</v>
      </c>
      <c r="B779" s="1371" t="str">
        <f>IF(AND('Identification '!$F$11="",'Identification '!$F$15&lt;&gt;""),'Identification '!$F$15,IF('Identification '!$F$11="","",IF('Identification '!$F$13="Inscrire le nom de votre organisme dans la cellule F15",'Identification '!$F$15,'Identification '!$F$13)))</f>
        <v/>
      </c>
      <c r="C779" s="9" t="str">
        <f>REF!$BM$8</f>
        <v>2026-2027</v>
      </c>
      <c r="D779" s="9" t="s">
        <v>3224</v>
      </c>
      <c r="E779" s="69" t="str">
        <f>'Identification '!$F$17</f>
        <v/>
      </c>
      <c r="F779" s="9" t="str">
        <f>'Identification '!$G$18</f>
        <v/>
      </c>
      <c r="G779" s="232" t="str">
        <f>IF('Section 10a Plan_Diffusion'!$D$6="","",'Section 10a Plan_Diffusion'!$D$6)</f>
        <v/>
      </c>
      <c r="H779" s="9" t="str">
        <f>IF('Section 10a Plan_Diffusion'!$D$8="","",'Section 10a Plan_Diffusion'!$D$8)</f>
        <v/>
      </c>
      <c r="I779" s="9" t="str">
        <f>IF('Section 10a Plan_Diffusion'!$K$8="","",'Section 10a Plan_Diffusion'!$K$8)</f>
        <v/>
      </c>
      <c r="J779" s="69" t="str">
        <f>IF('Section 10a Plan_Diffusion'!C234="","",'Section 10a Plan_Diffusion'!C234)</f>
        <v/>
      </c>
      <c r="K779" s="1273" t="str">
        <f>IF('Section 10a Plan_Diffusion'!D234="","",'Section 10a Plan_Diffusion'!D234)</f>
        <v/>
      </c>
      <c r="L779" s="69" t="str">
        <f>IF('Section 10a Plan_Diffusion'!E234="","",IF('Section 10a Plan_Diffusion'!E234="«Choisir»","",'Section 10a Plan_Diffusion'!E234))</f>
        <v/>
      </c>
      <c r="M779" s="69" t="str">
        <f>IF('Section 10a Plan_Diffusion'!F234="","",IF('Section 10a Plan_Diffusion'!F234="«Choisir»","",'Section 10a Plan_Diffusion'!F234))</f>
        <v/>
      </c>
      <c r="N779" s="69" t="str">
        <f>IF('Section 10a Plan_Diffusion'!G234="","",'Section 10a Plan_Diffusion'!G234)</f>
        <v/>
      </c>
      <c r="O779" s="69" t="str">
        <f>IF('Section 10a Plan_Diffusion'!H234="","",'Section 10a Plan_Diffusion'!H234)</f>
        <v/>
      </c>
      <c r="P779" s="69" t="str">
        <f>IF('Section 10a Plan_Diffusion'!I234="","",IF('Section 10a Plan_Diffusion'!I234="«Choisir»","",'Section 10a Plan_Diffusion'!I234))</f>
        <v/>
      </c>
      <c r="Q779" s="69" t="str">
        <f>IF('Section 10a Plan_Diffusion'!J234="","",IF('Section 10a Plan_Diffusion'!J234="«Choisir»","",'Section 10a Plan_Diffusion'!J234))</f>
        <v/>
      </c>
      <c r="R779" s="9" t="str">
        <f>IF('Section 10a Plan_Diffusion'!K234="","",'Section 10a Plan_Diffusion'!K234)</f>
        <v/>
      </c>
      <c r="S779" s="9" t="str">
        <f>IF('Section 10a Plan_Diffusion'!L234="","",'Section 10a Plan_Diffusion'!L234)</f>
        <v/>
      </c>
      <c r="T779" s="9" t="str">
        <f>IF('Section 10a Plan_Diffusion'!M234="","",'Section 10a Plan_Diffusion'!M234)</f>
        <v/>
      </c>
      <c r="U779" s="9" t="str">
        <f>IF('Section 10a Plan_Diffusion'!N234="","",'Section 10a Plan_Diffusion'!N234)</f>
        <v/>
      </c>
      <c r="V779" s="9">
        <f>'Section 10a Plan_Diffusion'!O234</f>
        <v>0</v>
      </c>
      <c r="W779" s="45">
        <f>'Section 10a Plan_Diffusion'!P234</f>
        <v>0</v>
      </c>
      <c r="X779" s="45">
        <f>'Section 10a Plan_Diffusion'!Q234</f>
        <v>0</v>
      </c>
      <c r="Y779" s="45">
        <f>'Section 10a Plan_Diffusion'!R234</f>
        <v>0</v>
      </c>
      <c r="Z779" s="45">
        <f>'Section 10a Plan_Diffusion'!S234</f>
        <v>0</v>
      </c>
      <c r="AA779" s="9">
        <f>'Section 10a Plan_Diffusion'!T234</f>
        <v>0</v>
      </c>
      <c r="AB779" s="9">
        <f>'Section 10a Plan_Diffusion'!U234</f>
        <v>0</v>
      </c>
    </row>
    <row r="780" spans="1:28">
      <c r="A780" s="9">
        <f>'Identification '!$F$11</f>
        <v>0</v>
      </c>
      <c r="B780" s="1371" t="str">
        <f>IF(AND('Identification '!$F$11="",'Identification '!$F$15&lt;&gt;""),'Identification '!$F$15,IF('Identification '!$F$11="","",IF('Identification '!$F$13="Inscrire le nom de votre organisme dans la cellule F15",'Identification '!$F$15,'Identification '!$F$13)))</f>
        <v/>
      </c>
      <c r="C780" s="9" t="str">
        <f>REF!$BM$8</f>
        <v>2026-2027</v>
      </c>
      <c r="D780" s="9" t="s">
        <v>3224</v>
      </c>
      <c r="E780" s="69" t="str">
        <f>'Identification '!$F$17</f>
        <v/>
      </c>
      <c r="F780" s="9" t="str">
        <f>'Identification '!$G$18</f>
        <v/>
      </c>
      <c r="G780" s="232" t="str">
        <f>IF('Section 10a Plan_Diffusion'!$D$6="","",'Section 10a Plan_Diffusion'!$D$6)</f>
        <v/>
      </c>
      <c r="H780" s="9" t="str">
        <f>IF('Section 10a Plan_Diffusion'!$D$8="","",'Section 10a Plan_Diffusion'!$D$8)</f>
        <v/>
      </c>
      <c r="I780" s="9" t="str">
        <f>IF('Section 10a Plan_Diffusion'!$K$8="","",'Section 10a Plan_Diffusion'!$K$8)</f>
        <v/>
      </c>
      <c r="J780" s="69" t="str">
        <f>IF('Section 10a Plan_Diffusion'!C235="","",'Section 10a Plan_Diffusion'!C235)</f>
        <v/>
      </c>
      <c r="K780" s="1273" t="str">
        <f>IF('Section 10a Plan_Diffusion'!D235="","",'Section 10a Plan_Diffusion'!D235)</f>
        <v/>
      </c>
      <c r="L780" s="69" t="str">
        <f>IF('Section 10a Plan_Diffusion'!E235="","",IF('Section 10a Plan_Diffusion'!E235="«Choisir»","",'Section 10a Plan_Diffusion'!E235))</f>
        <v/>
      </c>
      <c r="M780" s="69" t="str">
        <f>IF('Section 10a Plan_Diffusion'!F235="","",IF('Section 10a Plan_Diffusion'!F235="«Choisir»","",'Section 10a Plan_Diffusion'!F235))</f>
        <v/>
      </c>
      <c r="N780" s="69" t="str">
        <f>IF('Section 10a Plan_Diffusion'!G235="","",'Section 10a Plan_Diffusion'!G235)</f>
        <v/>
      </c>
      <c r="O780" s="69" t="str">
        <f>IF('Section 10a Plan_Diffusion'!H235="","",'Section 10a Plan_Diffusion'!H235)</f>
        <v/>
      </c>
      <c r="P780" s="69" t="str">
        <f>IF('Section 10a Plan_Diffusion'!I235="","",IF('Section 10a Plan_Diffusion'!I235="«Choisir»","",'Section 10a Plan_Diffusion'!I235))</f>
        <v/>
      </c>
      <c r="Q780" s="69" t="str">
        <f>IF('Section 10a Plan_Diffusion'!J235="","",IF('Section 10a Plan_Diffusion'!J235="«Choisir»","",'Section 10a Plan_Diffusion'!J235))</f>
        <v/>
      </c>
      <c r="R780" s="9" t="str">
        <f>IF('Section 10a Plan_Diffusion'!K235="","",'Section 10a Plan_Diffusion'!K235)</f>
        <v/>
      </c>
      <c r="S780" s="9" t="str">
        <f>IF('Section 10a Plan_Diffusion'!L235="","",'Section 10a Plan_Diffusion'!L235)</f>
        <v/>
      </c>
      <c r="T780" s="9" t="str">
        <f>IF('Section 10a Plan_Diffusion'!M235="","",'Section 10a Plan_Diffusion'!M235)</f>
        <v/>
      </c>
      <c r="U780" s="9" t="str">
        <f>IF('Section 10a Plan_Diffusion'!N235="","",'Section 10a Plan_Diffusion'!N235)</f>
        <v/>
      </c>
      <c r="V780" s="9">
        <f>'Section 10a Plan_Diffusion'!O235</f>
        <v>0</v>
      </c>
      <c r="W780" s="45">
        <f>'Section 10a Plan_Diffusion'!P235</f>
        <v>0</v>
      </c>
      <c r="X780" s="45">
        <f>'Section 10a Plan_Diffusion'!Q235</f>
        <v>0</v>
      </c>
      <c r="Y780" s="45">
        <f>'Section 10a Plan_Diffusion'!R235</f>
        <v>0</v>
      </c>
      <c r="Z780" s="45">
        <f>'Section 10a Plan_Diffusion'!S235</f>
        <v>0</v>
      </c>
      <c r="AA780" s="9">
        <f>'Section 10a Plan_Diffusion'!T235</f>
        <v>0</v>
      </c>
      <c r="AB780" s="9">
        <f>'Section 10a Plan_Diffusion'!U235</f>
        <v>0</v>
      </c>
    </row>
    <row r="781" spans="1:28">
      <c r="A781" s="9">
        <f>'Identification '!$F$11</f>
        <v>0</v>
      </c>
      <c r="B781" s="1371" t="str">
        <f>IF(AND('Identification '!$F$11="",'Identification '!$F$15&lt;&gt;""),'Identification '!$F$15,IF('Identification '!$F$11="","",IF('Identification '!$F$13="Inscrire le nom de votre organisme dans la cellule F15",'Identification '!$F$15,'Identification '!$F$13)))</f>
        <v/>
      </c>
      <c r="C781" s="9" t="str">
        <f>REF!$BM$8</f>
        <v>2026-2027</v>
      </c>
      <c r="D781" s="9" t="s">
        <v>3224</v>
      </c>
      <c r="E781" s="69" t="str">
        <f>'Identification '!$F$17</f>
        <v/>
      </c>
      <c r="F781" s="9" t="str">
        <f>'Identification '!$G$18</f>
        <v/>
      </c>
      <c r="G781" s="232" t="str">
        <f>IF('Section 10a Plan_Diffusion'!$D$6="","",'Section 10a Plan_Diffusion'!$D$6)</f>
        <v/>
      </c>
      <c r="H781" s="9" t="str">
        <f>IF('Section 10a Plan_Diffusion'!$D$8="","",'Section 10a Plan_Diffusion'!$D$8)</f>
        <v/>
      </c>
      <c r="I781" s="9" t="str">
        <f>IF('Section 10a Plan_Diffusion'!$K$8="","",'Section 10a Plan_Diffusion'!$K$8)</f>
        <v/>
      </c>
      <c r="J781" s="69" t="str">
        <f>IF('Section 10a Plan_Diffusion'!C236="","",'Section 10a Plan_Diffusion'!C236)</f>
        <v/>
      </c>
      <c r="K781" s="1273" t="str">
        <f>IF('Section 10a Plan_Diffusion'!D236="","",'Section 10a Plan_Diffusion'!D236)</f>
        <v/>
      </c>
      <c r="L781" s="69" t="str">
        <f>IF('Section 10a Plan_Diffusion'!E236="","",IF('Section 10a Plan_Diffusion'!E236="«Choisir»","",'Section 10a Plan_Diffusion'!E236))</f>
        <v/>
      </c>
      <c r="M781" s="69" t="str">
        <f>IF('Section 10a Plan_Diffusion'!F236="","",IF('Section 10a Plan_Diffusion'!F236="«Choisir»","",'Section 10a Plan_Diffusion'!F236))</f>
        <v/>
      </c>
      <c r="N781" s="69" t="str">
        <f>IF('Section 10a Plan_Diffusion'!G236="","",'Section 10a Plan_Diffusion'!G236)</f>
        <v/>
      </c>
      <c r="O781" s="69" t="str">
        <f>IF('Section 10a Plan_Diffusion'!H236="","",'Section 10a Plan_Diffusion'!H236)</f>
        <v/>
      </c>
      <c r="P781" s="69" t="str">
        <f>IF('Section 10a Plan_Diffusion'!I236="","",IF('Section 10a Plan_Diffusion'!I236="«Choisir»","",'Section 10a Plan_Diffusion'!I236))</f>
        <v/>
      </c>
      <c r="Q781" s="69" t="str">
        <f>IF('Section 10a Plan_Diffusion'!J236="","",IF('Section 10a Plan_Diffusion'!J236="«Choisir»","",'Section 10a Plan_Diffusion'!J236))</f>
        <v/>
      </c>
      <c r="R781" s="9" t="str">
        <f>IF('Section 10a Plan_Diffusion'!K236="","",'Section 10a Plan_Diffusion'!K236)</f>
        <v/>
      </c>
      <c r="S781" s="9" t="str">
        <f>IF('Section 10a Plan_Diffusion'!L236="","",'Section 10a Plan_Diffusion'!L236)</f>
        <v/>
      </c>
      <c r="T781" s="9" t="str">
        <f>IF('Section 10a Plan_Diffusion'!M236="","",'Section 10a Plan_Diffusion'!M236)</f>
        <v/>
      </c>
      <c r="U781" s="9" t="str">
        <f>IF('Section 10a Plan_Diffusion'!N236="","",'Section 10a Plan_Diffusion'!N236)</f>
        <v/>
      </c>
      <c r="V781" s="9">
        <f>'Section 10a Plan_Diffusion'!O236</f>
        <v>0</v>
      </c>
      <c r="W781" s="45">
        <f>'Section 10a Plan_Diffusion'!P236</f>
        <v>0</v>
      </c>
      <c r="X781" s="45">
        <f>'Section 10a Plan_Diffusion'!Q236</f>
        <v>0</v>
      </c>
      <c r="Y781" s="45">
        <f>'Section 10a Plan_Diffusion'!R236</f>
        <v>0</v>
      </c>
      <c r="Z781" s="45">
        <f>'Section 10a Plan_Diffusion'!S236</f>
        <v>0</v>
      </c>
      <c r="AA781" s="9">
        <f>'Section 10a Plan_Diffusion'!T236</f>
        <v>0</v>
      </c>
      <c r="AB781" s="9">
        <f>'Section 10a Plan_Diffusion'!U236</f>
        <v>0</v>
      </c>
    </row>
    <row r="782" spans="1:28">
      <c r="A782" s="9">
        <f>'Identification '!$F$11</f>
        <v>0</v>
      </c>
      <c r="B782" s="1371" t="str">
        <f>IF(AND('Identification '!$F$11="",'Identification '!$F$15&lt;&gt;""),'Identification '!$F$15,IF('Identification '!$F$11="","",IF('Identification '!$F$13="Inscrire le nom de votre organisme dans la cellule F15",'Identification '!$F$15,'Identification '!$F$13)))</f>
        <v/>
      </c>
      <c r="C782" s="9" t="str">
        <f>REF!$BM$8</f>
        <v>2026-2027</v>
      </c>
      <c r="D782" s="9" t="s">
        <v>3224</v>
      </c>
      <c r="E782" s="69" t="str">
        <f>'Identification '!$F$17</f>
        <v/>
      </c>
      <c r="F782" s="9" t="str">
        <f>'Identification '!$G$18</f>
        <v/>
      </c>
      <c r="G782" s="232" t="str">
        <f>IF('Section 10a Plan_Diffusion'!$D$6="","",'Section 10a Plan_Diffusion'!$D$6)</f>
        <v/>
      </c>
      <c r="H782" s="9" t="str">
        <f>IF('Section 10a Plan_Diffusion'!$D$8="","",'Section 10a Plan_Diffusion'!$D$8)</f>
        <v/>
      </c>
      <c r="I782" s="9" t="str">
        <f>IF('Section 10a Plan_Diffusion'!$K$8="","",'Section 10a Plan_Diffusion'!$K$8)</f>
        <v/>
      </c>
      <c r="J782" s="69" t="str">
        <f>IF('Section 10a Plan_Diffusion'!C237="","",'Section 10a Plan_Diffusion'!C237)</f>
        <v/>
      </c>
      <c r="K782" s="1273" t="str">
        <f>IF('Section 10a Plan_Diffusion'!D237="","",'Section 10a Plan_Diffusion'!D237)</f>
        <v/>
      </c>
      <c r="L782" s="69" t="str">
        <f>IF('Section 10a Plan_Diffusion'!E237="","",IF('Section 10a Plan_Diffusion'!E237="«Choisir»","",'Section 10a Plan_Diffusion'!E237))</f>
        <v/>
      </c>
      <c r="M782" s="69" t="str">
        <f>IF('Section 10a Plan_Diffusion'!F237="","",IF('Section 10a Plan_Diffusion'!F237="«Choisir»","",'Section 10a Plan_Diffusion'!F237))</f>
        <v/>
      </c>
      <c r="N782" s="69" t="str">
        <f>IF('Section 10a Plan_Diffusion'!G237="","",'Section 10a Plan_Diffusion'!G237)</f>
        <v/>
      </c>
      <c r="O782" s="69" t="str">
        <f>IF('Section 10a Plan_Diffusion'!H237="","",'Section 10a Plan_Diffusion'!H237)</f>
        <v/>
      </c>
      <c r="P782" s="69" t="str">
        <f>IF('Section 10a Plan_Diffusion'!I237="","",IF('Section 10a Plan_Diffusion'!I237="«Choisir»","",'Section 10a Plan_Diffusion'!I237))</f>
        <v/>
      </c>
      <c r="Q782" s="69" t="str">
        <f>IF('Section 10a Plan_Diffusion'!J237="","",IF('Section 10a Plan_Diffusion'!J237="«Choisir»","",'Section 10a Plan_Diffusion'!J237))</f>
        <v/>
      </c>
      <c r="R782" s="9" t="str">
        <f>IF('Section 10a Plan_Diffusion'!K237="","",'Section 10a Plan_Diffusion'!K237)</f>
        <v/>
      </c>
      <c r="S782" s="9" t="str">
        <f>IF('Section 10a Plan_Diffusion'!L237="","",'Section 10a Plan_Diffusion'!L237)</f>
        <v/>
      </c>
      <c r="T782" s="9" t="str">
        <f>IF('Section 10a Plan_Diffusion'!M237="","",'Section 10a Plan_Diffusion'!M237)</f>
        <v/>
      </c>
      <c r="U782" s="9" t="str">
        <f>IF('Section 10a Plan_Diffusion'!N237="","",'Section 10a Plan_Diffusion'!N237)</f>
        <v/>
      </c>
      <c r="V782" s="9">
        <f>'Section 10a Plan_Diffusion'!O237</f>
        <v>0</v>
      </c>
      <c r="W782" s="45">
        <f>'Section 10a Plan_Diffusion'!P237</f>
        <v>0</v>
      </c>
      <c r="X782" s="45">
        <f>'Section 10a Plan_Diffusion'!Q237</f>
        <v>0</v>
      </c>
      <c r="Y782" s="45">
        <f>'Section 10a Plan_Diffusion'!R237</f>
        <v>0</v>
      </c>
      <c r="Z782" s="45">
        <f>'Section 10a Plan_Diffusion'!S237</f>
        <v>0</v>
      </c>
      <c r="AA782" s="9">
        <f>'Section 10a Plan_Diffusion'!T237</f>
        <v>0</v>
      </c>
      <c r="AB782" s="9">
        <f>'Section 10a Plan_Diffusion'!U237</f>
        <v>0</v>
      </c>
    </row>
    <row r="783" spans="1:28">
      <c r="A783" s="9">
        <f>'Identification '!$F$11</f>
        <v>0</v>
      </c>
      <c r="B783" s="1371" t="str">
        <f>IF(AND('Identification '!$F$11="",'Identification '!$F$15&lt;&gt;""),'Identification '!$F$15,IF('Identification '!$F$11="","",IF('Identification '!$F$13="Inscrire le nom de votre organisme dans la cellule F15",'Identification '!$F$15,'Identification '!$F$13)))</f>
        <v/>
      </c>
      <c r="C783" s="9" t="str">
        <f>REF!$BM$8</f>
        <v>2026-2027</v>
      </c>
      <c r="D783" s="9" t="s">
        <v>3224</v>
      </c>
      <c r="E783" s="69" t="str">
        <f>'Identification '!$F$17</f>
        <v/>
      </c>
      <c r="F783" s="9" t="str">
        <f>'Identification '!$G$18</f>
        <v/>
      </c>
      <c r="G783" s="232" t="str">
        <f>IF('Section 10a Plan_Diffusion'!$D$6="","",'Section 10a Plan_Diffusion'!$D$6)</f>
        <v/>
      </c>
      <c r="H783" s="9" t="str">
        <f>IF('Section 10a Plan_Diffusion'!$D$8="","",'Section 10a Plan_Diffusion'!$D$8)</f>
        <v/>
      </c>
      <c r="I783" s="9" t="str">
        <f>IF('Section 10a Plan_Diffusion'!$K$8="","",'Section 10a Plan_Diffusion'!$K$8)</f>
        <v/>
      </c>
      <c r="J783" s="69" t="str">
        <f>IF('Section 10a Plan_Diffusion'!C238="","",'Section 10a Plan_Diffusion'!C238)</f>
        <v/>
      </c>
      <c r="K783" s="1273" t="str">
        <f>IF('Section 10a Plan_Diffusion'!D238="","",'Section 10a Plan_Diffusion'!D238)</f>
        <v/>
      </c>
      <c r="L783" s="69" t="str">
        <f>IF('Section 10a Plan_Diffusion'!E238="","",IF('Section 10a Plan_Diffusion'!E238="«Choisir»","",'Section 10a Plan_Diffusion'!E238))</f>
        <v/>
      </c>
      <c r="M783" s="69" t="str">
        <f>IF('Section 10a Plan_Diffusion'!F238="","",IF('Section 10a Plan_Diffusion'!F238="«Choisir»","",'Section 10a Plan_Diffusion'!F238))</f>
        <v/>
      </c>
      <c r="N783" s="69" t="str">
        <f>IF('Section 10a Plan_Diffusion'!G238="","",'Section 10a Plan_Diffusion'!G238)</f>
        <v/>
      </c>
      <c r="O783" s="69" t="str">
        <f>IF('Section 10a Plan_Diffusion'!H238="","",'Section 10a Plan_Diffusion'!H238)</f>
        <v/>
      </c>
      <c r="P783" s="69" t="str">
        <f>IF('Section 10a Plan_Diffusion'!I238="","",IF('Section 10a Plan_Diffusion'!I238="«Choisir»","",'Section 10a Plan_Diffusion'!I238))</f>
        <v/>
      </c>
      <c r="Q783" s="69" t="str">
        <f>IF('Section 10a Plan_Diffusion'!J238="","",IF('Section 10a Plan_Diffusion'!J238="«Choisir»","",'Section 10a Plan_Diffusion'!J238))</f>
        <v/>
      </c>
      <c r="R783" s="9" t="str">
        <f>IF('Section 10a Plan_Diffusion'!K238="","",'Section 10a Plan_Diffusion'!K238)</f>
        <v/>
      </c>
      <c r="S783" s="9" t="str">
        <f>IF('Section 10a Plan_Diffusion'!L238="","",'Section 10a Plan_Diffusion'!L238)</f>
        <v/>
      </c>
      <c r="T783" s="9" t="str">
        <f>IF('Section 10a Plan_Diffusion'!M238="","",'Section 10a Plan_Diffusion'!M238)</f>
        <v/>
      </c>
      <c r="U783" s="9" t="str">
        <f>IF('Section 10a Plan_Diffusion'!N238="","",'Section 10a Plan_Diffusion'!N238)</f>
        <v/>
      </c>
      <c r="V783" s="9">
        <f>'Section 10a Plan_Diffusion'!O238</f>
        <v>0</v>
      </c>
      <c r="W783" s="45">
        <f>'Section 10a Plan_Diffusion'!P238</f>
        <v>0</v>
      </c>
      <c r="X783" s="45">
        <f>'Section 10a Plan_Diffusion'!Q238</f>
        <v>0</v>
      </c>
      <c r="Y783" s="45">
        <f>'Section 10a Plan_Diffusion'!R238</f>
        <v>0</v>
      </c>
      <c r="Z783" s="45">
        <f>'Section 10a Plan_Diffusion'!S238</f>
        <v>0</v>
      </c>
      <c r="AA783" s="9">
        <f>'Section 10a Plan_Diffusion'!T238</f>
        <v>0</v>
      </c>
      <c r="AB783" s="9">
        <f>'Section 10a Plan_Diffusion'!U238</f>
        <v>0</v>
      </c>
    </row>
    <row r="784" spans="1:28">
      <c r="A784" s="9">
        <f>'Identification '!$F$11</f>
        <v>0</v>
      </c>
      <c r="B784" s="1371" t="str">
        <f>IF(AND('Identification '!$F$11="",'Identification '!$F$15&lt;&gt;""),'Identification '!$F$15,IF('Identification '!$F$11="","",IF('Identification '!$F$13="Inscrire le nom de votre organisme dans la cellule F15",'Identification '!$F$15,'Identification '!$F$13)))</f>
        <v/>
      </c>
      <c r="C784" s="9" t="str">
        <f>REF!$BM$8</f>
        <v>2026-2027</v>
      </c>
      <c r="D784" s="9" t="s">
        <v>3224</v>
      </c>
      <c r="E784" s="69" t="str">
        <f>'Identification '!$F$17</f>
        <v/>
      </c>
      <c r="F784" s="9" t="str">
        <f>'Identification '!$G$18</f>
        <v/>
      </c>
      <c r="G784" s="232" t="str">
        <f>IF('Section 10a Plan_Diffusion'!$D$6="","",'Section 10a Plan_Diffusion'!$D$6)</f>
        <v/>
      </c>
      <c r="H784" s="9" t="str">
        <f>IF('Section 10a Plan_Diffusion'!$D$8="","",'Section 10a Plan_Diffusion'!$D$8)</f>
        <v/>
      </c>
      <c r="I784" s="9" t="str">
        <f>IF('Section 10a Plan_Diffusion'!$K$8="","",'Section 10a Plan_Diffusion'!$K$8)</f>
        <v/>
      </c>
      <c r="J784" s="69" t="str">
        <f>IF('Section 10a Plan_Diffusion'!C239="","",'Section 10a Plan_Diffusion'!C239)</f>
        <v/>
      </c>
      <c r="K784" s="1273" t="str">
        <f>IF('Section 10a Plan_Diffusion'!D239="","",'Section 10a Plan_Diffusion'!D239)</f>
        <v/>
      </c>
      <c r="L784" s="69" t="str">
        <f>IF('Section 10a Plan_Diffusion'!E239="","",IF('Section 10a Plan_Diffusion'!E239="«Choisir»","",'Section 10a Plan_Diffusion'!E239))</f>
        <v/>
      </c>
      <c r="M784" s="69" t="str">
        <f>IF('Section 10a Plan_Diffusion'!F239="","",IF('Section 10a Plan_Diffusion'!F239="«Choisir»","",'Section 10a Plan_Diffusion'!F239))</f>
        <v/>
      </c>
      <c r="N784" s="69" t="str">
        <f>IF('Section 10a Plan_Diffusion'!G239="","",'Section 10a Plan_Diffusion'!G239)</f>
        <v/>
      </c>
      <c r="O784" s="69" t="str">
        <f>IF('Section 10a Plan_Diffusion'!H239="","",'Section 10a Plan_Diffusion'!H239)</f>
        <v/>
      </c>
      <c r="P784" s="69" t="str">
        <f>IF('Section 10a Plan_Diffusion'!I239="","",IF('Section 10a Plan_Diffusion'!I239="«Choisir»","",'Section 10a Plan_Diffusion'!I239))</f>
        <v/>
      </c>
      <c r="Q784" s="69" t="str">
        <f>IF('Section 10a Plan_Diffusion'!J239="","",IF('Section 10a Plan_Diffusion'!J239="«Choisir»","",'Section 10a Plan_Diffusion'!J239))</f>
        <v/>
      </c>
      <c r="R784" s="9" t="str">
        <f>IF('Section 10a Plan_Diffusion'!K239="","",'Section 10a Plan_Diffusion'!K239)</f>
        <v/>
      </c>
      <c r="S784" s="9" t="str">
        <f>IF('Section 10a Plan_Diffusion'!L239="","",'Section 10a Plan_Diffusion'!L239)</f>
        <v/>
      </c>
      <c r="T784" s="9" t="str">
        <f>IF('Section 10a Plan_Diffusion'!M239="","",'Section 10a Plan_Diffusion'!M239)</f>
        <v/>
      </c>
      <c r="U784" s="9" t="str">
        <f>IF('Section 10a Plan_Diffusion'!N239="","",'Section 10a Plan_Diffusion'!N239)</f>
        <v/>
      </c>
      <c r="V784" s="9">
        <f>'Section 10a Plan_Diffusion'!O239</f>
        <v>0</v>
      </c>
      <c r="W784" s="45">
        <f>'Section 10a Plan_Diffusion'!P239</f>
        <v>0</v>
      </c>
      <c r="X784" s="45">
        <f>'Section 10a Plan_Diffusion'!Q239</f>
        <v>0</v>
      </c>
      <c r="Y784" s="45">
        <f>'Section 10a Plan_Diffusion'!R239</f>
        <v>0</v>
      </c>
      <c r="Z784" s="45">
        <f>'Section 10a Plan_Diffusion'!S239</f>
        <v>0</v>
      </c>
      <c r="AA784" s="9">
        <f>'Section 10a Plan_Diffusion'!T239</f>
        <v>0</v>
      </c>
      <c r="AB784" s="9">
        <f>'Section 10a Plan_Diffusion'!U239</f>
        <v>0</v>
      </c>
    </row>
    <row r="785" spans="1:28">
      <c r="A785" s="9">
        <f>'Identification '!$F$11</f>
        <v>0</v>
      </c>
      <c r="B785" s="1371" t="str">
        <f>IF(AND('Identification '!$F$11="",'Identification '!$F$15&lt;&gt;""),'Identification '!$F$15,IF('Identification '!$F$11="","",IF('Identification '!$F$13="Inscrire le nom de votre organisme dans la cellule F15",'Identification '!$F$15,'Identification '!$F$13)))</f>
        <v/>
      </c>
      <c r="C785" s="9" t="str">
        <f>REF!$BM$8</f>
        <v>2026-2027</v>
      </c>
      <c r="D785" s="9" t="s">
        <v>3224</v>
      </c>
      <c r="E785" s="69" t="str">
        <f>'Identification '!$F$17</f>
        <v/>
      </c>
      <c r="F785" s="9" t="str">
        <f>'Identification '!$G$18</f>
        <v/>
      </c>
      <c r="G785" s="232" t="str">
        <f>IF('Section 10a Plan_Diffusion'!$D$6="","",'Section 10a Plan_Diffusion'!$D$6)</f>
        <v/>
      </c>
      <c r="H785" s="9" t="str">
        <f>IF('Section 10a Plan_Diffusion'!$D$8="","",'Section 10a Plan_Diffusion'!$D$8)</f>
        <v/>
      </c>
      <c r="I785" s="9" t="str">
        <f>IF('Section 10a Plan_Diffusion'!$K$8="","",'Section 10a Plan_Diffusion'!$K$8)</f>
        <v/>
      </c>
      <c r="J785" s="69" t="str">
        <f>IF('Section 10a Plan_Diffusion'!C240="","",'Section 10a Plan_Diffusion'!C240)</f>
        <v/>
      </c>
      <c r="K785" s="1273" t="str">
        <f>IF('Section 10a Plan_Diffusion'!D240="","",'Section 10a Plan_Diffusion'!D240)</f>
        <v/>
      </c>
      <c r="L785" s="69" t="str">
        <f>IF('Section 10a Plan_Diffusion'!E240="","",IF('Section 10a Plan_Diffusion'!E240="«Choisir»","",'Section 10a Plan_Diffusion'!E240))</f>
        <v/>
      </c>
      <c r="M785" s="69" t="str">
        <f>IF('Section 10a Plan_Diffusion'!F240="","",IF('Section 10a Plan_Diffusion'!F240="«Choisir»","",'Section 10a Plan_Diffusion'!F240))</f>
        <v/>
      </c>
      <c r="N785" s="69" t="str">
        <f>IF('Section 10a Plan_Diffusion'!G240="","",'Section 10a Plan_Diffusion'!G240)</f>
        <v/>
      </c>
      <c r="O785" s="69" t="str">
        <f>IF('Section 10a Plan_Diffusion'!H240="","",'Section 10a Plan_Diffusion'!H240)</f>
        <v/>
      </c>
      <c r="P785" s="69" t="str">
        <f>IF('Section 10a Plan_Diffusion'!I240="","",IF('Section 10a Plan_Diffusion'!I240="«Choisir»","",'Section 10a Plan_Diffusion'!I240))</f>
        <v/>
      </c>
      <c r="Q785" s="69" t="str">
        <f>IF('Section 10a Plan_Diffusion'!J240="","",IF('Section 10a Plan_Diffusion'!J240="«Choisir»","",'Section 10a Plan_Diffusion'!J240))</f>
        <v/>
      </c>
      <c r="R785" s="9" t="str">
        <f>IF('Section 10a Plan_Diffusion'!K240="","",'Section 10a Plan_Diffusion'!K240)</f>
        <v/>
      </c>
      <c r="S785" s="9" t="str">
        <f>IF('Section 10a Plan_Diffusion'!L240="","",'Section 10a Plan_Diffusion'!L240)</f>
        <v/>
      </c>
      <c r="T785" s="9" t="str">
        <f>IF('Section 10a Plan_Diffusion'!M240="","",'Section 10a Plan_Diffusion'!M240)</f>
        <v/>
      </c>
      <c r="U785" s="9" t="str">
        <f>IF('Section 10a Plan_Diffusion'!N240="","",'Section 10a Plan_Diffusion'!N240)</f>
        <v/>
      </c>
      <c r="V785" s="9">
        <f>'Section 10a Plan_Diffusion'!O240</f>
        <v>0</v>
      </c>
      <c r="W785" s="45">
        <f>'Section 10a Plan_Diffusion'!P240</f>
        <v>0</v>
      </c>
      <c r="X785" s="45">
        <f>'Section 10a Plan_Diffusion'!Q240</f>
        <v>0</v>
      </c>
      <c r="Y785" s="45">
        <f>'Section 10a Plan_Diffusion'!R240</f>
        <v>0</v>
      </c>
      <c r="Z785" s="45">
        <f>'Section 10a Plan_Diffusion'!S240</f>
        <v>0</v>
      </c>
      <c r="AA785" s="9">
        <f>'Section 10a Plan_Diffusion'!T240</f>
        <v>0</v>
      </c>
      <c r="AB785" s="9">
        <f>'Section 10a Plan_Diffusion'!U240</f>
        <v>0</v>
      </c>
    </row>
    <row r="786" spans="1:28">
      <c r="A786" s="9">
        <f>'Identification '!$F$11</f>
        <v>0</v>
      </c>
      <c r="B786" s="1371" t="str">
        <f>IF(AND('Identification '!$F$11="",'Identification '!$F$15&lt;&gt;""),'Identification '!$F$15,IF('Identification '!$F$11="","",IF('Identification '!$F$13="Inscrire le nom de votre organisme dans la cellule F15",'Identification '!$F$15,'Identification '!$F$13)))</f>
        <v/>
      </c>
      <c r="C786" s="9" t="str">
        <f>REF!$BM$8</f>
        <v>2026-2027</v>
      </c>
      <c r="D786" s="9" t="s">
        <v>3224</v>
      </c>
      <c r="E786" s="69" t="str">
        <f>'Identification '!$F$17</f>
        <v/>
      </c>
      <c r="F786" s="9" t="str">
        <f>'Identification '!$G$18</f>
        <v/>
      </c>
      <c r="G786" s="232" t="str">
        <f>IF('Section 10a Plan_Diffusion'!$D$6="","",'Section 10a Plan_Diffusion'!$D$6)</f>
        <v/>
      </c>
      <c r="H786" s="9" t="str">
        <f>IF('Section 10a Plan_Diffusion'!$D$8="","",'Section 10a Plan_Diffusion'!$D$8)</f>
        <v/>
      </c>
      <c r="I786" s="9" t="str">
        <f>IF('Section 10a Plan_Diffusion'!$K$8="","",'Section 10a Plan_Diffusion'!$K$8)</f>
        <v/>
      </c>
      <c r="J786" s="69" t="str">
        <f>IF('Section 10a Plan_Diffusion'!C241="","",'Section 10a Plan_Diffusion'!C241)</f>
        <v/>
      </c>
      <c r="K786" s="1273" t="str">
        <f>IF('Section 10a Plan_Diffusion'!D241="","",'Section 10a Plan_Diffusion'!D241)</f>
        <v/>
      </c>
      <c r="L786" s="69" t="str">
        <f>IF('Section 10a Plan_Diffusion'!E241="","",IF('Section 10a Plan_Diffusion'!E241="«Choisir»","",'Section 10a Plan_Diffusion'!E241))</f>
        <v/>
      </c>
      <c r="M786" s="69" t="str">
        <f>IF('Section 10a Plan_Diffusion'!F241="","",IF('Section 10a Plan_Diffusion'!F241="«Choisir»","",'Section 10a Plan_Diffusion'!F241))</f>
        <v/>
      </c>
      <c r="N786" s="69" t="str">
        <f>IF('Section 10a Plan_Diffusion'!G241="","",'Section 10a Plan_Diffusion'!G241)</f>
        <v/>
      </c>
      <c r="O786" s="69" t="str">
        <f>IF('Section 10a Plan_Diffusion'!H241="","",'Section 10a Plan_Diffusion'!H241)</f>
        <v/>
      </c>
      <c r="P786" s="69" t="str">
        <f>IF('Section 10a Plan_Diffusion'!I241="","",IF('Section 10a Plan_Diffusion'!I241="«Choisir»","",'Section 10a Plan_Diffusion'!I241))</f>
        <v/>
      </c>
      <c r="Q786" s="69" t="str">
        <f>IF('Section 10a Plan_Diffusion'!J241="","",IF('Section 10a Plan_Diffusion'!J241="«Choisir»","",'Section 10a Plan_Diffusion'!J241))</f>
        <v/>
      </c>
      <c r="R786" s="9" t="str">
        <f>IF('Section 10a Plan_Diffusion'!K241="","",'Section 10a Plan_Diffusion'!K241)</f>
        <v/>
      </c>
      <c r="S786" s="9" t="str">
        <f>IF('Section 10a Plan_Diffusion'!L241="","",'Section 10a Plan_Diffusion'!L241)</f>
        <v/>
      </c>
      <c r="T786" s="9" t="str">
        <f>IF('Section 10a Plan_Diffusion'!M241="","",'Section 10a Plan_Diffusion'!M241)</f>
        <v/>
      </c>
      <c r="U786" s="9" t="str">
        <f>IF('Section 10a Plan_Diffusion'!N241="","",'Section 10a Plan_Diffusion'!N241)</f>
        <v/>
      </c>
      <c r="V786" s="9">
        <f>'Section 10a Plan_Diffusion'!O241</f>
        <v>0</v>
      </c>
      <c r="W786" s="45">
        <f>'Section 10a Plan_Diffusion'!P241</f>
        <v>0</v>
      </c>
      <c r="X786" s="45">
        <f>'Section 10a Plan_Diffusion'!Q241</f>
        <v>0</v>
      </c>
      <c r="Y786" s="45">
        <f>'Section 10a Plan_Diffusion'!R241</f>
        <v>0</v>
      </c>
      <c r="Z786" s="45">
        <f>'Section 10a Plan_Diffusion'!S241</f>
        <v>0</v>
      </c>
      <c r="AA786" s="9">
        <f>'Section 10a Plan_Diffusion'!T241</f>
        <v>0</v>
      </c>
      <c r="AB786" s="9">
        <f>'Section 10a Plan_Diffusion'!U241</f>
        <v>0</v>
      </c>
    </row>
    <row r="787" spans="1:28">
      <c r="A787" s="9">
        <f>'Identification '!$F$11</f>
        <v>0</v>
      </c>
      <c r="B787" s="1371" t="str">
        <f>IF(AND('Identification '!$F$11="",'Identification '!$F$15&lt;&gt;""),'Identification '!$F$15,IF('Identification '!$F$11="","",IF('Identification '!$F$13="Inscrire le nom de votre organisme dans la cellule F15",'Identification '!$F$15,'Identification '!$F$13)))</f>
        <v/>
      </c>
      <c r="C787" s="9" t="str">
        <f>REF!$BM$8</f>
        <v>2026-2027</v>
      </c>
      <c r="D787" s="9" t="s">
        <v>3224</v>
      </c>
      <c r="E787" s="69" t="str">
        <f>'Identification '!$F$17</f>
        <v/>
      </c>
      <c r="F787" s="9" t="str">
        <f>'Identification '!$G$18</f>
        <v/>
      </c>
      <c r="G787" s="232" t="str">
        <f>IF('Section 10a Plan_Diffusion'!$D$6="","",'Section 10a Plan_Diffusion'!$D$6)</f>
        <v/>
      </c>
      <c r="H787" s="9" t="str">
        <f>IF('Section 10a Plan_Diffusion'!$D$8="","",'Section 10a Plan_Diffusion'!$D$8)</f>
        <v/>
      </c>
      <c r="I787" s="9" t="str">
        <f>IF('Section 10a Plan_Diffusion'!$K$8="","",'Section 10a Plan_Diffusion'!$K$8)</f>
        <v/>
      </c>
      <c r="J787" s="69" t="str">
        <f>IF('Section 10a Plan_Diffusion'!C242="","",'Section 10a Plan_Diffusion'!C242)</f>
        <v/>
      </c>
      <c r="K787" s="1273" t="str">
        <f>IF('Section 10a Plan_Diffusion'!D242="","",'Section 10a Plan_Diffusion'!D242)</f>
        <v/>
      </c>
      <c r="L787" s="69" t="str">
        <f>IF('Section 10a Plan_Diffusion'!E242="","",IF('Section 10a Plan_Diffusion'!E242="«Choisir»","",'Section 10a Plan_Diffusion'!E242))</f>
        <v/>
      </c>
      <c r="M787" s="69" t="str">
        <f>IF('Section 10a Plan_Diffusion'!F242="","",IF('Section 10a Plan_Diffusion'!F242="«Choisir»","",'Section 10a Plan_Diffusion'!F242))</f>
        <v/>
      </c>
      <c r="N787" s="69" t="str">
        <f>IF('Section 10a Plan_Diffusion'!G242="","",'Section 10a Plan_Diffusion'!G242)</f>
        <v/>
      </c>
      <c r="O787" s="69" t="str">
        <f>IF('Section 10a Plan_Diffusion'!H242="","",'Section 10a Plan_Diffusion'!H242)</f>
        <v/>
      </c>
      <c r="P787" s="69" t="str">
        <f>IF('Section 10a Plan_Diffusion'!I242="","",IF('Section 10a Plan_Diffusion'!I242="«Choisir»","",'Section 10a Plan_Diffusion'!I242))</f>
        <v/>
      </c>
      <c r="Q787" s="69" t="str">
        <f>IF('Section 10a Plan_Diffusion'!J242="","",IF('Section 10a Plan_Diffusion'!J242="«Choisir»","",'Section 10a Plan_Diffusion'!J242))</f>
        <v/>
      </c>
      <c r="R787" s="9" t="str">
        <f>IF('Section 10a Plan_Diffusion'!K242="","",'Section 10a Plan_Diffusion'!K242)</f>
        <v/>
      </c>
      <c r="S787" s="9" t="str">
        <f>IF('Section 10a Plan_Diffusion'!L242="","",'Section 10a Plan_Diffusion'!L242)</f>
        <v/>
      </c>
      <c r="T787" s="9" t="str">
        <f>IF('Section 10a Plan_Diffusion'!M242="","",'Section 10a Plan_Diffusion'!M242)</f>
        <v/>
      </c>
      <c r="U787" s="9" t="str">
        <f>IF('Section 10a Plan_Diffusion'!N242="","",'Section 10a Plan_Diffusion'!N242)</f>
        <v/>
      </c>
      <c r="V787" s="9">
        <f>'Section 10a Plan_Diffusion'!O242</f>
        <v>0</v>
      </c>
      <c r="W787" s="45">
        <f>'Section 10a Plan_Diffusion'!P242</f>
        <v>0</v>
      </c>
      <c r="X787" s="45">
        <f>'Section 10a Plan_Diffusion'!Q242</f>
        <v>0</v>
      </c>
      <c r="Y787" s="45">
        <f>'Section 10a Plan_Diffusion'!R242</f>
        <v>0</v>
      </c>
      <c r="Z787" s="45">
        <f>'Section 10a Plan_Diffusion'!S242</f>
        <v>0</v>
      </c>
      <c r="AA787" s="9">
        <f>'Section 10a Plan_Diffusion'!T242</f>
        <v>0</v>
      </c>
      <c r="AB787" s="9">
        <f>'Section 10a Plan_Diffusion'!U242</f>
        <v>0</v>
      </c>
    </row>
    <row r="788" spans="1:28">
      <c r="A788" s="9">
        <f>'Identification '!$F$11</f>
        <v>0</v>
      </c>
      <c r="B788" s="1371" t="str">
        <f>IF(AND('Identification '!$F$11="",'Identification '!$F$15&lt;&gt;""),'Identification '!$F$15,IF('Identification '!$F$11="","",IF('Identification '!$F$13="Inscrire le nom de votre organisme dans la cellule F15",'Identification '!$F$15,'Identification '!$F$13)))</f>
        <v/>
      </c>
      <c r="C788" s="9" t="str">
        <f>REF!$BM$8</f>
        <v>2026-2027</v>
      </c>
      <c r="D788" s="9" t="s">
        <v>3224</v>
      </c>
      <c r="E788" s="69" t="str">
        <f>'Identification '!$F$17</f>
        <v/>
      </c>
      <c r="F788" s="9" t="str">
        <f>'Identification '!$G$18</f>
        <v/>
      </c>
      <c r="G788" s="232" t="str">
        <f>IF('Section 10a Plan_Diffusion'!$D$6="","",'Section 10a Plan_Diffusion'!$D$6)</f>
        <v/>
      </c>
      <c r="H788" s="9" t="str">
        <f>IF('Section 10a Plan_Diffusion'!$D$8="","",'Section 10a Plan_Diffusion'!$D$8)</f>
        <v/>
      </c>
      <c r="I788" s="9" t="str">
        <f>IF('Section 10a Plan_Diffusion'!$K$8="","",'Section 10a Plan_Diffusion'!$K$8)</f>
        <v/>
      </c>
      <c r="J788" s="69" t="str">
        <f>IF('Section 10a Plan_Diffusion'!C243="","",'Section 10a Plan_Diffusion'!C243)</f>
        <v/>
      </c>
      <c r="K788" s="1273" t="str">
        <f>IF('Section 10a Plan_Diffusion'!D243="","",'Section 10a Plan_Diffusion'!D243)</f>
        <v/>
      </c>
      <c r="L788" s="69" t="str">
        <f>IF('Section 10a Plan_Diffusion'!E243="","",IF('Section 10a Plan_Diffusion'!E243="«Choisir»","",'Section 10a Plan_Diffusion'!E243))</f>
        <v/>
      </c>
      <c r="M788" s="69" t="str">
        <f>IF('Section 10a Plan_Diffusion'!F243="","",IF('Section 10a Plan_Diffusion'!F243="«Choisir»","",'Section 10a Plan_Diffusion'!F243))</f>
        <v/>
      </c>
      <c r="N788" s="69" t="str">
        <f>IF('Section 10a Plan_Diffusion'!G243="","",'Section 10a Plan_Diffusion'!G243)</f>
        <v/>
      </c>
      <c r="O788" s="69" t="str">
        <f>IF('Section 10a Plan_Diffusion'!H243="","",'Section 10a Plan_Diffusion'!H243)</f>
        <v/>
      </c>
      <c r="P788" s="69" t="str">
        <f>IF('Section 10a Plan_Diffusion'!I243="","",IF('Section 10a Plan_Diffusion'!I243="«Choisir»","",'Section 10a Plan_Diffusion'!I243))</f>
        <v/>
      </c>
      <c r="Q788" s="69" t="str">
        <f>IF('Section 10a Plan_Diffusion'!J243="","",IF('Section 10a Plan_Diffusion'!J243="«Choisir»","",'Section 10a Plan_Diffusion'!J243))</f>
        <v/>
      </c>
      <c r="R788" s="9" t="str">
        <f>IF('Section 10a Plan_Diffusion'!K243="","",'Section 10a Plan_Diffusion'!K243)</f>
        <v/>
      </c>
      <c r="S788" s="9" t="str">
        <f>IF('Section 10a Plan_Diffusion'!L243="","",'Section 10a Plan_Diffusion'!L243)</f>
        <v/>
      </c>
      <c r="T788" s="9" t="str">
        <f>IF('Section 10a Plan_Diffusion'!M243="","",'Section 10a Plan_Diffusion'!M243)</f>
        <v/>
      </c>
      <c r="U788" s="9" t="str">
        <f>IF('Section 10a Plan_Diffusion'!N243="","",'Section 10a Plan_Diffusion'!N243)</f>
        <v/>
      </c>
      <c r="V788" s="9">
        <f>'Section 10a Plan_Diffusion'!O243</f>
        <v>0</v>
      </c>
      <c r="W788" s="45">
        <f>'Section 10a Plan_Diffusion'!P243</f>
        <v>0</v>
      </c>
      <c r="X788" s="45">
        <f>'Section 10a Plan_Diffusion'!Q243</f>
        <v>0</v>
      </c>
      <c r="Y788" s="45">
        <f>'Section 10a Plan_Diffusion'!R243</f>
        <v>0</v>
      </c>
      <c r="Z788" s="45">
        <f>'Section 10a Plan_Diffusion'!S243</f>
        <v>0</v>
      </c>
      <c r="AA788" s="9">
        <f>'Section 10a Plan_Diffusion'!T243</f>
        <v>0</v>
      </c>
      <c r="AB788" s="9">
        <f>'Section 10a Plan_Diffusion'!U243</f>
        <v>0</v>
      </c>
    </row>
    <row r="789" spans="1:28">
      <c r="A789" s="9">
        <f>'Identification '!$F$11</f>
        <v>0</v>
      </c>
      <c r="B789" s="1371" t="str">
        <f>IF(AND('Identification '!$F$11="",'Identification '!$F$15&lt;&gt;""),'Identification '!$F$15,IF('Identification '!$F$11="","",IF('Identification '!$F$13="Inscrire le nom de votre organisme dans la cellule F15",'Identification '!$F$15,'Identification '!$F$13)))</f>
        <v/>
      </c>
      <c r="C789" s="9" t="str">
        <f>REF!$BM$8</f>
        <v>2026-2027</v>
      </c>
      <c r="D789" s="9" t="s">
        <v>3224</v>
      </c>
      <c r="E789" s="69" t="str">
        <f>'Identification '!$F$17</f>
        <v/>
      </c>
      <c r="F789" s="9" t="str">
        <f>'Identification '!$G$18</f>
        <v/>
      </c>
      <c r="G789" s="232" t="str">
        <f>IF('Section 10a Plan_Diffusion'!$D$6="","",'Section 10a Plan_Diffusion'!$D$6)</f>
        <v/>
      </c>
      <c r="H789" s="9" t="str">
        <f>IF('Section 10a Plan_Diffusion'!$D$8="","",'Section 10a Plan_Diffusion'!$D$8)</f>
        <v/>
      </c>
      <c r="I789" s="9" t="str">
        <f>IF('Section 10a Plan_Diffusion'!$K$8="","",'Section 10a Plan_Diffusion'!$K$8)</f>
        <v/>
      </c>
      <c r="J789" s="69" t="str">
        <f>IF('Section 10a Plan_Diffusion'!C244="","",'Section 10a Plan_Diffusion'!C244)</f>
        <v/>
      </c>
      <c r="K789" s="1273" t="str">
        <f>IF('Section 10a Plan_Diffusion'!D244="","",'Section 10a Plan_Diffusion'!D244)</f>
        <v/>
      </c>
      <c r="L789" s="69" t="str">
        <f>IF('Section 10a Plan_Diffusion'!E244="","",IF('Section 10a Plan_Diffusion'!E244="«Choisir»","",'Section 10a Plan_Diffusion'!E244))</f>
        <v/>
      </c>
      <c r="M789" s="69" t="str">
        <f>IF('Section 10a Plan_Diffusion'!F244="","",IF('Section 10a Plan_Diffusion'!F244="«Choisir»","",'Section 10a Plan_Diffusion'!F244))</f>
        <v/>
      </c>
      <c r="N789" s="69" t="str">
        <f>IF('Section 10a Plan_Diffusion'!G244="","",'Section 10a Plan_Diffusion'!G244)</f>
        <v/>
      </c>
      <c r="O789" s="69" t="str">
        <f>IF('Section 10a Plan_Diffusion'!H244="","",'Section 10a Plan_Diffusion'!H244)</f>
        <v/>
      </c>
      <c r="P789" s="69" t="str">
        <f>IF('Section 10a Plan_Diffusion'!I244="","",IF('Section 10a Plan_Diffusion'!I244="«Choisir»","",'Section 10a Plan_Diffusion'!I244))</f>
        <v/>
      </c>
      <c r="Q789" s="69" t="str">
        <f>IF('Section 10a Plan_Diffusion'!J244="","",IF('Section 10a Plan_Diffusion'!J244="«Choisir»","",'Section 10a Plan_Diffusion'!J244))</f>
        <v/>
      </c>
      <c r="R789" s="9" t="str">
        <f>IF('Section 10a Plan_Diffusion'!K244="","",'Section 10a Plan_Diffusion'!K244)</f>
        <v/>
      </c>
      <c r="S789" s="9" t="str">
        <f>IF('Section 10a Plan_Diffusion'!L244="","",'Section 10a Plan_Diffusion'!L244)</f>
        <v/>
      </c>
      <c r="T789" s="9" t="str">
        <f>IF('Section 10a Plan_Diffusion'!M244="","",'Section 10a Plan_Diffusion'!M244)</f>
        <v/>
      </c>
      <c r="U789" s="9" t="str">
        <f>IF('Section 10a Plan_Diffusion'!N244="","",'Section 10a Plan_Diffusion'!N244)</f>
        <v/>
      </c>
      <c r="V789" s="9">
        <f>'Section 10a Plan_Diffusion'!O244</f>
        <v>0</v>
      </c>
      <c r="W789" s="45">
        <f>'Section 10a Plan_Diffusion'!P244</f>
        <v>0</v>
      </c>
      <c r="X789" s="45">
        <f>'Section 10a Plan_Diffusion'!Q244</f>
        <v>0</v>
      </c>
      <c r="Y789" s="45">
        <f>'Section 10a Plan_Diffusion'!R244</f>
        <v>0</v>
      </c>
      <c r="Z789" s="45">
        <f>'Section 10a Plan_Diffusion'!S244</f>
        <v>0</v>
      </c>
      <c r="AA789" s="9">
        <f>'Section 10a Plan_Diffusion'!T244</f>
        <v>0</v>
      </c>
      <c r="AB789" s="9">
        <f>'Section 10a Plan_Diffusion'!U244</f>
        <v>0</v>
      </c>
    </row>
    <row r="790" spans="1:28">
      <c r="A790" s="9">
        <f>'Identification '!$F$11</f>
        <v>0</v>
      </c>
      <c r="B790" s="1371" t="str">
        <f>IF(AND('Identification '!$F$11="",'Identification '!$F$15&lt;&gt;""),'Identification '!$F$15,IF('Identification '!$F$11="","",IF('Identification '!$F$13="Inscrire le nom de votre organisme dans la cellule F15",'Identification '!$F$15,'Identification '!$F$13)))</f>
        <v/>
      </c>
      <c r="C790" s="9" t="str">
        <f>REF!$BM$8</f>
        <v>2026-2027</v>
      </c>
      <c r="D790" s="9" t="s">
        <v>3224</v>
      </c>
      <c r="E790" s="69" t="str">
        <f>'Identification '!$F$17</f>
        <v/>
      </c>
      <c r="F790" s="9" t="str">
        <f>'Identification '!$G$18</f>
        <v/>
      </c>
      <c r="G790" s="232" t="str">
        <f>IF('Section 10a Plan_Diffusion'!$D$6="","",'Section 10a Plan_Diffusion'!$D$6)</f>
        <v/>
      </c>
      <c r="H790" s="9" t="str">
        <f>IF('Section 10a Plan_Diffusion'!$D$8="","",'Section 10a Plan_Diffusion'!$D$8)</f>
        <v/>
      </c>
      <c r="I790" s="9" t="str">
        <f>IF('Section 10a Plan_Diffusion'!$K$8="","",'Section 10a Plan_Diffusion'!$K$8)</f>
        <v/>
      </c>
      <c r="J790" s="69" t="str">
        <f>IF('Section 10a Plan_Diffusion'!C245="","",'Section 10a Plan_Diffusion'!C245)</f>
        <v/>
      </c>
      <c r="K790" s="1273" t="str">
        <f>IF('Section 10a Plan_Diffusion'!D245="","",'Section 10a Plan_Diffusion'!D245)</f>
        <v/>
      </c>
      <c r="L790" s="69" t="str">
        <f>IF('Section 10a Plan_Diffusion'!E245="","",IF('Section 10a Plan_Diffusion'!E245="«Choisir»","",'Section 10a Plan_Diffusion'!E245))</f>
        <v/>
      </c>
      <c r="M790" s="69" t="str">
        <f>IF('Section 10a Plan_Diffusion'!F245="","",IF('Section 10a Plan_Diffusion'!F245="«Choisir»","",'Section 10a Plan_Diffusion'!F245))</f>
        <v/>
      </c>
      <c r="N790" s="69" t="str">
        <f>IF('Section 10a Plan_Diffusion'!G245="","",'Section 10a Plan_Diffusion'!G245)</f>
        <v/>
      </c>
      <c r="O790" s="69" t="str">
        <f>IF('Section 10a Plan_Diffusion'!H245="","",'Section 10a Plan_Diffusion'!H245)</f>
        <v/>
      </c>
      <c r="P790" s="69" t="str">
        <f>IF('Section 10a Plan_Diffusion'!I245="","",IF('Section 10a Plan_Diffusion'!I245="«Choisir»","",'Section 10a Plan_Diffusion'!I245))</f>
        <v/>
      </c>
      <c r="Q790" s="69" t="str">
        <f>IF('Section 10a Plan_Diffusion'!J245="","",IF('Section 10a Plan_Diffusion'!J245="«Choisir»","",'Section 10a Plan_Diffusion'!J245))</f>
        <v/>
      </c>
      <c r="R790" s="9" t="str">
        <f>IF('Section 10a Plan_Diffusion'!K245="","",'Section 10a Plan_Diffusion'!K245)</f>
        <v/>
      </c>
      <c r="S790" s="9" t="str">
        <f>IF('Section 10a Plan_Diffusion'!L245="","",'Section 10a Plan_Diffusion'!L245)</f>
        <v/>
      </c>
      <c r="T790" s="9" t="str">
        <f>IF('Section 10a Plan_Diffusion'!M245="","",'Section 10a Plan_Diffusion'!M245)</f>
        <v/>
      </c>
      <c r="U790" s="9" t="str">
        <f>IF('Section 10a Plan_Diffusion'!N245="","",'Section 10a Plan_Diffusion'!N245)</f>
        <v/>
      </c>
      <c r="V790" s="9">
        <f>'Section 10a Plan_Diffusion'!O245</f>
        <v>0</v>
      </c>
      <c r="W790" s="45">
        <f>'Section 10a Plan_Diffusion'!P245</f>
        <v>0</v>
      </c>
      <c r="X790" s="45">
        <f>'Section 10a Plan_Diffusion'!Q245</f>
        <v>0</v>
      </c>
      <c r="Y790" s="45">
        <f>'Section 10a Plan_Diffusion'!R245</f>
        <v>0</v>
      </c>
      <c r="Z790" s="45">
        <f>'Section 10a Plan_Diffusion'!S245</f>
        <v>0</v>
      </c>
      <c r="AA790" s="9">
        <f>'Section 10a Plan_Diffusion'!T245</f>
        <v>0</v>
      </c>
      <c r="AB790" s="9">
        <f>'Section 10a Plan_Diffusion'!U245</f>
        <v>0</v>
      </c>
    </row>
    <row r="791" spans="1:28">
      <c r="A791" s="9">
        <f>'Identification '!$F$11</f>
        <v>0</v>
      </c>
      <c r="B791" s="1371" t="str">
        <f>IF(AND('Identification '!$F$11="",'Identification '!$F$15&lt;&gt;""),'Identification '!$F$15,IF('Identification '!$F$11="","",IF('Identification '!$F$13="Inscrire le nom de votre organisme dans la cellule F15",'Identification '!$F$15,'Identification '!$F$13)))</f>
        <v/>
      </c>
      <c r="C791" s="9" t="str">
        <f>REF!$BM$8</f>
        <v>2026-2027</v>
      </c>
      <c r="D791" s="9" t="s">
        <v>3224</v>
      </c>
      <c r="E791" s="69" t="str">
        <f>'Identification '!$F$17</f>
        <v/>
      </c>
      <c r="F791" s="9" t="str">
        <f>'Identification '!$G$18</f>
        <v/>
      </c>
      <c r="G791" s="232" t="str">
        <f>IF('Section 10a Plan_Diffusion'!$D$6="","",'Section 10a Plan_Diffusion'!$D$6)</f>
        <v/>
      </c>
      <c r="H791" s="9" t="str">
        <f>IF('Section 10a Plan_Diffusion'!$D$8="","",'Section 10a Plan_Diffusion'!$D$8)</f>
        <v/>
      </c>
      <c r="I791" s="9" t="str">
        <f>IF('Section 10a Plan_Diffusion'!$K$8="","",'Section 10a Plan_Diffusion'!$K$8)</f>
        <v/>
      </c>
      <c r="J791" s="69" t="str">
        <f>IF('Section 10a Plan_Diffusion'!C246="","",'Section 10a Plan_Diffusion'!C246)</f>
        <v/>
      </c>
      <c r="K791" s="1273" t="str">
        <f>IF('Section 10a Plan_Diffusion'!D246="","",'Section 10a Plan_Diffusion'!D246)</f>
        <v/>
      </c>
      <c r="L791" s="69" t="str">
        <f>IF('Section 10a Plan_Diffusion'!E246="","",IF('Section 10a Plan_Diffusion'!E246="«Choisir»","",'Section 10a Plan_Diffusion'!E246))</f>
        <v/>
      </c>
      <c r="M791" s="69" t="str">
        <f>IF('Section 10a Plan_Diffusion'!F246="","",IF('Section 10a Plan_Diffusion'!F246="«Choisir»","",'Section 10a Plan_Diffusion'!F246))</f>
        <v/>
      </c>
      <c r="N791" s="69" t="str">
        <f>IF('Section 10a Plan_Diffusion'!G246="","",'Section 10a Plan_Diffusion'!G246)</f>
        <v/>
      </c>
      <c r="O791" s="69" t="str">
        <f>IF('Section 10a Plan_Diffusion'!H246="","",'Section 10a Plan_Diffusion'!H246)</f>
        <v/>
      </c>
      <c r="P791" s="69" t="str">
        <f>IF('Section 10a Plan_Diffusion'!I246="","",IF('Section 10a Plan_Diffusion'!I246="«Choisir»","",'Section 10a Plan_Diffusion'!I246))</f>
        <v/>
      </c>
      <c r="Q791" s="69" t="str">
        <f>IF('Section 10a Plan_Diffusion'!J246="","",IF('Section 10a Plan_Diffusion'!J246="«Choisir»","",'Section 10a Plan_Diffusion'!J246))</f>
        <v/>
      </c>
      <c r="R791" s="9" t="str">
        <f>IF('Section 10a Plan_Diffusion'!K246="","",'Section 10a Plan_Diffusion'!K246)</f>
        <v/>
      </c>
      <c r="S791" s="9" t="str">
        <f>IF('Section 10a Plan_Diffusion'!L246="","",'Section 10a Plan_Diffusion'!L246)</f>
        <v/>
      </c>
      <c r="T791" s="9" t="str">
        <f>IF('Section 10a Plan_Diffusion'!M246="","",'Section 10a Plan_Diffusion'!M246)</f>
        <v/>
      </c>
      <c r="U791" s="9" t="str">
        <f>IF('Section 10a Plan_Diffusion'!N246="","",'Section 10a Plan_Diffusion'!N246)</f>
        <v/>
      </c>
      <c r="V791" s="9">
        <f>'Section 10a Plan_Diffusion'!O246</f>
        <v>0</v>
      </c>
      <c r="W791" s="45">
        <f>'Section 10a Plan_Diffusion'!P246</f>
        <v>0</v>
      </c>
      <c r="X791" s="45">
        <f>'Section 10a Plan_Diffusion'!Q246</f>
        <v>0</v>
      </c>
      <c r="Y791" s="45">
        <f>'Section 10a Plan_Diffusion'!R246</f>
        <v>0</v>
      </c>
      <c r="Z791" s="45">
        <f>'Section 10a Plan_Diffusion'!S246</f>
        <v>0</v>
      </c>
      <c r="AA791" s="9">
        <f>'Section 10a Plan_Diffusion'!T246</f>
        <v>0</v>
      </c>
      <c r="AB791" s="9">
        <f>'Section 10a Plan_Diffusion'!U246</f>
        <v>0</v>
      </c>
    </row>
    <row r="792" spans="1:28">
      <c r="A792" s="9">
        <f>'Identification '!$F$11</f>
        <v>0</v>
      </c>
      <c r="B792" s="1371" t="str">
        <f>IF(AND('Identification '!$F$11="",'Identification '!$F$15&lt;&gt;""),'Identification '!$F$15,IF('Identification '!$F$11="","",IF('Identification '!$F$13="Inscrire le nom de votre organisme dans la cellule F15",'Identification '!$F$15,'Identification '!$F$13)))</f>
        <v/>
      </c>
      <c r="C792" s="9" t="str">
        <f>REF!$BM$8</f>
        <v>2026-2027</v>
      </c>
      <c r="D792" s="9" t="s">
        <v>3224</v>
      </c>
      <c r="E792" s="69" t="str">
        <f>'Identification '!$F$17</f>
        <v/>
      </c>
      <c r="F792" s="9" t="str">
        <f>'Identification '!$G$18</f>
        <v/>
      </c>
      <c r="G792" s="232" t="str">
        <f>IF('Section 10a Plan_Diffusion'!$D$6="","",'Section 10a Plan_Diffusion'!$D$6)</f>
        <v/>
      </c>
      <c r="H792" s="9" t="str">
        <f>IF('Section 10a Plan_Diffusion'!$D$8="","",'Section 10a Plan_Diffusion'!$D$8)</f>
        <v/>
      </c>
      <c r="I792" s="9" t="str">
        <f>IF('Section 10a Plan_Diffusion'!$K$8="","",'Section 10a Plan_Diffusion'!$K$8)</f>
        <v/>
      </c>
      <c r="J792" s="69" t="str">
        <f>IF('Section 10a Plan_Diffusion'!C247="","",'Section 10a Plan_Diffusion'!C247)</f>
        <v/>
      </c>
      <c r="K792" s="1273" t="str">
        <f>IF('Section 10a Plan_Diffusion'!D247="","",'Section 10a Plan_Diffusion'!D247)</f>
        <v/>
      </c>
      <c r="L792" s="69" t="str">
        <f>IF('Section 10a Plan_Diffusion'!E247="","",IF('Section 10a Plan_Diffusion'!E247="«Choisir»","",'Section 10a Plan_Diffusion'!E247))</f>
        <v/>
      </c>
      <c r="M792" s="69" t="str">
        <f>IF('Section 10a Plan_Diffusion'!F247="","",IF('Section 10a Plan_Diffusion'!F247="«Choisir»","",'Section 10a Plan_Diffusion'!F247))</f>
        <v/>
      </c>
      <c r="N792" s="69" t="str">
        <f>IF('Section 10a Plan_Diffusion'!G247="","",'Section 10a Plan_Diffusion'!G247)</f>
        <v/>
      </c>
      <c r="O792" s="69" t="str">
        <f>IF('Section 10a Plan_Diffusion'!H247="","",'Section 10a Plan_Diffusion'!H247)</f>
        <v/>
      </c>
      <c r="P792" s="69" t="str">
        <f>IF('Section 10a Plan_Diffusion'!I247="","",IF('Section 10a Plan_Diffusion'!I247="«Choisir»","",'Section 10a Plan_Diffusion'!I247))</f>
        <v/>
      </c>
      <c r="Q792" s="69" t="str">
        <f>IF('Section 10a Plan_Diffusion'!J247="","",IF('Section 10a Plan_Diffusion'!J247="«Choisir»","",'Section 10a Plan_Diffusion'!J247))</f>
        <v/>
      </c>
      <c r="R792" s="9" t="str">
        <f>IF('Section 10a Plan_Diffusion'!K247="","",'Section 10a Plan_Diffusion'!K247)</f>
        <v/>
      </c>
      <c r="S792" s="9" t="str">
        <f>IF('Section 10a Plan_Diffusion'!L247="","",'Section 10a Plan_Diffusion'!L247)</f>
        <v/>
      </c>
      <c r="T792" s="9" t="str">
        <f>IF('Section 10a Plan_Diffusion'!M247="","",'Section 10a Plan_Diffusion'!M247)</f>
        <v/>
      </c>
      <c r="U792" s="9" t="str">
        <f>IF('Section 10a Plan_Diffusion'!N247="","",'Section 10a Plan_Diffusion'!N247)</f>
        <v/>
      </c>
      <c r="V792" s="9">
        <f>'Section 10a Plan_Diffusion'!O247</f>
        <v>0</v>
      </c>
      <c r="W792" s="45">
        <f>'Section 10a Plan_Diffusion'!P247</f>
        <v>0</v>
      </c>
      <c r="X792" s="45">
        <f>'Section 10a Plan_Diffusion'!Q247</f>
        <v>0</v>
      </c>
      <c r="Y792" s="45">
        <f>'Section 10a Plan_Diffusion'!R247</f>
        <v>0</v>
      </c>
      <c r="Z792" s="45">
        <f>'Section 10a Plan_Diffusion'!S247</f>
        <v>0</v>
      </c>
      <c r="AA792" s="9">
        <f>'Section 10a Plan_Diffusion'!T247</f>
        <v>0</v>
      </c>
      <c r="AB792" s="9">
        <f>'Section 10a Plan_Diffusion'!U247</f>
        <v>0</v>
      </c>
    </row>
    <row r="793" spans="1:28">
      <c r="A793" s="9">
        <f>'Identification '!$F$11</f>
        <v>0</v>
      </c>
      <c r="B793" s="1371" t="str">
        <f>IF(AND('Identification '!$F$11="",'Identification '!$F$15&lt;&gt;""),'Identification '!$F$15,IF('Identification '!$F$11="","",IF('Identification '!$F$13="Inscrire le nom de votre organisme dans la cellule F15",'Identification '!$F$15,'Identification '!$F$13)))</f>
        <v/>
      </c>
      <c r="C793" s="9" t="str">
        <f>REF!$BM$8</f>
        <v>2026-2027</v>
      </c>
      <c r="D793" s="9" t="s">
        <v>3224</v>
      </c>
      <c r="E793" s="69" t="str">
        <f>'Identification '!$F$17</f>
        <v/>
      </c>
      <c r="F793" s="9" t="str">
        <f>'Identification '!$G$18</f>
        <v/>
      </c>
      <c r="G793" s="232" t="str">
        <f>IF('Section 10a Plan_Diffusion'!$D$6="","",'Section 10a Plan_Diffusion'!$D$6)</f>
        <v/>
      </c>
      <c r="H793" s="9" t="str">
        <f>IF('Section 10a Plan_Diffusion'!$D$8="","",'Section 10a Plan_Diffusion'!$D$8)</f>
        <v/>
      </c>
      <c r="I793" s="9" t="str">
        <f>IF('Section 10a Plan_Diffusion'!$K$8="","",'Section 10a Plan_Diffusion'!$K$8)</f>
        <v/>
      </c>
      <c r="J793" s="69" t="str">
        <f>IF('Section 10a Plan_Diffusion'!C248="","",'Section 10a Plan_Diffusion'!C248)</f>
        <v/>
      </c>
      <c r="K793" s="1273" t="str">
        <f>IF('Section 10a Plan_Diffusion'!D248="","",'Section 10a Plan_Diffusion'!D248)</f>
        <v/>
      </c>
      <c r="L793" s="69" t="str">
        <f>IF('Section 10a Plan_Diffusion'!E248="","",IF('Section 10a Plan_Diffusion'!E248="«Choisir»","",'Section 10a Plan_Diffusion'!E248))</f>
        <v/>
      </c>
      <c r="M793" s="69" t="str">
        <f>IF('Section 10a Plan_Diffusion'!F248="","",IF('Section 10a Plan_Diffusion'!F248="«Choisir»","",'Section 10a Plan_Diffusion'!F248))</f>
        <v/>
      </c>
      <c r="N793" s="69" t="str">
        <f>IF('Section 10a Plan_Diffusion'!G248="","",'Section 10a Plan_Diffusion'!G248)</f>
        <v/>
      </c>
      <c r="O793" s="69" t="str">
        <f>IF('Section 10a Plan_Diffusion'!H248="","",'Section 10a Plan_Diffusion'!H248)</f>
        <v/>
      </c>
      <c r="P793" s="69" t="str">
        <f>IF('Section 10a Plan_Diffusion'!I248="","",IF('Section 10a Plan_Diffusion'!I248="«Choisir»","",'Section 10a Plan_Diffusion'!I248))</f>
        <v/>
      </c>
      <c r="Q793" s="69" t="str">
        <f>IF('Section 10a Plan_Diffusion'!J248="","",IF('Section 10a Plan_Diffusion'!J248="«Choisir»","",'Section 10a Plan_Diffusion'!J248))</f>
        <v/>
      </c>
      <c r="R793" s="9" t="str">
        <f>IF('Section 10a Plan_Diffusion'!K248="","",'Section 10a Plan_Diffusion'!K248)</f>
        <v/>
      </c>
      <c r="S793" s="9" t="str">
        <f>IF('Section 10a Plan_Diffusion'!L248="","",'Section 10a Plan_Diffusion'!L248)</f>
        <v/>
      </c>
      <c r="T793" s="9" t="str">
        <f>IF('Section 10a Plan_Diffusion'!M248="","",'Section 10a Plan_Diffusion'!M248)</f>
        <v/>
      </c>
      <c r="U793" s="9" t="str">
        <f>IF('Section 10a Plan_Diffusion'!N248="","",'Section 10a Plan_Diffusion'!N248)</f>
        <v/>
      </c>
      <c r="V793" s="9">
        <f>'Section 10a Plan_Diffusion'!O248</f>
        <v>0</v>
      </c>
      <c r="W793" s="45">
        <f>'Section 10a Plan_Diffusion'!P248</f>
        <v>0</v>
      </c>
      <c r="X793" s="45">
        <f>'Section 10a Plan_Diffusion'!Q248</f>
        <v>0</v>
      </c>
      <c r="Y793" s="45">
        <f>'Section 10a Plan_Diffusion'!R248</f>
        <v>0</v>
      </c>
      <c r="Z793" s="45">
        <f>'Section 10a Plan_Diffusion'!S248</f>
        <v>0</v>
      </c>
      <c r="AA793" s="9">
        <f>'Section 10a Plan_Diffusion'!T248</f>
        <v>0</v>
      </c>
      <c r="AB793" s="9">
        <f>'Section 10a Plan_Diffusion'!U248</f>
        <v>0</v>
      </c>
    </row>
    <row r="794" spans="1:28">
      <c r="A794" s="9">
        <f>'Identification '!$F$11</f>
        <v>0</v>
      </c>
      <c r="B794" s="1371" t="str">
        <f>IF(AND('Identification '!$F$11="",'Identification '!$F$15&lt;&gt;""),'Identification '!$F$15,IF('Identification '!$F$11="","",IF('Identification '!$F$13="Inscrire le nom de votre organisme dans la cellule F15",'Identification '!$F$15,'Identification '!$F$13)))</f>
        <v/>
      </c>
      <c r="C794" s="9" t="str">
        <f>REF!$BM$8</f>
        <v>2026-2027</v>
      </c>
      <c r="D794" s="9" t="s">
        <v>3224</v>
      </c>
      <c r="E794" s="69" t="str">
        <f>'Identification '!$F$17</f>
        <v/>
      </c>
      <c r="F794" s="9" t="str">
        <f>'Identification '!$G$18</f>
        <v/>
      </c>
      <c r="G794" s="232" t="str">
        <f>IF('Section 10a Plan_Diffusion'!$D$6="","",'Section 10a Plan_Diffusion'!$D$6)</f>
        <v/>
      </c>
      <c r="H794" s="9" t="str">
        <f>IF('Section 10a Plan_Diffusion'!$D$8="","",'Section 10a Plan_Diffusion'!$D$8)</f>
        <v/>
      </c>
      <c r="I794" s="9" t="str">
        <f>IF('Section 10a Plan_Diffusion'!$K$8="","",'Section 10a Plan_Diffusion'!$K$8)</f>
        <v/>
      </c>
      <c r="J794" s="69" t="str">
        <f>IF('Section 10a Plan_Diffusion'!C249="","",'Section 10a Plan_Diffusion'!C249)</f>
        <v/>
      </c>
      <c r="K794" s="1273" t="str">
        <f>IF('Section 10a Plan_Diffusion'!D249="","",'Section 10a Plan_Diffusion'!D249)</f>
        <v/>
      </c>
      <c r="L794" s="69" t="str">
        <f>IF('Section 10a Plan_Diffusion'!E249="","",IF('Section 10a Plan_Diffusion'!E249="«Choisir»","",'Section 10a Plan_Diffusion'!E249))</f>
        <v/>
      </c>
      <c r="M794" s="69" t="str">
        <f>IF('Section 10a Plan_Diffusion'!F249="","",IF('Section 10a Plan_Diffusion'!F249="«Choisir»","",'Section 10a Plan_Diffusion'!F249))</f>
        <v/>
      </c>
      <c r="N794" s="69" t="str">
        <f>IF('Section 10a Plan_Diffusion'!G249="","",'Section 10a Plan_Diffusion'!G249)</f>
        <v/>
      </c>
      <c r="O794" s="69" t="str">
        <f>IF('Section 10a Plan_Diffusion'!H249="","",'Section 10a Plan_Diffusion'!H249)</f>
        <v/>
      </c>
      <c r="P794" s="69" t="str">
        <f>IF('Section 10a Plan_Diffusion'!I249="","",IF('Section 10a Plan_Diffusion'!I249="«Choisir»","",'Section 10a Plan_Diffusion'!I249))</f>
        <v/>
      </c>
      <c r="Q794" s="69" t="str">
        <f>IF('Section 10a Plan_Diffusion'!J249="","",IF('Section 10a Plan_Diffusion'!J249="«Choisir»","",'Section 10a Plan_Diffusion'!J249))</f>
        <v/>
      </c>
      <c r="R794" s="9" t="str">
        <f>IF('Section 10a Plan_Diffusion'!K249="","",'Section 10a Plan_Diffusion'!K249)</f>
        <v/>
      </c>
      <c r="S794" s="9" t="str">
        <f>IF('Section 10a Plan_Diffusion'!L249="","",'Section 10a Plan_Diffusion'!L249)</f>
        <v/>
      </c>
      <c r="T794" s="9" t="str">
        <f>IF('Section 10a Plan_Diffusion'!M249="","",'Section 10a Plan_Diffusion'!M249)</f>
        <v/>
      </c>
      <c r="U794" s="9" t="str">
        <f>IF('Section 10a Plan_Diffusion'!N249="","",'Section 10a Plan_Diffusion'!N249)</f>
        <v/>
      </c>
      <c r="V794" s="9">
        <f>'Section 10a Plan_Diffusion'!O249</f>
        <v>0</v>
      </c>
      <c r="W794" s="45">
        <f>'Section 10a Plan_Diffusion'!P249</f>
        <v>0</v>
      </c>
      <c r="X794" s="45">
        <f>'Section 10a Plan_Diffusion'!Q249</f>
        <v>0</v>
      </c>
      <c r="Y794" s="45">
        <f>'Section 10a Plan_Diffusion'!R249</f>
        <v>0</v>
      </c>
      <c r="Z794" s="45">
        <f>'Section 10a Plan_Diffusion'!S249</f>
        <v>0</v>
      </c>
      <c r="AA794" s="9">
        <f>'Section 10a Plan_Diffusion'!T249</f>
        <v>0</v>
      </c>
      <c r="AB794" s="9">
        <f>'Section 10a Plan_Diffusion'!U249</f>
        <v>0</v>
      </c>
    </row>
    <row r="795" spans="1:28">
      <c r="A795" s="9">
        <f>'Identification '!$F$11</f>
        <v>0</v>
      </c>
      <c r="B795" s="1371" t="str">
        <f>IF(AND('Identification '!$F$11="",'Identification '!$F$15&lt;&gt;""),'Identification '!$F$15,IF('Identification '!$F$11="","",IF('Identification '!$F$13="Inscrire le nom de votre organisme dans la cellule F15",'Identification '!$F$15,'Identification '!$F$13)))</f>
        <v/>
      </c>
      <c r="C795" s="9" t="str">
        <f>REF!$BM$8</f>
        <v>2026-2027</v>
      </c>
      <c r="D795" s="9" t="s">
        <v>3224</v>
      </c>
      <c r="E795" s="69" t="str">
        <f>'Identification '!$F$17</f>
        <v/>
      </c>
      <c r="F795" s="9" t="str">
        <f>'Identification '!$G$18</f>
        <v/>
      </c>
      <c r="G795" s="232" t="str">
        <f>IF('Section 10a Plan_Diffusion'!$D$6="","",'Section 10a Plan_Diffusion'!$D$6)</f>
        <v/>
      </c>
      <c r="H795" s="9" t="str">
        <f>IF('Section 10a Plan_Diffusion'!$D$8="","",'Section 10a Plan_Diffusion'!$D$8)</f>
        <v/>
      </c>
      <c r="I795" s="9" t="str">
        <f>IF('Section 10a Plan_Diffusion'!$K$8="","",'Section 10a Plan_Diffusion'!$K$8)</f>
        <v/>
      </c>
      <c r="J795" s="69" t="str">
        <f>IF('Section 10a Plan_Diffusion'!C250="","",'Section 10a Plan_Diffusion'!C250)</f>
        <v/>
      </c>
      <c r="K795" s="1273" t="str">
        <f>IF('Section 10a Plan_Diffusion'!D250="","",'Section 10a Plan_Diffusion'!D250)</f>
        <v/>
      </c>
      <c r="L795" s="69" t="str">
        <f>IF('Section 10a Plan_Diffusion'!E250="","",IF('Section 10a Plan_Diffusion'!E250="«Choisir»","",'Section 10a Plan_Diffusion'!E250))</f>
        <v/>
      </c>
      <c r="M795" s="69" t="str">
        <f>IF('Section 10a Plan_Diffusion'!F250="","",IF('Section 10a Plan_Diffusion'!F250="«Choisir»","",'Section 10a Plan_Diffusion'!F250))</f>
        <v/>
      </c>
      <c r="N795" s="69" t="str">
        <f>IF('Section 10a Plan_Diffusion'!G250="","",'Section 10a Plan_Diffusion'!G250)</f>
        <v/>
      </c>
      <c r="O795" s="69" t="str">
        <f>IF('Section 10a Plan_Diffusion'!H250="","",'Section 10a Plan_Diffusion'!H250)</f>
        <v/>
      </c>
      <c r="P795" s="69" t="str">
        <f>IF('Section 10a Plan_Diffusion'!I250="","",IF('Section 10a Plan_Diffusion'!I250="«Choisir»","",'Section 10a Plan_Diffusion'!I250))</f>
        <v/>
      </c>
      <c r="Q795" s="69" t="str">
        <f>IF('Section 10a Plan_Diffusion'!J250="","",IF('Section 10a Plan_Diffusion'!J250="«Choisir»","",'Section 10a Plan_Diffusion'!J250))</f>
        <v/>
      </c>
      <c r="R795" s="9" t="str">
        <f>IF('Section 10a Plan_Diffusion'!K250="","",'Section 10a Plan_Diffusion'!K250)</f>
        <v/>
      </c>
      <c r="S795" s="9" t="str">
        <f>IF('Section 10a Plan_Diffusion'!L250="","",'Section 10a Plan_Diffusion'!L250)</f>
        <v/>
      </c>
      <c r="T795" s="9" t="str">
        <f>IF('Section 10a Plan_Diffusion'!M250="","",'Section 10a Plan_Diffusion'!M250)</f>
        <v/>
      </c>
      <c r="U795" s="9" t="str">
        <f>IF('Section 10a Plan_Diffusion'!N250="","",'Section 10a Plan_Diffusion'!N250)</f>
        <v/>
      </c>
      <c r="V795" s="9">
        <f>'Section 10a Plan_Diffusion'!O250</f>
        <v>0</v>
      </c>
      <c r="W795" s="45">
        <f>'Section 10a Plan_Diffusion'!P250</f>
        <v>0</v>
      </c>
      <c r="X795" s="45">
        <f>'Section 10a Plan_Diffusion'!Q250</f>
        <v>0</v>
      </c>
      <c r="Y795" s="45">
        <f>'Section 10a Plan_Diffusion'!R250</f>
        <v>0</v>
      </c>
      <c r="Z795" s="45">
        <f>'Section 10a Plan_Diffusion'!S250</f>
        <v>0</v>
      </c>
      <c r="AA795" s="9">
        <f>'Section 10a Plan_Diffusion'!T250</f>
        <v>0</v>
      </c>
      <c r="AB795" s="9">
        <f>'Section 10a Plan_Diffusion'!U250</f>
        <v>0</v>
      </c>
    </row>
    <row r="796" spans="1:28">
      <c r="A796" s="9">
        <f>'Identification '!$F$11</f>
        <v>0</v>
      </c>
      <c r="B796" s="1371" t="str">
        <f>IF(AND('Identification '!$F$11="",'Identification '!$F$15&lt;&gt;""),'Identification '!$F$15,IF('Identification '!$F$11="","",IF('Identification '!$F$13="Inscrire le nom de votre organisme dans la cellule F15",'Identification '!$F$15,'Identification '!$F$13)))</f>
        <v/>
      </c>
      <c r="C796" s="9" t="str">
        <f>REF!$BM$8</f>
        <v>2026-2027</v>
      </c>
      <c r="D796" s="9" t="s">
        <v>3224</v>
      </c>
      <c r="E796" s="69" t="str">
        <f>'Identification '!$F$17</f>
        <v/>
      </c>
      <c r="F796" s="9" t="str">
        <f>'Identification '!$G$18</f>
        <v/>
      </c>
      <c r="G796" s="232" t="str">
        <f>IF('Section 10a Plan_Diffusion'!$D$6="","",'Section 10a Plan_Diffusion'!$D$6)</f>
        <v/>
      </c>
      <c r="H796" s="9" t="str">
        <f>IF('Section 10a Plan_Diffusion'!$D$8="","",'Section 10a Plan_Diffusion'!$D$8)</f>
        <v/>
      </c>
      <c r="I796" s="9" t="str">
        <f>IF('Section 10a Plan_Diffusion'!$K$8="","",'Section 10a Plan_Diffusion'!$K$8)</f>
        <v/>
      </c>
      <c r="J796" s="69" t="str">
        <f>IF('Section 10a Plan_Diffusion'!C251="","",'Section 10a Plan_Diffusion'!C251)</f>
        <v/>
      </c>
      <c r="K796" s="1273" t="str">
        <f>IF('Section 10a Plan_Diffusion'!D251="","",'Section 10a Plan_Diffusion'!D251)</f>
        <v/>
      </c>
      <c r="L796" s="69" t="str">
        <f>IF('Section 10a Plan_Diffusion'!E251="","",IF('Section 10a Plan_Diffusion'!E251="«Choisir»","",'Section 10a Plan_Diffusion'!E251))</f>
        <v/>
      </c>
      <c r="M796" s="69" t="str">
        <f>IF('Section 10a Plan_Diffusion'!F251="","",IF('Section 10a Plan_Diffusion'!F251="«Choisir»","",'Section 10a Plan_Diffusion'!F251))</f>
        <v/>
      </c>
      <c r="N796" s="69" t="str">
        <f>IF('Section 10a Plan_Diffusion'!G251="","",'Section 10a Plan_Diffusion'!G251)</f>
        <v/>
      </c>
      <c r="O796" s="69" t="str">
        <f>IF('Section 10a Plan_Diffusion'!H251="","",'Section 10a Plan_Diffusion'!H251)</f>
        <v/>
      </c>
      <c r="P796" s="69" t="str">
        <f>IF('Section 10a Plan_Diffusion'!I251="","",IF('Section 10a Plan_Diffusion'!I251="«Choisir»","",'Section 10a Plan_Diffusion'!I251))</f>
        <v/>
      </c>
      <c r="Q796" s="69" t="str">
        <f>IF('Section 10a Plan_Diffusion'!J251="","",IF('Section 10a Plan_Diffusion'!J251="«Choisir»","",'Section 10a Plan_Diffusion'!J251))</f>
        <v/>
      </c>
      <c r="R796" s="9" t="str">
        <f>IF('Section 10a Plan_Diffusion'!K251="","",'Section 10a Plan_Diffusion'!K251)</f>
        <v/>
      </c>
      <c r="S796" s="9" t="str">
        <f>IF('Section 10a Plan_Diffusion'!L251="","",'Section 10a Plan_Diffusion'!L251)</f>
        <v/>
      </c>
      <c r="T796" s="9" t="str">
        <f>IF('Section 10a Plan_Diffusion'!M251="","",'Section 10a Plan_Diffusion'!M251)</f>
        <v/>
      </c>
      <c r="U796" s="9" t="str">
        <f>IF('Section 10a Plan_Diffusion'!N251="","",'Section 10a Plan_Diffusion'!N251)</f>
        <v/>
      </c>
      <c r="V796" s="9">
        <f>'Section 10a Plan_Diffusion'!O251</f>
        <v>0</v>
      </c>
      <c r="W796" s="45">
        <f>'Section 10a Plan_Diffusion'!P251</f>
        <v>0</v>
      </c>
      <c r="X796" s="45">
        <f>'Section 10a Plan_Diffusion'!Q251</f>
        <v>0</v>
      </c>
      <c r="Y796" s="45">
        <f>'Section 10a Plan_Diffusion'!R251</f>
        <v>0</v>
      </c>
      <c r="Z796" s="45">
        <f>'Section 10a Plan_Diffusion'!S251</f>
        <v>0</v>
      </c>
      <c r="AA796" s="9">
        <f>'Section 10a Plan_Diffusion'!T251</f>
        <v>0</v>
      </c>
      <c r="AB796" s="9">
        <f>'Section 10a Plan_Diffusion'!U251</f>
        <v>0</v>
      </c>
    </row>
    <row r="797" spans="1:28">
      <c r="A797" s="9">
        <f>'Identification '!$F$11</f>
        <v>0</v>
      </c>
      <c r="B797" s="1371" t="str">
        <f>IF(AND('Identification '!$F$11="",'Identification '!$F$15&lt;&gt;""),'Identification '!$F$15,IF('Identification '!$F$11="","",IF('Identification '!$F$13="Inscrire le nom de votre organisme dans la cellule F15",'Identification '!$F$15,'Identification '!$F$13)))</f>
        <v/>
      </c>
      <c r="C797" s="9" t="str">
        <f>REF!$BM$8</f>
        <v>2026-2027</v>
      </c>
      <c r="D797" s="9" t="s">
        <v>3224</v>
      </c>
      <c r="E797" s="69" t="str">
        <f>'Identification '!$F$17</f>
        <v/>
      </c>
      <c r="F797" s="9" t="str">
        <f>'Identification '!$G$18</f>
        <v/>
      </c>
      <c r="G797" s="232" t="str">
        <f>IF('Section 10a Plan_Diffusion'!$D$6="","",'Section 10a Plan_Diffusion'!$D$6)</f>
        <v/>
      </c>
      <c r="H797" s="9" t="str">
        <f>IF('Section 10a Plan_Diffusion'!$D$8="","",'Section 10a Plan_Diffusion'!$D$8)</f>
        <v/>
      </c>
      <c r="I797" s="9" t="str">
        <f>IF('Section 10a Plan_Diffusion'!$K$8="","",'Section 10a Plan_Diffusion'!$K$8)</f>
        <v/>
      </c>
      <c r="J797" s="69" t="str">
        <f>IF('Section 10a Plan_Diffusion'!C252="","",'Section 10a Plan_Diffusion'!C252)</f>
        <v/>
      </c>
      <c r="K797" s="1273" t="str">
        <f>IF('Section 10a Plan_Diffusion'!D252="","",'Section 10a Plan_Diffusion'!D252)</f>
        <v/>
      </c>
      <c r="L797" s="69" t="str">
        <f>IF('Section 10a Plan_Diffusion'!E252="","",IF('Section 10a Plan_Diffusion'!E252="«Choisir»","",'Section 10a Plan_Diffusion'!E252))</f>
        <v/>
      </c>
      <c r="M797" s="69" t="str">
        <f>IF('Section 10a Plan_Diffusion'!F252="","",IF('Section 10a Plan_Diffusion'!F252="«Choisir»","",'Section 10a Plan_Diffusion'!F252))</f>
        <v/>
      </c>
      <c r="N797" s="69" t="str">
        <f>IF('Section 10a Plan_Diffusion'!G252="","",'Section 10a Plan_Diffusion'!G252)</f>
        <v/>
      </c>
      <c r="O797" s="69" t="str">
        <f>IF('Section 10a Plan_Diffusion'!H252="","",'Section 10a Plan_Diffusion'!H252)</f>
        <v/>
      </c>
      <c r="P797" s="69" t="str">
        <f>IF('Section 10a Plan_Diffusion'!I252="","",IF('Section 10a Plan_Diffusion'!I252="«Choisir»","",'Section 10a Plan_Diffusion'!I252))</f>
        <v/>
      </c>
      <c r="Q797" s="69" t="str">
        <f>IF('Section 10a Plan_Diffusion'!J252="","",IF('Section 10a Plan_Diffusion'!J252="«Choisir»","",'Section 10a Plan_Diffusion'!J252))</f>
        <v/>
      </c>
      <c r="R797" s="9" t="str">
        <f>IF('Section 10a Plan_Diffusion'!K252="","",'Section 10a Plan_Diffusion'!K252)</f>
        <v/>
      </c>
      <c r="S797" s="9" t="str">
        <f>IF('Section 10a Plan_Diffusion'!L252="","",'Section 10a Plan_Diffusion'!L252)</f>
        <v/>
      </c>
      <c r="T797" s="9" t="str">
        <f>IF('Section 10a Plan_Diffusion'!M252="","",'Section 10a Plan_Diffusion'!M252)</f>
        <v/>
      </c>
      <c r="U797" s="9" t="str">
        <f>IF('Section 10a Plan_Diffusion'!N252="","",'Section 10a Plan_Diffusion'!N252)</f>
        <v/>
      </c>
      <c r="V797" s="9">
        <f>'Section 10a Plan_Diffusion'!O252</f>
        <v>0</v>
      </c>
      <c r="W797" s="45">
        <f>'Section 10a Plan_Diffusion'!P252</f>
        <v>0</v>
      </c>
      <c r="X797" s="45">
        <f>'Section 10a Plan_Diffusion'!Q252</f>
        <v>0</v>
      </c>
      <c r="Y797" s="45">
        <f>'Section 10a Plan_Diffusion'!R252</f>
        <v>0</v>
      </c>
      <c r="Z797" s="45">
        <f>'Section 10a Plan_Diffusion'!S252</f>
        <v>0</v>
      </c>
      <c r="AA797" s="9">
        <f>'Section 10a Plan_Diffusion'!T252</f>
        <v>0</v>
      </c>
      <c r="AB797" s="9">
        <f>'Section 10a Plan_Diffusion'!U252</f>
        <v>0</v>
      </c>
    </row>
    <row r="798" spans="1:28">
      <c r="A798" s="9">
        <f>'Identification '!$F$11</f>
        <v>0</v>
      </c>
      <c r="B798" s="1371" t="str">
        <f>IF(AND('Identification '!$F$11="",'Identification '!$F$15&lt;&gt;""),'Identification '!$F$15,IF('Identification '!$F$11="","",IF('Identification '!$F$13="Inscrire le nom de votre organisme dans la cellule F15",'Identification '!$F$15,'Identification '!$F$13)))</f>
        <v/>
      </c>
      <c r="C798" s="9" t="str">
        <f>REF!$BM$8</f>
        <v>2026-2027</v>
      </c>
      <c r="D798" s="9" t="s">
        <v>3224</v>
      </c>
      <c r="E798" s="69" t="str">
        <f>'Identification '!$F$17</f>
        <v/>
      </c>
      <c r="F798" s="9" t="str">
        <f>'Identification '!$G$18</f>
        <v/>
      </c>
      <c r="G798" s="232" t="str">
        <f>IF('Section 10a Plan_Diffusion'!$D$6="","",'Section 10a Plan_Diffusion'!$D$6)</f>
        <v/>
      </c>
      <c r="H798" s="9" t="str">
        <f>IF('Section 10a Plan_Diffusion'!$D$8="","",'Section 10a Plan_Diffusion'!$D$8)</f>
        <v/>
      </c>
      <c r="I798" s="9" t="str">
        <f>IF('Section 10a Plan_Diffusion'!$K$8="","",'Section 10a Plan_Diffusion'!$K$8)</f>
        <v/>
      </c>
      <c r="J798" s="69" t="str">
        <f>IF('Section 10a Plan_Diffusion'!C253="","",'Section 10a Plan_Diffusion'!C253)</f>
        <v/>
      </c>
      <c r="K798" s="1273" t="str">
        <f>IF('Section 10a Plan_Diffusion'!D253="","",'Section 10a Plan_Diffusion'!D253)</f>
        <v/>
      </c>
      <c r="L798" s="69" t="str">
        <f>IF('Section 10a Plan_Diffusion'!E253="","",IF('Section 10a Plan_Diffusion'!E253="«Choisir»","",'Section 10a Plan_Diffusion'!E253))</f>
        <v/>
      </c>
      <c r="M798" s="69" t="str">
        <f>IF('Section 10a Plan_Diffusion'!F253="","",IF('Section 10a Plan_Diffusion'!F253="«Choisir»","",'Section 10a Plan_Diffusion'!F253))</f>
        <v/>
      </c>
      <c r="N798" s="69" t="str">
        <f>IF('Section 10a Plan_Diffusion'!G253="","",'Section 10a Plan_Diffusion'!G253)</f>
        <v/>
      </c>
      <c r="O798" s="69" t="str">
        <f>IF('Section 10a Plan_Diffusion'!H253="","",'Section 10a Plan_Diffusion'!H253)</f>
        <v/>
      </c>
      <c r="P798" s="69" t="str">
        <f>IF('Section 10a Plan_Diffusion'!I253="","",IF('Section 10a Plan_Diffusion'!I253="«Choisir»","",'Section 10a Plan_Diffusion'!I253))</f>
        <v/>
      </c>
      <c r="Q798" s="69" t="str">
        <f>IF('Section 10a Plan_Diffusion'!J253="","",IF('Section 10a Plan_Diffusion'!J253="«Choisir»","",'Section 10a Plan_Diffusion'!J253))</f>
        <v/>
      </c>
      <c r="R798" s="9" t="str">
        <f>IF('Section 10a Plan_Diffusion'!K253="","",'Section 10a Plan_Diffusion'!K253)</f>
        <v/>
      </c>
      <c r="S798" s="9" t="str">
        <f>IF('Section 10a Plan_Diffusion'!L253="","",'Section 10a Plan_Diffusion'!L253)</f>
        <v/>
      </c>
      <c r="T798" s="9" t="str">
        <f>IF('Section 10a Plan_Diffusion'!M253="","",'Section 10a Plan_Diffusion'!M253)</f>
        <v/>
      </c>
      <c r="U798" s="9" t="str">
        <f>IF('Section 10a Plan_Diffusion'!N253="","",'Section 10a Plan_Diffusion'!N253)</f>
        <v/>
      </c>
      <c r="V798" s="9">
        <f>'Section 10a Plan_Diffusion'!O253</f>
        <v>0</v>
      </c>
      <c r="W798" s="45">
        <f>'Section 10a Plan_Diffusion'!P253</f>
        <v>0</v>
      </c>
      <c r="X798" s="45">
        <f>'Section 10a Plan_Diffusion'!Q253</f>
        <v>0</v>
      </c>
      <c r="Y798" s="45">
        <f>'Section 10a Plan_Diffusion'!R253</f>
        <v>0</v>
      </c>
      <c r="Z798" s="45">
        <f>'Section 10a Plan_Diffusion'!S253</f>
        <v>0</v>
      </c>
      <c r="AA798" s="9">
        <f>'Section 10a Plan_Diffusion'!T253</f>
        <v>0</v>
      </c>
      <c r="AB798" s="9">
        <f>'Section 10a Plan_Diffusion'!U253</f>
        <v>0</v>
      </c>
    </row>
    <row r="799" spans="1:28">
      <c r="A799" s="9">
        <f>'Identification '!$F$11</f>
        <v>0</v>
      </c>
      <c r="B799" s="1371" t="str">
        <f>IF(AND('Identification '!$F$11="",'Identification '!$F$15&lt;&gt;""),'Identification '!$F$15,IF('Identification '!$F$11="","",IF('Identification '!$F$13="Inscrire le nom de votre organisme dans la cellule F15",'Identification '!$F$15,'Identification '!$F$13)))</f>
        <v/>
      </c>
      <c r="C799" s="9" t="str">
        <f>REF!$BM$8</f>
        <v>2026-2027</v>
      </c>
      <c r="D799" s="9" t="s">
        <v>3224</v>
      </c>
      <c r="E799" s="69" t="str">
        <f>'Identification '!$F$17</f>
        <v/>
      </c>
      <c r="F799" s="9" t="str">
        <f>'Identification '!$G$18</f>
        <v/>
      </c>
      <c r="G799" s="232" t="str">
        <f>IF('Section 10a Plan_Diffusion'!$D$6="","",'Section 10a Plan_Diffusion'!$D$6)</f>
        <v/>
      </c>
      <c r="H799" s="9" t="str">
        <f>IF('Section 10a Plan_Diffusion'!$D$8="","",'Section 10a Plan_Diffusion'!$D$8)</f>
        <v/>
      </c>
      <c r="I799" s="9" t="str">
        <f>IF('Section 10a Plan_Diffusion'!$K$8="","",'Section 10a Plan_Diffusion'!$K$8)</f>
        <v/>
      </c>
      <c r="J799" s="69" t="str">
        <f>IF('Section 10a Plan_Diffusion'!C254="","",'Section 10a Plan_Diffusion'!C254)</f>
        <v/>
      </c>
      <c r="K799" s="1273" t="str">
        <f>IF('Section 10a Plan_Diffusion'!D254="","",'Section 10a Plan_Diffusion'!D254)</f>
        <v/>
      </c>
      <c r="L799" s="69" t="str">
        <f>IF('Section 10a Plan_Diffusion'!E254="","",IF('Section 10a Plan_Diffusion'!E254="«Choisir»","",'Section 10a Plan_Diffusion'!E254))</f>
        <v/>
      </c>
      <c r="M799" s="69" t="str">
        <f>IF('Section 10a Plan_Diffusion'!F254="","",IF('Section 10a Plan_Diffusion'!F254="«Choisir»","",'Section 10a Plan_Diffusion'!F254))</f>
        <v/>
      </c>
      <c r="N799" s="69" t="str">
        <f>IF('Section 10a Plan_Diffusion'!G254="","",'Section 10a Plan_Diffusion'!G254)</f>
        <v/>
      </c>
      <c r="O799" s="69" t="str">
        <f>IF('Section 10a Plan_Diffusion'!H254="","",'Section 10a Plan_Diffusion'!H254)</f>
        <v/>
      </c>
      <c r="P799" s="69" t="str">
        <f>IF('Section 10a Plan_Diffusion'!I254="","",IF('Section 10a Plan_Diffusion'!I254="«Choisir»","",'Section 10a Plan_Diffusion'!I254))</f>
        <v/>
      </c>
      <c r="Q799" s="69" t="str">
        <f>IF('Section 10a Plan_Diffusion'!J254="","",IF('Section 10a Plan_Diffusion'!J254="«Choisir»","",'Section 10a Plan_Diffusion'!J254))</f>
        <v/>
      </c>
      <c r="R799" s="9" t="str">
        <f>IF('Section 10a Plan_Diffusion'!K254="","",'Section 10a Plan_Diffusion'!K254)</f>
        <v/>
      </c>
      <c r="S799" s="9" t="str">
        <f>IF('Section 10a Plan_Diffusion'!L254="","",'Section 10a Plan_Diffusion'!L254)</f>
        <v/>
      </c>
      <c r="T799" s="9" t="str">
        <f>IF('Section 10a Plan_Diffusion'!M254="","",'Section 10a Plan_Diffusion'!M254)</f>
        <v/>
      </c>
      <c r="U799" s="9" t="str">
        <f>IF('Section 10a Plan_Diffusion'!N254="","",'Section 10a Plan_Diffusion'!N254)</f>
        <v/>
      </c>
      <c r="V799" s="9">
        <f>'Section 10a Plan_Diffusion'!O254</f>
        <v>0</v>
      </c>
      <c r="W799" s="45">
        <f>'Section 10a Plan_Diffusion'!P254</f>
        <v>0</v>
      </c>
      <c r="X799" s="45">
        <f>'Section 10a Plan_Diffusion'!Q254</f>
        <v>0</v>
      </c>
      <c r="Y799" s="45">
        <f>'Section 10a Plan_Diffusion'!R254</f>
        <v>0</v>
      </c>
      <c r="Z799" s="45">
        <f>'Section 10a Plan_Diffusion'!S254</f>
        <v>0</v>
      </c>
      <c r="AA799" s="9">
        <f>'Section 10a Plan_Diffusion'!T254</f>
        <v>0</v>
      </c>
      <c r="AB799" s="9">
        <f>'Section 10a Plan_Diffusion'!U254</f>
        <v>0</v>
      </c>
    </row>
    <row r="800" spans="1:28">
      <c r="A800" s="9">
        <f>'Identification '!$F$11</f>
        <v>0</v>
      </c>
      <c r="B800" s="1371" t="str">
        <f>IF(AND('Identification '!$F$11="",'Identification '!$F$15&lt;&gt;""),'Identification '!$F$15,IF('Identification '!$F$11="","",IF('Identification '!$F$13="Inscrire le nom de votre organisme dans la cellule F15",'Identification '!$F$15,'Identification '!$F$13)))</f>
        <v/>
      </c>
      <c r="C800" s="9" t="str">
        <f>REF!$BM$8</f>
        <v>2026-2027</v>
      </c>
      <c r="D800" s="9" t="s">
        <v>3224</v>
      </c>
      <c r="E800" s="69" t="str">
        <f>'Identification '!$F$17</f>
        <v/>
      </c>
      <c r="F800" s="9" t="str">
        <f>'Identification '!$G$18</f>
        <v/>
      </c>
      <c r="G800" s="232" t="str">
        <f>IF('Section 10a Plan_Diffusion'!$D$6="","",'Section 10a Plan_Diffusion'!$D$6)</f>
        <v/>
      </c>
      <c r="H800" s="9" t="str">
        <f>IF('Section 10a Plan_Diffusion'!$D$8="","",'Section 10a Plan_Diffusion'!$D$8)</f>
        <v/>
      </c>
      <c r="I800" s="9" t="str">
        <f>IF('Section 10a Plan_Diffusion'!$K$8="","",'Section 10a Plan_Diffusion'!$K$8)</f>
        <v/>
      </c>
      <c r="J800" s="69" t="str">
        <f>IF('Section 10a Plan_Diffusion'!C255="","",'Section 10a Plan_Diffusion'!C255)</f>
        <v/>
      </c>
      <c r="K800" s="1273" t="str">
        <f>IF('Section 10a Plan_Diffusion'!D255="","",'Section 10a Plan_Diffusion'!D255)</f>
        <v/>
      </c>
      <c r="L800" s="69" t="str">
        <f>IF('Section 10a Plan_Diffusion'!E255="","",IF('Section 10a Plan_Diffusion'!E255="«Choisir»","",'Section 10a Plan_Diffusion'!E255))</f>
        <v/>
      </c>
      <c r="M800" s="69" t="str">
        <f>IF('Section 10a Plan_Diffusion'!F255="","",IF('Section 10a Plan_Diffusion'!F255="«Choisir»","",'Section 10a Plan_Diffusion'!F255))</f>
        <v/>
      </c>
      <c r="N800" s="69" t="str">
        <f>IF('Section 10a Plan_Diffusion'!G255="","",'Section 10a Plan_Diffusion'!G255)</f>
        <v/>
      </c>
      <c r="O800" s="69" t="str">
        <f>IF('Section 10a Plan_Diffusion'!H255="","",'Section 10a Plan_Diffusion'!H255)</f>
        <v/>
      </c>
      <c r="P800" s="69" t="str">
        <f>IF('Section 10a Plan_Diffusion'!I255="","",IF('Section 10a Plan_Diffusion'!I255="«Choisir»","",'Section 10a Plan_Diffusion'!I255))</f>
        <v/>
      </c>
      <c r="Q800" s="69" t="str">
        <f>IF('Section 10a Plan_Diffusion'!J255="","",IF('Section 10a Plan_Diffusion'!J255="«Choisir»","",'Section 10a Plan_Diffusion'!J255))</f>
        <v/>
      </c>
      <c r="R800" s="9" t="str">
        <f>IF('Section 10a Plan_Diffusion'!K255="","",'Section 10a Plan_Diffusion'!K255)</f>
        <v/>
      </c>
      <c r="S800" s="9" t="str">
        <f>IF('Section 10a Plan_Diffusion'!L255="","",'Section 10a Plan_Diffusion'!L255)</f>
        <v/>
      </c>
      <c r="T800" s="9" t="str">
        <f>IF('Section 10a Plan_Diffusion'!M255="","",'Section 10a Plan_Diffusion'!M255)</f>
        <v/>
      </c>
      <c r="U800" s="9" t="str">
        <f>IF('Section 10a Plan_Diffusion'!N255="","",'Section 10a Plan_Diffusion'!N255)</f>
        <v/>
      </c>
      <c r="V800" s="9">
        <f>'Section 10a Plan_Diffusion'!O255</f>
        <v>0</v>
      </c>
      <c r="W800" s="45">
        <f>'Section 10a Plan_Diffusion'!P255</f>
        <v>0</v>
      </c>
      <c r="X800" s="45">
        <f>'Section 10a Plan_Diffusion'!Q255</f>
        <v>0</v>
      </c>
      <c r="Y800" s="45">
        <f>'Section 10a Plan_Diffusion'!R255</f>
        <v>0</v>
      </c>
      <c r="Z800" s="45">
        <f>'Section 10a Plan_Diffusion'!S255</f>
        <v>0</v>
      </c>
      <c r="AA800" s="9">
        <f>'Section 10a Plan_Diffusion'!T255</f>
        <v>0</v>
      </c>
      <c r="AB800" s="9">
        <f>'Section 10a Plan_Diffusion'!U255</f>
        <v>0</v>
      </c>
    </row>
    <row r="801" spans="1:28">
      <c r="A801" s="9">
        <f>'Identification '!$F$11</f>
        <v>0</v>
      </c>
      <c r="B801" s="1371" t="str">
        <f>IF(AND('Identification '!$F$11="",'Identification '!$F$15&lt;&gt;""),'Identification '!$F$15,IF('Identification '!$F$11="","",IF('Identification '!$F$13="Inscrire le nom de votre organisme dans la cellule F15",'Identification '!$F$15,'Identification '!$F$13)))</f>
        <v/>
      </c>
      <c r="C801" s="9" t="str">
        <f>REF!$BM$8</f>
        <v>2026-2027</v>
      </c>
      <c r="D801" s="9" t="s">
        <v>3224</v>
      </c>
      <c r="E801" s="69" t="str">
        <f>'Identification '!$F$17</f>
        <v/>
      </c>
      <c r="F801" s="9" t="str">
        <f>'Identification '!$G$18</f>
        <v/>
      </c>
      <c r="G801" s="232" t="str">
        <f>IF('Section 10a Plan_Diffusion'!$D$6="","",'Section 10a Plan_Diffusion'!$D$6)</f>
        <v/>
      </c>
      <c r="H801" s="9" t="str">
        <f>IF('Section 10a Plan_Diffusion'!$D$8="","",'Section 10a Plan_Diffusion'!$D$8)</f>
        <v/>
      </c>
      <c r="I801" s="9" t="str">
        <f>IF('Section 10a Plan_Diffusion'!$K$8="","",'Section 10a Plan_Diffusion'!$K$8)</f>
        <v/>
      </c>
      <c r="J801" s="69" t="str">
        <f>IF('Section 10a Plan_Diffusion'!C256="","",'Section 10a Plan_Diffusion'!C256)</f>
        <v/>
      </c>
      <c r="K801" s="1273" t="str">
        <f>IF('Section 10a Plan_Diffusion'!D256="","",'Section 10a Plan_Diffusion'!D256)</f>
        <v/>
      </c>
      <c r="L801" s="69" t="str">
        <f>IF('Section 10a Plan_Diffusion'!E256="","",IF('Section 10a Plan_Diffusion'!E256="«Choisir»","",'Section 10a Plan_Diffusion'!E256))</f>
        <v/>
      </c>
      <c r="M801" s="69" t="str">
        <f>IF('Section 10a Plan_Diffusion'!F256="","",IF('Section 10a Plan_Diffusion'!F256="«Choisir»","",'Section 10a Plan_Diffusion'!F256))</f>
        <v/>
      </c>
      <c r="N801" s="69" t="str">
        <f>IF('Section 10a Plan_Diffusion'!G256="","",'Section 10a Plan_Diffusion'!G256)</f>
        <v/>
      </c>
      <c r="O801" s="69" t="str">
        <f>IF('Section 10a Plan_Diffusion'!H256="","",'Section 10a Plan_Diffusion'!H256)</f>
        <v/>
      </c>
      <c r="P801" s="69" t="str">
        <f>IF('Section 10a Plan_Diffusion'!I256="","",IF('Section 10a Plan_Diffusion'!I256="«Choisir»","",'Section 10a Plan_Diffusion'!I256))</f>
        <v/>
      </c>
      <c r="Q801" s="69" t="str">
        <f>IF('Section 10a Plan_Diffusion'!J256="","",IF('Section 10a Plan_Diffusion'!J256="«Choisir»","",'Section 10a Plan_Diffusion'!J256))</f>
        <v/>
      </c>
      <c r="R801" s="9" t="str">
        <f>IF('Section 10a Plan_Diffusion'!K256="","",'Section 10a Plan_Diffusion'!K256)</f>
        <v/>
      </c>
      <c r="S801" s="9" t="str">
        <f>IF('Section 10a Plan_Diffusion'!L256="","",'Section 10a Plan_Diffusion'!L256)</f>
        <v/>
      </c>
      <c r="T801" s="9" t="str">
        <f>IF('Section 10a Plan_Diffusion'!M256="","",'Section 10a Plan_Diffusion'!M256)</f>
        <v/>
      </c>
      <c r="U801" s="9" t="str">
        <f>IF('Section 10a Plan_Diffusion'!N256="","",'Section 10a Plan_Diffusion'!N256)</f>
        <v/>
      </c>
      <c r="V801" s="9">
        <f>'Section 10a Plan_Diffusion'!O256</f>
        <v>0</v>
      </c>
      <c r="W801" s="45">
        <f>'Section 10a Plan_Diffusion'!P256</f>
        <v>0</v>
      </c>
      <c r="X801" s="45">
        <f>'Section 10a Plan_Diffusion'!Q256</f>
        <v>0</v>
      </c>
      <c r="Y801" s="45">
        <f>'Section 10a Plan_Diffusion'!R256</f>
        <v>0</v>
      </c>
      <c r="Z801" s="45">
        <f>'Section 10a Plan_Diffusion'!S256</f>
        <v>0</v>
      </c>
      <c r="AA801" s="9">
        <f>'Section 10a Plan_Diffusion'!T256</f>
        <v>0</v>
      </c>
      <c r="AB801" s="9">
        <f>'Section 10a Plan_Diffusion'!U256</f>
        <v>0</v>
      </c>
    </row>
    <row r="802" spans="1:28">
      <c r="A802" s="9">
        <f>'Identification '!$F$11</f>
        <v>0</v>
      </c>
      <c r="B802" s="1371" t="str">
        <f>IF(AND('Identification '!$F$11="",'Identification '!$F$15&lt;&gt;""),'Identification '!$F$15,IF('Identification '!$F$11="","",IF('Identification '!$F$13="Inscrire le nom de votre organisme dans la cellule F15",'Identification '!$F$15,'Identification '!$F$13)))</f>
        <v/>
      </c>
      <c r="C802" s="9" t="str">
        <f>REF!$BM$8</f>
        <v>2026-2027</v>
      </c>
      <c r="D802" s="9" t="s">
        <v>3224</v>
      </c>
      <c r="E802" s="69" t="str">
        <f>'Identification '!$F$17</f>
        <v/>
      </c>
      <c r="F802" s="9" t="str">
        <f>'Identification '!$G$18</f>
        <v/>
      </c>
      <c r="G802" s="232" t="str">
        <f>IF('Section 10a Plan_Diffusion'!$D$6="","",'Section 10a Plan_Diffusion'!$D$6)</f>
        <v/>
      </c>
      <c r="H802" s="9" t="str">
        <f>IF('Section 10a Plan_Diffusion'!$D$8="","",'Section 10a Plan_Diffusion'!$D$8)</f>
        <v/>
      </c>
      <c r="I802" s="9" t="str">
        <f>IF('Section 10a Plan_Diffusion'!$K$8="","",'Section 10a Plan_Diffusion'!$K$8)</f>
        <v/>
      </c>
      <c r="J802" s="69" t="str">
        <f>IF('Section 10a Plan_Diffusion'!C257="","",'Section 10a Plan_Diffusion'!C257)</f>
        <v/>
      </c>
      <c r="K802" s="1273" t="str">
        <f>IF('Section 10a Plan_Diffusion'!D257="","",'Section 10a Plan_Diffusion'!D257)</f>
        <v/>
      </c>
      <c r="L802" s="69" t="str">
        <f>IF('Section 10a Plan_Diffusion'!E257="","",IF('Section 10a Plan_Diffusion'!E257="«Choisir»","",'Section 10a Plan_Diffusion'!E257))</f>
        <v/>
      </c>
      <c r="M802" s="69" t="str">
        <f>IF('Section 10a Plan_Diffusion'!F257="","",IF('Section 10a Plan_Diffusion'!F257="«Choisir»","",'Section 10a Plan_Diffusion'!F257))</f>
        <v/>
      </c>
      <c r="N802" s="69" t="str">
        <f>IF('Section 10a Plan_Diffusion'!G257="","",'Section 10a Plan_Diffusion'!G257)</f>
        <v/>
      </c>
      <c r="O802" s="69" t="str">
        <f>IF('Section 10a Plan_Diffusion'!H257="","",'Section 10a Plan_Diffusion'!H257)</f>
        <v/>
      </c>
      <c r="P802" s="69" t="str">
        <f>IF('Section 10a Plan_Diffusion'!I257="","",IF('Section 10a Plan_Diffusion'!I257="«Choisir»","",'Section 10a Plan_Diffusion'!I257))</f>
        <v/>
      </c>
      <c r="Q802" s="69" t="str">
        <f>IF('Section 10a Plan_Diffusion'!J257="","",IF('Section 10a Plan_Diffusion'!J257="«Choisir»","",'Section 10a Plan_Diffusion'!J257))</f>
        <v/>
      </c>
      <c r="R802" s="9" t="str">
        <f>IF('Section 10a Plan_Diffusion'!K257="","",'Section 10a Plan_Diffusion'!K257)</f>
        <v/>
      </c>
      <c r="S802" s="9" t="str">
        <f>IF('Section 10a Plan_Diffusion'!L257="","",'Section 10a Plan_Diffusion'!L257)</f>
        <v/>
      </c>
      <c r="T802" s="9" t="str">
        <f>IF('Section 10a Plan_Diffusion'!M257="","",'Section 10a Plan_Diffusion'!M257)</f>
        <v/>
      </c>
      <c r="U802" s="9" t="str">
        <f>IF('Section 10a Plan_Diffusion'!N257="","",'Section 10a Plan_Diffusion'!N257)</f>
        <v/>
      </c>
      <c r="V802" s="9">
        <f>'Section 10a Plan_Diffusion'!O257</f>
        <v>0</v>
      </c>
      <c r="W802" s="45">
        <f>'Section 10a Plan_Diffusion'!P257</f>
        <v>0</v>
      </c>
      <c r="X802" s="45">
        <f>'Section 10a Plan_Diffusion'!Q257</f>
        <v>0</v>
      </c>
      <c r="Y802" s="45">
        <f>'Section 10a Plan_Diffusion'!R257</f>
        <v>0</v>
      </c>
      <c r="Z802" s="45">
        <f>'Section 10a Plan_Diffusion'!S257</f>
        <v>0</v>
      </c>
      <c r="AA802" s="9">
        <f>'Section 10a Plan_Diffusion'!T257</f>
        <v>0</v>
      </c>
      <c r="AB802" s="9">
        <f>'Section 10a Plan_Diffusion'!U257</f>
        <v>0</v>
      </c>
    </row>
    <row r="803" spans="1:28">
      <c r="A803" s="9">
        <f>'Identification '!$F$11</f>
        <v>0</v>
      </c>
      <c r="B803" s="1371" t="str">
        <f>IF(AND('Identification '!$F$11="",'Identification '!$F$15&lt;&gt;""),'Identification '!$F$15,IF('Identification '!$F$11="","",IF('Identification '!$F$13="Inscrire le nom de votre organisme dans la cellule F15",'Identification '!$F$15,'Identification '!$F$13)))</f>
        <v/>
      </c>
      <c r="C803" s="9" t="str">
        <f>REF!$BM$8</f>
        <v>2026-2027</v>
      </c>
      <c r="D803" s="9" t="s">
        <v>3224</v>
      </c>
      <c r="E803" s="69" t="str">
        <f>'Identification '!$F$17</f>
        <v/>
      </c>
      <c r="F803" s="9" t="str">
        <f>'Identification '!$G$18</f>
        <v/>
      </c>
      <c r="G803" s="232" t="str">
        <f>IF('Section 10a Plan_Diffusion'!$D$6="","",'Section 10a Plan_Diffusion'!$D$6)</f>
        <v/>
      </c>
      <c r="H803" s="9" t="str">
        <f>IF('Section 10a Plan_Diffusion'!$D$8="","",'Section 10a Plan_Diffusion'!$D$8)</f>
        <v/>
      </c>
      <c r="I803" s="9" t="str">
        <f>IF('Section 10a Plan_Diffusion'!$K$8="","",'Section 10a Plan_Diffusion'!$K$8)</f>
        <v/>
      </c>
      <c r="J803" s="69" t="str">
        <f>IF('Section 10a Plan_Diffusion'!C258="","",'Section 10a Plan_Diffusion'!C258)</f>
        <v/>
      </c>
      <c r="K803" s="1273" t="str">
        <f>IF('Section 10a Plan_Diffusion'!D258="","",'Section 10a Plan_Diffusion'!D258)</f>
        <v/>
      </c>
      <c r="L803" s="69" t="str">
        <f>IF('Section 10a Plan_Diffusion'!E258="","",IF('Section 10a Plan_Diffusion'!E258="«Choisir»","",'Section 10a Plan_Diffusion'!E258))</f>
        <v/>
      </c>
      <c r="M803" s="69" t="str">
        <f>IF('Section 10a Plan_Diffusion'!F258="","",IF('Section 10a Plan_Diffusion'!F258="«Choisir»","",'Section 10a Plan_Diffusion'!F258))</f>
        <v/>
      </c>
      <c r="N803" s="69" t="str">
        <f>IF('Section 10a Plan_Diffusion'!G258="","",'Section 10a Plan_Diffusion'!G258)</f>
        <v/>
      </c>
      <c r="O803" s="69" t="str">
        <f>IF('Section 10a Plan_Diffusion'!H258="","",'Section 10a Plan_Diffusion'!H258)</f>
        <v/>
      </c>
      <c r="P803" s="69" t="str">
        <f>IF('Section 10a Plan_Diffusion'!I258="","",IF('Section 10a Plan_Diffusion'!I258="«Choisir»","",'Section 10a Plan_Diffusion'!I258))</f>
        <v/>
      </c>
      <c r="Q803" s="69" t="str">
        <f>IF('Section 10a Plan_Diffusion'!J258="","",IF('Section 10a Plan_Diffusion'!J258="«Choisir»","",'Section 10a Plan_Diffusion'!J258))</f>
        <v/>
      </c>
      <c r="R803" s="9" t="str">
        <f>IF('Section 10a Plan_Diffusion'!K258="","",'Section 10a Plan_Diffusion'!K258)</f>
        <v/>
      </c>
      <c r="S803" s="9" t="str">
        <f>IF('Section 10a Plan_Diffusion'!L258="","",'Section 10a Plan_Diffusion'!L258)</f>
        <v/>
      </c>
      <c r="T803" s="9" t="str">
        <f>IF('Section 10a Plan_Diffusion'!M258="","",'Section 10a Plan_Diffusion'!M258)</f>
        <v/>
      </c>
      <c r="U803" s="9" t="str">
        <f>IF('Section 10a Plan_Diffusion'!N258="","",'Section 10a Plan_Diffusion'!N258)</f>
        <v/>
      </c>
      <c r="V803" s="9">
        <f>'Section 10a Plan_Diffusion'!O258</f>
        <v>0</v>
      </c>
      <c r="W803" s="45">
        <f>'Section 10a Plan_Diffusion'!P258</f>
        <v>0</v>
      </c>
      <c r="X803" s="45">
        <f>'Section 10a Plan_Diffusion'!Q258</f>
        <v>0</v>
      </c>
      <c r="Y803" s="45">
        <f>'Section 10a Plan_Diffusion'!R258</f>
        <v>0</v>
      </c>
      <c r="Z803" s="45">
        <f>'Section 10a Plan_Diffusion'!S258</f>
        <v>0</v>
      </c>
      <c r="AA803" s="9">
        <f>'Section 10a Plan_Diffusion'!T258</f>
        <v>0</v>
      </c>
      <c r="AB803" s="9">
        <f>'Section 10a Plan_Diffusion'!U258</f>
        <v>0</v>
      </c>
    </row>
    <row r="804" spans="1:28">
      <c r="A804" s="9">
        <f>'Identification '!$F$11</f>
        <v>0</v>
      </c>
      <c r="B804" s="1371" t="str">
        <f>IF(AND('Identification '!$F$11="",'Identification '!$F$15&lt;&gt;""),'Identification '!$F$15,IF('Identification '!$F$11="","",IF('Identification '!$F$13="Inscrire le nom de votre organisme dans la cellule F15",'Identification '!$F$15,'Identification '!$F$13)))</f>
        <v/>
      </c>
      <c r="C804" s="9" t="str">
        <f>REF!$BM$8</f>
        <v>2026-2027</v>
      </c>
      <c r="D804" s="9" t="s">
        <v>3224</v>
      </c>
      <c r="E804" s="69" t="str">
        <f>'Identification '!$F$17</f>
        <v/>
      </c>
      <c r="F804" s="9" t="str">
        <f>'Identification '!$G$18</f>
        <v/>
      </c>
      <c r="G804" s="232" t="str">
        <f>IF('Section 10a Plan_Diffusion'!$D$6="","",'Section 10a Plan_Diffusion'!$D$6)</f>
        <v/>
      </c>
      <c r="H804" s="9" t="str">
        <f>IF('Section 10a Plan_Diffusion'!$D$8="","",'Section 10a Plan_Diffusion'!$D$8)</f>
        <v/>
      </c>
      <c r="I804" s="9" t="str">
        <f>IF('Section 10a Plan_Diffusion'!$K$8="","",'Section 10a Plan_Diffusion'!$K$8)</f>
        <v/>
      </c>
      <c r="J804" s="69" t="str">
        <f>IF('Section 10a Plan_Diffusion'!C259="","",'Section 10a Plan_Diffusion'!C259)</f>
        <v/>
      </c>
      <c r="K804" s="1273" t="str">
        <f>IF('Section 10a Plan_Diffusion'!D259="","",'Section 10a Plan_Diffusion'!D259)</f>
        <v/>
      </c>
      <c r="L804" s="69" t="str">
        <f>IF('Section 10a Plan_Diffusion'!E259="","",IF('Section 10a Plan_Diffusion'!E259="«Choisir»","",'Section 10a Plan_Diffusion'!E259))</f>
        <v/>
      </c>
      <c r="M804" s="69" t="str">
        <f>IF('Section 10a Plan_Diffusion'!F259="","",IF('Section 10a Plan_Diffusion'!F259="«Choisir»","",'Section 10a Plan_Diffusion'!F259))</f>
        <v/>
      </c>
      <c r="N804" s="69" t="str">
        <f>IF('Section 10a Plan_Diffusion'!G259="","",'Section 10a Plan_Diffusion'!G259)</f>
        <v/>
      </c>
      <c r="O804" s="69" t="str">
        <f>IF('Section 10a Plan_Diffusion'!H259="","",'Section 10a Plan_Diffusion'!H259)</f>
        <v/>
      </c>
      <c r="P804" s="69" t="str">
        <f>IF('Section 10a Plan_Diffusion'!I259="","",IF('Section 10a Plan_Diffusion'!I259="«Choisir»","",'Section 10a Plan_Diffusion'!I259))</f>
        <v/>
      </c>
      <c r="Q804" s="69" t="str">
        <f>IF('Section 10a Plan_Diffusion'!J259="","",IF('Section 10a Plan_Diffusion'!J259="«Choisir»","",'Section 10a Plan_Diffusion'!J259))</f>
        <v/>
      </c>
      <c r="R804" s="9" t="str">
        <f>IF('Section 10a Plan_Diffusion'!K259="","",'Section 10a Plan_Diffusion'!K259)</f>
        <v/>
      </c>
      <c r="S804" s="9" t="str">
        <f>IF('Section 10a Plan_Diffusion'!L259="","",'Section 10a Plan_Diffusion'!L259)</f>
        <v/>
      </c>
      <c r="T804" s="9" t="str">
        <f>IF('Section 10a Plan_Diffusion'!M259="","",'Section 10a Plan_Diffusion'!M259)</f>
        <v/>
      </c>
      <c r="U804" s="9" t="str">
        <f>IF('Section 10a Plan_Diffusion'!N259="","",'Section 10a Plan_Diffusion'!N259)</f>
        <v/>
      </c>
      <c r="V804" s="9">
        <f>'Section 10a Plan_Diffusion'!O259</f>
        <v>0</v>
      </c>
      <c r="W804" s="45">
        <f>'Section 10a Plan_Diffusion'!P259</f>
        <v>0</v>
      </c>
      <c r="X804" s="45">
        <f>'Section 10a Plan_Diffusion'!Q259</f>
        <v>0</v>
      </c>
      <c r="Y804" s="45">
        <f>'Section 10a Plan_Diffusion'!R259</f>
        <v>0</v>
      </c>
      <c r="Z804" s="45">
        <f>'Section 10a Plan_Diffusion'!S259</f>
        <v>0</v>
      </c>
      <c r="AA804" s="9">
        <f>'Section 10a Plan_Diffusion'!T259</f>
        <v>0</v>
      </c>
      <c r="AB804" s="9">
        <f>'Section 10a Plan_Diffusion'!U259</f>
        <v>0</v>
      </c>
    </row>
    <row r="805" spans="1:28">
      <c r="A805" s="9">
        <f>'Identification '!$F$11</f>
        <v>0</v>
      </c>
      <c r="B805" s="1371" t="str">
        <f>IF(AND('Identification '!$F$11="",'Identification '!$F$15&lt;&gt;""),'Identification '!$F$15,IF('Identification '!$F$11="","",IF('Identification '!$F$13="Inscrire le nom de votre organisme dans la cellule F15",'Identification '!$F$15,'Identification '!$F$13)))</f>
        <v/>
      </c>
      <c r="C805" s="9" t="str">
        <f>REF!$BM$8</f>
        <v>2026-2027</v>
      </c>
      <c r="D805" s="9" t="s">
        <v>3224</v>
      </c>
      <c r="E805" s="69" t="str">
        <f>'Identification '!$F$17</f>
        <v/>
      </c>
      <c r="F805" s="9" t="str">
        <f>'Identification '!$G$18</f>
        <v/>
      </c>
      <c r="G805" s="232" t="str">
        <f>IF('Section 10a Plan_Diffusion'!$D$6="","",'Section 10a Plan_Diffusion'!$D$6)</f>
        <v/>
      </c>
      <c r="H805" s="9" t="str">
        <f>IF('Section 10a Plan_Diffusion'!$D$8="","",'Section 10a Plan_Diffusion'!$D$8)</f>
        <v/>
      </c>
      <c r="I805" s="9" t="str">
        <f>IF('Section 10a Plan_Diffusion'!$K$8="","",'Section 10a Plan_Diffusion'!$K$8)</f>
        <v/>
      </c>
      <c r="J805" s="69" t="str">
        <f>IF('Section 10a Plan_Diffusion'!C260="","",'Section 10a Plan_Diffusion'!C260)</f>
        <v/>
      </c>
      <c r="K805" s="1273" t="str">
        <f>IF('Section 10a Plan_Diffusion'!D260="","",'Section 10a Plan_Diffusion'!D260)</f>
        <v/>
      </c>
      <c r="L805" s="69" t="str">
        <f>IF('Section 10a Plan_Diffusion'!E260="","",IF('Section 10a Plan_Diffusion'!E260="«Choisir»","",'Section 10a Plan_Diffusion'!E260))</f>
        <v/>
      </c>
      <c r="M805" s="69" t="str">
        <f>IF('Section 10a Plan_Diffusion'!F260="","",IF('Section 10a Plan_Diffusion'!F260="«Choisir»","",'Section 10a Plan_Diffusion'!F260))</f>
        <v/>
      </c>
      <c r="N805" s="69" t="str">
        <f>IF('Section 10a Plan_Diffusion'!G260="","",'Section 10a Plan_Diffusion'!G260)</f>
        <v/>
      </c>
      <c r="O805" s="69" t="str">
        <f>IF('Section 10a Plan_Diffusion'!H260="","",'Section 10a Plan_Diffusion'!H260)</f>
        <v/>
      </c>
      <c r="P805" s="69" t="str">
        <f>IF('Section 10a Plan_Diffusion'!I260="","",IF('Section 10a Plan_Diffusion'!I260="«Choisir»","",'Section 10a Plan_Diffusion'!I260))</f>
        <v/>
      </c>
      <c r="Q805" s="69" t="str">
        <f>IF('Section 10a Plan_Diffusion'!J260="","",IF('Section 10a Plan_Diffusion'!J260="«Choisir»","",'Section 10a Plan_Diffusion'!J260))</f>
        <v/>
      </c>
      <c r="R805" s="9" t="str">
        <f>IF('Section 10a Plan_Diffusion'!K260="","",'Section 10a Plan_Diffusion'!K260)</f>
        <v/>
      </c>
      <c r="S805" s="9" t="str">
        <f>IF('Section 10a Plan_Diffusion'!L260="","",'Section 10a Plan_Diffusion'!L260)</f>
        <v/>
      </c>
      <c r="T805" s="9" t="str">
        <f>IF('Section 10a Plan_Diffusion'!M260="","",'Section 10a Plan_Diffusion'!M260)</f>
        <v/>
      </c>
      <c r="U805" s="9" t="str">
        <f>IF('Section 10a Plan_Diffusion'!N260="","",'Section 10a Plan_Diffusion'!N260)</f>
        <v/>
      </c>
      <c r="V805" s="9">
        <f>'Section 10a Plan_Diffusion'!O260</f>
        <v>0</v>
      </c>
      <c r="W805" s="45">
        <f>'Section 10a Plan_Diffusion'!P260</f>
        <v>0</v>
      </c>
      <c r="X805" s="45">
        <f>'Section 10a Plan_Diffusion'!Q260</f>
        <v>0</v>
      </c>
      <c r="Y805" s="45">
        <f>'Section 10a Plan_Diffusion'!R260</f>
        <v>0</v>
      </c>
      <c r="Z805" s="45">
        <f>'Section 10a Plan_Diffusion'!S260</f>
        <v>0</v>
      </c>
      <c r="AA805" s="9">
        <f>'Section 10a Plan_Diffusion'!T260</f>
        <v>0</v>
      </c>
      <c r="AB805" s="9">
        <f>'Section 10a Plan_Diffusion'!U260</f>
        <v>0</v>
      </c>
    </row>
    <row r="806" spans="1:28">
      <c r="A806" s="9">
        <f>'Identification '!$F$11</f>
        <v>0</v>
      </c>
      <c r="B806" s="1371" t="str">
        <f>IF(AND('Identification '!$F$11="",'Identification '!$F$15&lt;&gt;""),'Identification '!$F$15,IF('Identification '!$F$11="","",IF('Identification '!$F$13="Inscrire le nom de votre organisme dans la cellule F15",'Identification '!$F$15,'Identification '!$F$13)))</f>
        <v/>
      </c>
      <c r="C806" s="9" t="str">
        <f>REF!$BM$8</f>
        <v>2026-2027</v>
      </c>
      <c r="D806" s="9" t="s">
        <v>3224</v>
      </c>
      <c r="E806" s="69" t="str">
        <f>'Identification '!$F$17</f>
        <v/>
      </c>
      <c r="F806" s="9" t="str">
        <f>'Identification '!$G$18</f>
        <v/>
      </c>
      <c r="G806" s="232" t="str">
        <f>IF('Section 10a Plan_Diffusion'!$D$6="","",'Section 10a Plan_Diffusion'!$D$6)</f>
        <v/>
      </c>
      <c r="H806" s="9" t="str">
        <f>IF('Section 10a Plan_Diffusion'!$D$8="","",'Section 10a Plan_Diffusion'!$D$8)</f>
        <v/>
      </c>
      <c r="I806" s="9" t="str">
        <f>IF('Section 10a Plan_Diffusion'!$K$8="","",'Section 10a Plan_Diffusion'!$K$8)</f>
        <v/>
      </c>
      <c r="J806" s="69" t="str">
        <f>IF('Section 10a Plan_Diffusion'!C261="","",'Section 10a Plan_Diffusion'!C261)</f>
        <v/>
      </c>
      <c r="K806" s="1273" t="str">
        <f>IF('Section 10a Plan_Diffusion'!D261="","",'Section 10a Plan_Diffusion'!D261)</f>
        <v/>
      </c>
      <c r="L806" s="69" t="str">
        <f>IF('Section 10a Plan_Diffusion'!E261="","",IF('Section 10a Plan_Diffusion'!E261="«Choisir»","",'Section 10a Plan_Diffusion'!E261))</f>
        <v/>
      </c>
      <c r="M806" s="69" t="str">
        <f>IF('Section 10a Plan_Diffusion'!F261="","",IF('Section 10a Plan_Diffusion'!F261="«Choisir»","",'Section 10a Plan_Diffusion'!F261))</f>
        <v/>
      </c>
      <c r="N806" s="69" t="str">
        <f>IF('Section 10a Plan_Diffusion'!G261="","",'Section 10a Plan_Diffusion'!G261)</f>
        <v/>
      </c>
      <c r="O806" s="69" t="str">
        <f>IF('Section 10a Plan_Diffusion'!H261="","",'Section 10a Plan_Diffusion'!H261)</f>
        <v/>
      </c>
      <c r="P806" s="69" t="str">
        <f>IF('Section 10a Plan_Diffusion'!I261="","",IF('Section 10a Plan_Diffusion'!I261="«Choisir»","",'Section 10a Plan_Diffusion'!I261))</f>
        <v/>
      </c>
      <c r="Q806" s="69" t="str">
        <f>IF('Section 10a Plan_Diffusion'!J261="","",IF('Section 10a Plan_Diffusion'!J261="«Choisir»","",'Section 10a Plan_Diffusion'!J261))</f>
        <v/>
      </c>
      <c r="R806" s="9" t="str">
        <f>IF('Section 10a Plan_Diffusion'!K261="","",'Section 10a Plan_Diffusion'!K261)</f>
        <v/>
      </c>
      <c r="S806" s="9" t="str">
        <f>IF('Section 10a Plan_Diffusion'!L261="","",'Section 10a Plan_Diffusion'!L261)</f>
        <v/>
      </c>
      <c r="T806" s="9" t="str">
        <f>IF('Section 10a Plan_Diffusion'!M261="","",'Section 10a Plan_Diffusion'!M261)</f>
        <v/>
      </c>
      <c r="U806" s="9" t="str">
        <f>IF('Section 10a Plan_Diffusion'!N261="","",'Section 10a Plan_Diffusion'!N261)</f>
        <v/>
      </c>
      <c r="V806" s="9">
        <f>'Section 10a Plan_Diffusion'!O261</f>
        <v>0</v>
      </c>
      <c r="W806" s="45">
        <f>'Section 10a Plan_Diffusion'!P261</f>
        <v>0</v>
      </c>
      <c r="X806" s="45">
        <f>'Section 10a Plan_Diffusion'!Q261</f>
        <v>0</v>
      </c>
      <c r="Y806" s="45">
        <f>'Section 10a Plan_Diffusion'!R261</f>
        <v>0</v>
      </c>
      <c r="Z806" s="45">
        <f>'Section 10a Plan_Diffusion'!S261</f>
        <v>0</v>
      </c>
      <c r="AA806" s="9">
        <f>'Section 10a Plan_Diffusion'!T261</f>
        <v>0</v>
      </c>
      <c r="AB806" s="9">
        <f>'Section 10a Plan_Diffusion'!U261</f>
        <v>0</v>
      </c>
    </row>
    <row r="807" spans="1:28">
      <c r="A807" s="9">
        <f>'Identification '!$F$11</f>
        <v>0</v>
      </c>
      <c r="B807" s="1371" t="str">
        <f>IF(AND('Identification '!$F$11="",'Identification '!$F$15&lt;&gt;""),'Identification '!$F$15,IF('Identification '!$F$11="","",IF('Identification '!$F$13="Inscrire le nom de votre organisme dans la cellule F15",'Identification '!$F$15,'Identification '!$F$13)))</f>
        <v/>
      </c>
      <c r="C807" s="9" t="str">
        <f>REF!$BM$8</f>
        <v>2026-2027</v>
      </c>
      <c r="D807" s="9" t="s">
        <v>3224</v>
      </c>
      <c r="E807" s="69" t="str">
        <f>'Identification '!$F$17</f>
        <v/>
      </c>
      <c r="F807" s="9" t="str">
        <f>'Identification '!$G$18</f>
        <v/>
      </c>
      <c r="G807" s="232" t="str">
        <f>IF('Section 10a Plan_Diffusion'!$D$6="","",'Section 10a Plan_Diffusion'!$D$6)</f>
        <v/>
      </c>
      <c r="H807" s="9" t="str">
        <f>IF('Section 10a Plan_Diffusion'!$D$8="","",'Section 10a Plan_Diffusion'!$D$8)</f>
        <v/>
      </c>
      <c r="I807" s="9" t="str">
        <f>IF('Section 10a Plan_Diffusion'!$K$8="","",'Section 10a Plan_Diffusion'!$K$8)</f>
        <v/>
      </c>
      <c r="J807" s="69" t="str">
        <f>IF('Section 10a Plan_Diffusion'!C262="","",'Section 10a Plan_Diffusion'!C262)</f>
        <v/>
      </c>
      <c r="K807" s="1273" t="str">
        <f>IF('Section 10a Plan_Diffusion'!D262="","",'Section 10a Plan_Diffusion'!D262)</f>
        <v/>
      </c>
      <c r="L807" s="69" t="str">
        <f>IF('Section 10a Plan_Diffusion'!E262="","",IF('Section 10a Plan_Diffusion'!E262="«Choisir»","",'Section 10a Plan_Diffusion'!E262))</f>
        <v/>
      </c>
      <c r="M807" s="69" t="str">
        <f>IF('Section 10a Plan_Diffusion'!F262="","",IF('Section 10a Plan_Diffusion'!F262="«Choisir»","",'Section 10a Plan_Diffusion'!F262))</f>
        <v/>
      </c>
      <c r="N807" s="69" t="str">
        <f>IF('Section 10a Plan_Diffusion'!G262="","",'Section 10a Plan_Diffusion'!G262)</f>
        <v/>
      </c>
      <c r="O807" s="69" t="str">
        <f>IF('Section 10a Plan_Diffusion'!H262="","",'Section 10a Plan_Diffusion'!H262)</f>
        <v/>
      </c>
      <c r="P807" s="69" t="str">
        <f>IF('Section 10a Plan_Diffusion'!I262="","",IF('Section 10a Plan_Diffusion'!I262="«Choisir»","",'Section 10a Plan_Diffusion'!I262))</f>
        <v/>
      </c>
      <c r="Q807" s="69" t="str">
        <f>IF('Section 10a Plan_Diffusion'!J262="","",IF('Section 10a Plan_Diffusion'!J262="«Choisir»","",'Section 10a Plan_Diffusion'!J262))</f>
        <v/>
      </c>
      <c r="R807" s="9" t="str">
        <f>IF('Section 10a Plan_Diffusion'!K262="","",'Section 10a Plan_Diffusion'!K262)</f>
        <v/>
      </c>
      <c r="S807" s="9" t="str">
        <f>IF('Section 10a Plan_Diffusion'!L262="","",'Section 10a Plan_Diffusion'!L262)</f>
        <v/>
      </c>
      <c r="T807" s="9" t="str">
        <f>IF('Section 10a Plan_Diffusion'!M262="","",'Section 10a Plan_Diffusion'!M262)</f>
        <v/>
      </c>
      <c r="U807" s="9" t="str">
        <f>IF('Section 10a Plan_Diffusion'!N262="","",'Section 10a Plan_Diffusion'!N262)</f>
        <v/>
      </c>
      <c r="V807" s="9">
        <f>'Section 10a Plan_Diffusion'!O262</f>
        <v>0</v>
      </c>
      <c r="W807" s="45">
        <f>'Section 10a Plan_Diffusion'!P262</f>
        <v>0</v>
      </c>
      <c r="X807" s="45">
        <f>'Section 10a Plan_Diffusion'!Q262</f>
        <v>0</v>
      </c>
      <c r="Y807" s="45">
        <f>'Section 10a Plan_Diffusion'!R262</f>
        <v>0</v>
      </c>
      <c r="Z807" s="45">
        <f>'Section 10a Plan_Diffusion'!S262</f>
        <v>0</v>
      </c>
      <c r="AA807" s="9">
        <f>'Section 10a Plan_Diffusion'!T262</f>
        <v>0</v>
      </c>
      <c r="AB807" s="9">
        <f>'Section 10a Plan_Diffusion'!U262</f>
        <v>0</v>
      </c>
    </row>
    <row r="808" spans="1:28">
      <c r="A808" s="9">
        <f>'Identification '!$F$11</f>
        <v>0</v>
      </c>
      <c r="B808" s="1371" t="str">
        <f>IF(AND('Identification '!$F$11="",'Identification '!$F$15&lt;&gt;""),'Identification '!$F$15,IF('Identification '!$F$11="","",IF('Identification '!$F$13="Inscrire le nom de votre organisme dans la cellule F15",'Identification '!$F$15,'Identification '!$F$13)))</f>
        <v/>
      </c>
      <c r="C808" s="9" t="str">
        <f>REF!$BM$8</f>
        <v>2026-2027</v>
      </c>
      <c r="D808" s="9" t="s">
        <v>3224</v>
      </c>
      <c r="E808" s="69" t="str">
        <f>'Identification '!$F$17</f>
        <v/>
      </c>
      <c r="F808" s="9" t="str">
        <f>'Identification '!$G$18</f>
        <v/>
      </c>
      <c r="G808" s="232" t="str">
        <f>IF('Section 10a Plan_Diffusion'!$D$6="","",'Section 10a Plan_Diffusion'!$D$6)</f>
        <v/>
      </c>
      <c r="H808" s="9" t="str">
        <f>IF('Section 10a Plan_Diffusion'!$D$8="","",'Section 10a Plan_Diffusion'!$D$8)</f>
        <v/>
      </c>
      <c r="I808" s="9" t="str">
        <f>IF('Section 10a Plan_Diffusion'!$K$8="","",'Section 10a Plan_Diffusion'!$K$8)</f>
        <v/>
      </c>
      <c r="J808" s="69" t="str">
        <f>IF('Section 10a Plan_Diffusion'!C263="","",'Section 10a Plan_Diffusion'!C263)</f>
        <v/>
      </c>
      <c r="K808" s="1273" t="str">
        <f>IF('Section 10a Plan_Diffusion'!D263="","",'Section 10a Plan_Diffusion'!D263)</f>
        <v/>
      </c>
      <c r="L808" s="69" t="str">
        <f>IF('Section 10a Plan_Diffusion'!E263="","",IF('Section 10a Plan_Diffusion'!E263="«Choisir»","",'Section 10a Plan_Diffusion'!E263))</f>
        <v/>
      </c>
      <c r="M808" s="69" t="str">
        <f>IF('Section 10a Plan_Diffusion'!F263="","",IF('Section 10a Plan_Diffusion'!F263="«Choisir»","",'Section 10a Plan_Diffusion'!F263))</f>
        <v/>
      </c>
      <c r="N808" s="69" t="str">
        <f>IF('Section 10a Plan_Diffusion'!G263="","",'Section 10a Plan_Diffusion'!G263)</f>
        <v/>
      </c>
      <c r="O808" s="69" t="str">
        <f>IF('Section 10a Plan_Diffusion'!H263="","",'Section 10a Plan_Diffusion'!H263)</f>
        <v/>
      </c>
      <c r="P808" s="69" t="str">
        <f>IF('Section 10a Plan_Diffusion'!I263="","",IF('Section 10a Plan_Diffusion'!I263="«Choisir»","",'Section 10a Plan_Diffusion'!I263))</f>
        <v/>
      </c>
      <c r="Q808" s="69" t="str">
        <f>IF('Section 10a Plan_Diffusion'!J263="","",IF('Section 10a Plan_Diffusion'!J263="«Choisir»","",'Section 10a Plan_Diffusion'!J263))</f>
        <v/>
      </c>
      <c r="R808" s="9" t="str">
        <f>IF('Section 10a Plan_Diffusion'!K263="","",'Section 10a Plan_Diffusion'!K263)</f>
        <v/>
      </c>
      <c r="S808" s="9" t="str">
        <f>IF('Section 10a Plan_Diffusion'!L263="","",'Section 10a Plan_Diffusion'!L263)</f>
        <v/>
      </c>
      <c r="T808" s="9" t="str">
        <f>IF('Section 10a Plan_Diffusion'!M263="","",'Section 10a Plan_Diffusion'!M263)</f>
        <v/>
      </c>
      <c r="U808" s="9" t="str">
        <f>IF('Section 10a Plan_Diffusion'!N263="","",'Section 10a Plan_Diffusion'!N263)</f>
        <v/>
      </c>
      <c r="V808" s="9">
        <f>'Section 10a Plan_Diffusion'!O263</f>
        <v>0</v>
      </c>
      <c r="W808" s="45">
        <f>'Section 10a Plan_Diffusion'!P263</f>
        <v>0</v>
      </c>
      <c r="X808" s="45">
        <f>'Section 10a Plan_Diffusion'!Q263</f>
        <v>0</v>
      </c>
      <c r="Y808" s="45">
        <f>'Section 10a Plan_Diffusion'!R263</f>
        <v>0</v>
      </c>
      <c r="Z808" s="45">
        <f>'Section 10a Plan_Diffusion'!S263</f>
        <v>0</v>
      </c>
      <c r="AA808" s="9">
        <f>'Section 10a Plan_Diffusion'!T263</f>
        <v>0</v>
      </c>
      <c r="AB808" s="9">
        <f>'Section 10a Plan_Diffusion'!U263</f>
        <v>0</v>
      </c>
    </row>
    <row r="809" spans="1:28">
      <c r="A809" s="9">
        <f>'Identification '!$F$11</f>
        <v>0</v>
      </c>
      <c r="B809" s="1371" t="str">
        <f>IF(AND('Identification '!$F$11="",'Identification '!$F$15&lt;&gt;""),'Identification '!$F$15,IF('Identification '!$F$11="","",IF('Identification '!$F$13="Inscrire le nom de votre organisme dans la cellule F15",'Identification '!$F$15,'Identification '!$F$13)))</f>
        <v/>
      </c>
      <c r="C809" s="9" t="str">
        <f>REF!$BM$8</f>
        <v>2026-2027</v>
      </c>
      <c r="D809" s="9" t="s">
        <v>3224</v>
      </c>
      <c r="E809" s="69" t="str">
        <f>'Identification '!$F$17</f>
        <v/>
      </c>
      <c r="F809" s="9" t="str">
        <f>'Identification '!$G$18</f>
        <v/>
      </c>
      <c r="G809" s="232" t="str">
        <f>IF('Section 10a Plan_Diffusion'!$D$6="","",'Section 10a Plan_Diffusion'!$D$6)</f>
        <v/>
      </c>
      <c r="H809" s="9" t="str">
        <f>IF('Section 10a Plan_Diffusion'!$D$8="","",'Section 10a Plan_Diffusion'!$D$8)</f>
        <v/>
      </c>
      <c r="I809" s="9" t="str">
        <f>IF('Section 10a Plan_Diffusion'!$K$8="","",'Section 10a Plan_Diffusion'!$K$8)</f>
        <v/>
      </c>
      <c r="J809" s="69" t="str">
        <f>IF('Section 10a Plan_Diffusion'!C264="","",'Section 10a Plan_Diffusion'!C264)</f>
        <v/>
      </c>
      <c r="K809" s="1273" t="str">
        <f>IF('Section 10a Plan_Diffusion'!D264="","",'Section 10a Plan_Diffusion'!D264)</f>
        <v/>
      </c>
      <c r="L809" s="69" t="str">
        <f>IF('Section 10a Plan_Diffusion'!E264="","",IF('Section 10a Plan_Diffusion'!E264="«Choisir»","",'Section 10a Plan_Diffusion'!E264))</f>
        <v/>
      </c>
      <c r="M809" s="69" t="str">
        <f>IF('Section 10a Plan_Diffusion'!F264="","",IF('Section 10a Plan_Diffusion'!F264="«Choisir»","",'Section 10a Plan_Diffusion'!F264))</f>
        <v/>
      </c>
      <c r="N809" s="69" t="str">
        <f>IF('Section 10a Plan_Diffusion'!G264="","",'Section 10a Plan_Diffusion'!G264)</f>
        <v/>
      </c>
      <c r="O809" s="69" t="str">
        <f>IF('Section 10a Plan_Diffusion'!H264="","",'Section 10a Plan_Diffusion'!H264)</f>
        <v/>
      </c>
      <c r="P809" s="69" t="str">
        <f>IF('Section 10a Plan_Diffusion'!I264="","",IF('Section 10a Plan_Diffusion'!I264="«Choisir»","",'Section 10a Plan_Diffusion'!I264))</f>
        <v/>
      </c>
      <c r="Q809" s="69" t="str">
        <f>IF('Section 10a Plan_Diffusion'!J264="","",IF('Section 10a Plan_Diffusion'!J264="«Choisir»","",'Section 10a Plan_Diffusion'!J264))</f>
        <v/>
      </c>
      <c r="R809" s="9" t="str">
        <f>IF('Section 10a Plan_Diffusion'!K264="","",'Section 10a Plan_Diffusion'!K264)</f>
        <v/>
      </c>
      <c r="S809" s="9" t="str">
        <f>IF('Section 10a Plan_Diffusion'!L264="","",'Section 10a Plan_Diffusion'!L264)</f>
        <v/>
      </c>
      <c r="T809" s="9" t="str">
        <f>IF('Section 10a Plan_Diffusion'!M264="","",'Section 10a Plan_Diffusion'!M264)</f>
        <v/>
      </c>
      <c r="U809" s="9" t="str">
        <f>IF('Section 10a Plan_Diffusion'!N264="","",'Section 10a Plan_Diffusion'!N264)</f>
        <v/>
      </c>
      <c r="V809" s="9">
        <f>'Section 10a Plan_Diffusion'!O264</f>
        <v>0</v>
      </c>
      <c r="W809" s="45">
        <f>'Section 10a Plan_Diffusion'!P264</f>
        <v>0</v>
      </c>
      <c r="X809" s="45">
        <f>'Section 10a Plan_Diffusion'!Q264</f>
        <v>0</v>
      </c>
      <c r="Y809" s="45">
        <f>'Section 10a Plan_Diffusion'!R264</f>
        <v>0</v>
      </c>
      <c r="Z809" s="45">
        <f>'Section 10a Plan_Diffusion'!S264</f>
        <v>0</v>
      </c>
      <c r="AA809" s="9">
        <f>'Section 10a Plan_Diffusion'!T264</f>
        <v>0</v>
      </c>
      <c r="AB809" s="9">
        <f>'Section 10a Plan_Diffusion'!U264</f>
        <v>0</v>
      </c>
    </row>
    <row r="810" spans="1:28">
      <c r="A810" s="9">
        <f>'Identification '!$F$11</f>
        <v>0</v>
      </c>
      <c r="B810" s="1371" t="str">
        <f>IF(AND('Identification '!$F$11="",'Identification '!$F$15&lt;&gt;""),'Identification '!$F$15,IF('Identification '!$F$11="","",IF('Identification '!$F$13="Inscrire le nom de votre organisme dans la cellule F15",'Identification '!$F$15,'Identification '!$F$13)))</f>
        <v/>
      </c>
      <c r="C810" s="9" t="str">
        <f>REF!$BM$8</f>
        <v>2026-2027</v>
      </c>
      <c r="D810" s="9" t="s">
        <v>3224</v>
      </c>
      <c r="E810" s="69" t="str">
        <f>'Identification '!$F$17</f>
        <v/>
      </c>
      <c r="F810" s="9" t="str">
        <f>'Identification '!$G$18</f>
        <v/>
      </c>
      <c r="G810" s="232" t="str">
        <f>IF('Section 10a Plan_Diffusion'!$D$6="","",'Section 10a Plan_Diffusion'!$D$6)</f>
        <v/>
      </c>
      <c r="H810" s="9" t="str">
        <f>IF('Section 10a Plan_Diffusion'!$D$8="","",'Section 10a Plan_Diffusion'!$D$8)</f>
        <v/>
      </c>
      <c r="I810" s="9" t="str">
        <f>IF('Section 10a Plan_Diffusion'!$K$8="","",'Section 10a Plan_Diffusion'!$K$8)</f>
        <v/>
      </c>
      <c r="J810" s="69" t="str">
        <f>IF('Section 10a Plan_Diffusion'!C265="","",'Section 10a Plan_Diffusion'!C265)</f>
        <v/>
      </c>
      <c r="K810" s="1273" t="str">
        <f>IF('Section 10a Plan_Diffusion'!D265="","",'Section 10a Plan_Diffusion'!D265)</f>
        <v/>
      </c>
      <c r="L810" s="69" t="str">
        <f>IF('Section 10a Plan_Diffusion'!E265="","",IF('Section 10a Plan_Diffusion'!E265="«Choisir»","",'Section 10a Plan_Diffusion'!E265))</f>
        <v/>
      </c>
      <c r="M810" s="69" t="str">
        <f>IF('Section 10a Plan_Diffusion'!F265="","",IF('Section 10a Plan_Diffusion'!F265="«Choisir»","",'Section 10a Plan_Diffusion'!F265))</f>
        <v/>
      </c>
      <c r="N810" s="69" t="str">
        <f>IF('Section 10a Plan_Diffusion'!G265="","",'Section 10a Plan_Diffusion'!G265)</f>
        <v/>
      </c>
      <c r="O810" s="69" t="str">
        <f>IF('Section 10a Plan_Diffusion'!H265="","",'Section 10a Plan_Diffusion'!H265)</f>
        <v/>
      </c>
      <c r="P810" s="69" t="str">
        <f>IF('Section 10a Plan_Diffusion'!I265="","",IF('Section 10a Plan_Diffusion'!I265="«Choisir»","",'Section 10a Plan_Diffusion'!I265))</f>
        <v/>
      </c>
      <c r="Q810" s="69" t="str">
        <f>IF('Section 10a Plan_Diffusion'!J265="","",IF('Section 10a Plan_Diffusion'!J265="«Choisir»","",'Section 10a Plan_Diffusion'!J265))</f>
        <v/>
      </c>
      <c r="R810" s="9" t="str">
        <f>IF('Section 10a Plan_Diffusion'!K265="","",'Section 10a Plan_Diffusion'!K265)</f>
        <v/>
      </c>
      <c r="S810" s="9" t="str">
        <f>IF('Section 10a Plan_Diffusion'!L265="","",'Section 10a Plan_Diffusion'!L265)</f>
        <v/>
      </c>
      <c r="T810" s="9" t="str">
        <f>IF('Section 10a Plan_Diffusion'!M265="","",'Section 10a Plan_Diffusion'!M265)</f>
        <v/>
      </c>
      <c r="U810" s="9" t="str">
        <f>IF('Section 10a Plan_Diffusion'!N265="","",'Section 10a Plan_Diffusion'!N265)</f>
        <v/>
      </c>
      <c r="V810" s="9">
        <f>'Section 10a Plan_Diffusion'!O265</f>
        <v>0</v>
      </c>
      <c r="W810" s="45">
        <f>'Section 10a Plan_Diffusion'!P265</f>
        <v>0</v>
      </c>
      <c r="X810" s="45">
        <f>'Section 10a Plan_Diffusion'!Q265</f>
        <v>0</v>
      </c>
      <c r="Y810" s="45">
        <f>'Section 10a Plan_Diffusion'!R265</f>
        <v>0</v>
      </c>
      <c r="Z810" s="45">
        <f>'Section 10a Plan_Diffusion'!S265</f>
        <v>0</v>
      </c>
      <c r="AA810" s="9">
        <f>'Section 10a Plan_Diffusion'!T265</f>
        <v>0</v>
      </c>
      <c r="AB810" s="9">
        <f>'Section 10a Plan_Diffusion'!U265</f>
        <v>0</v>
      </c>
    </row>
    <row r="811" spans="1:28">
      <c r="A811" s="9">
        <f>'Identification '!$F$11</f>
        <v>0</v>
      </c>
      <c r="B811" s="1371" t="str">
        <f>IF(AND('Identification '!$F$11="",'Identification '!$F$15&lt;&gt;""),'Identification '!$F$15,IF('Identification '!$F$11="","",IF('Identification '!$F$13="Inscrire le nom de votre organisme dans la cellule F15",'Identification '!$F$15,'Identification '!$F$13)))</f>
        <v/>
      </c>
      <c r="C811" s="9" t="str">
        <f>REF!$BM$8</f>
        <v>2026-2027</v>
      </c>
      <c r="D811" s="9" t="s">
        <v>3224</v>
      </c>
      <c r="E811" s="69" t="str">
        <f>'Identification '!$F$17</f>
        <v/>
      </c>
      <c r="F811" s="9" t="str">
        <f>'Identification '!$G$18</f>
        <v/>
      </c>
      <c r="G811" s="232" t="str">
        <f>IF('Section 10a Plan_Diffusion'!$D$6="","",'Section 10a Plan_Diffusion'!$D$6)</f>
        <v/>
      </c>
      <c r="H811" s="9" t="str">
        <f>IF('Section 10a Plan_Diffusion'!$D$8="","",'Section 10a Plan_Diffusion'!$D$8)</f>
        <v/>
      </c>
      <c r="I811" s="9" t="str">
        <f>IF('Section 10a Plan_Diffusion'!$K$8="","",'Section 10a Plan_Diffusion'!$K$8)</f>
        <v/>
      </c>
      <c r="J811" s="69" t="str">
        <f>IF('Section 10a Plan_Diffusion'!C266="","",'Section 10a Plan_Diffusion'!C266)</f>
        <v/>
      </c>
      <c r="K811" s="1273" t="str">
        <f>IF('Section 10a Plan_Diffusion'!D266="","",'Section 10a Plan_Diffusion'!D266)</f>
        <v/>
      </c>
      <c r="L811" s="69" t="str">
        <f>IF('Section 10a Plan_Diffusion'!E266="","",IF('Section 10a Plan_Diffusion'!E266="«Choisir»","",'Section 10a Plan_Diffusion'!E266))</f>
        <v/>
      </c>
      <c r="M811" s="69" t="str">
        <f>IF('Section 10a Plan_Diffusion'!F266="","",IF('Section 10a Plan_Diffusion'!F266="«Choisir»","",'Section 10a Plan_Diffusion'!F266))</f>
        <v/>
      </c>
      <c r="N811" s="69" t="str">
        <f>IF('Section 10a Plan_Diffusion'!G266="","",'Section 10a Plan_Diffusion'!G266)</f>
        <v/>
      </c>
      <c r="O811" s="69" t="str">
        <f>IF('Section 10a Plan_Diffusion'!H266="","",'Section 10a Plan_Diffusion'!H266)</f>
        <v/>
      </c>
      <c r="P811" s="69" t="str">
        <f>IF('Section 10a Plan_Diffusion'!I266="","",IF('Section 10a Plan_Diffusion'!I266="«Choisir»","",'Section 10a Plan_Diffusion'!I266))</f>
        <v/>
      </c>
      <c r="Q811" s="69" t="str">
        <f>IF('Section 10a Plan_Diffusion'!J266="","",IF('Section 10a Plan_Diffusion'!J266="«Choisir»","",'Section 10a Plan_Diffusion'!J266))</f>
        <v/>
      </c>
      <c r="R811" s="9" t="str">
        <f>IF('Section 10a Plan_Diffusion'!K266="","",'Section 10a Plan_Diffusion'!K266)</f>
        <v/>
      </c>
      <c r="S811" s="9" t="str">
        <f>IF('Section 10a Plan_Diffusion'!L266="","",'Section 10a Plan_Diffusion'!L266)</f>
        <v/>
      </c>
      <c r="T811" s="9" t="str">
        <f>IF('Section 10a Plan_Diffusion'!M266="","",'Section 10a Plan_Diffusion'!M266)</f>
        <v/>
      </c>
      <c r="U811" s="9" t="str">
        <f>IF('Section 10a Plan_Diffusion'!N266="","",'Section 10a Plan_Diffusion'!N266)</f>
        <v/>
      </c>
      <c r="V811" s="9">
        <f>'Section 10a Plan_Diffusion'!O266</f>
        <v>0</v>
      </c>
      <c r="W811" s="45">
        <f>'Section 10a Plan_Diffusion'!P266</f>
        <v>0</v>
      </c>
      <c r="X811" s="45">
        <f>'Section 10a Plan_Diffusion'!Q266</f>
        <v>0</v>
      </c>
      <c r="Y811" s="45">
        <f>'Section 10a Plan_Diffusion'!R266</f>
        <v>0</v>
      </c>
      <c r="Z811" s="45">
        <f>'Section 10a Plan_Diffusion'!S266</f>
        <v>0</v>
      </c>
      <c r="AA811" s="9">
        <f>'Section 10a Plan_Diffusion'!T266</f>
        <v>0</v>
      </c>
      <c r="AB811" s="9">
        <f>'Section 10a Plan_Diffusion'!U266</f>
        <v>0</v>
      </c>
    </row>
    <row r="812" spans="1:28">
      <c r="A812" s="9">
        <f>'Identification '!$F$11</f>
        <v>0</v>
      </c>
      <c r="B812" s="1371" t="str">
        <f>IF(AND('Identification '!$F$11="",'Identification '!$F$15&lt;&gt;""),'Identification '!$F$15,IF('Identification '!$F$11="","",IF('Identification '!$F$13="Inscrire le nom de votre organisme dans la cellule F15",'Identification '!$F$15,'Identification '!$F$13)))</f>
        <v/>
      </c>
      <c r="C812" s="9" t="str">
        <f>REF!$BM$8</f>
        <v>2026-2027</v>
      </c>
      <c r="D812" s="9" t="s">
        <v>3224</v>
      </c>
      <c r="E812" s="69" t="str">
        <f>'Identification '!$F$17</f>
        <v/>
      </c>
      <c r="F812" s="9" t="str">
        <f>'Identification '!$G$18</f>
        <v/>
      </c>
      <c r="G812" s="232" t="str">
        <f>IF('Section 10a Plan_Diffusion'!$D$6="","",'Section 10a Plan_Diffusion'!$D$6)</f>
        <v/>
      </c>
      <c r="H812" s="9" t="str">
        <f>IF('Section 10a Plan_Diffusion'!$D$8="","",'Section 10a Plan_Diffusion'!$D$8)</f>
        <v/>
      </c>
      <c r="I812" s="9" t="str">
        <f>IF('Section 10a Plan_Diffusion'!$K$8="","",'Section 10a Plan_Diffusion'!$K$8)</f>
        <v/>
      </c>
      <c r="J812" s="69" t="str">
        <f>IF('Section 10a Plan_Diffusion'!C267="","",'Section 10a Plan_Diffusion'!C267)</f>
        <v/>
      </c>
      <c r="K812" s="1273" t="str">
        <f>IF('Section 10a Plan_Diffusion'!D267="","",'Section 10a Plan_Diffusion'!D267)</f>
        <v/>
      </c>
      <c r="L812" s="69" t="str">
        <f>IF('Section 10a Plan_Diffusion'!E267="","",IF('Section 10a Plan_Diffusion'!E267="«Choisir»","",'Section 10a Plan_Diffusion'!E267))</f>
        <v/>
      </c>
      <c r="M812" s="69" t="str">
        <f>IF('Section 10a Plan_Diffusion'!F267="","",IF('Section 10a Plan_Diffusion'!F267="«Choisir»","",'Section 10a Plan_Diffusion'!F267))</f>
        <v/>
      </c>
      <c r="N812" s="69" t="str">
        <f>IF('Section 10a Plan_Diffusion'!G267="","",'Section 10a Plan_Diffusion'!G267)</f>
        <v/>
      </c>
      <c r="O812" s="69" t="str">
        <f>IF('Section 10a Plan_Diffusion'!H267="","",'Section 10a Plan_Diffusion'!H267)</f>
        <v/>
      </c>
      <c r="P812" s="69" t="str">
        <f>IF('Section 10a Plan_Diffusion'!I267="","",IF('Section 10a Plan_Diffusion'!I267="«Choisir»","",'Section 10a Plan_Diffusion'!I267))</f>
        <v/>
      </c>
      <c r="Q812" s="69" t="str">
        <f>IF('Section 10a Plan_Diffusion'!J267="","",IF('Section 10a Plan_Diffusion'!J267="«Choisir»","",'Section 10a Plan_Diffusion'!J267))</f>
        <v/>
      </c>
      <c r="R812" s="9" t="str">
        <f>IF('Section 10a Plan_Diffusion'!K267="","",'Section 10a Plan_Diffusion'!K267)</f>
        <v/>
      </c>
      <c r="S812" s="9" t="str">
        <f>IF('Section 10a Plan_Diffusion'!L267="","",'Section 10a Plan_Diffusion'!L267)</f>
        <v/>
      </c>
      <c r="T812" s="9" t="str">
        <f>IF('Section 10a Plan_Diffusion'!M267="","",'Section 10a Plan_Diffusion'!M267)</f>
        <v/>
      </c>
      <c r="U812" s="9" t="str">
        <f>IF('Section 10a Plan_Diffusion'!N267="","",'Section 10a Plan_Diffusion'!N267)</f>
        <v/>
      </c>
      <c r="V812" s="9">
        <f>'Section 10a Plan_Diffusion'!O267</f>
        <v>0</v>
      </c>
      <c r="W812" s="45">
        <f>'Section 10a Plan_Diffusion'!P267</f>
        <v>0</v>
      </c>
      <c r="X812" s="45">
        <f>'Section 10a Plan_Diffusion'!Q267</f>
        <v>0</v>
      </c>
      <c r="Y812" s="45">
        <f>'Section 10a Plan_Diffusion'!R267</f>
        <v>0</v>
      </c>
      <c r="Z812" s="45">
        <f>'Section 10a Plan_Diffusion'!S267</f>
        <v>0</v>
      </c>
      <c r="AA812" s="9">
        <f>'Section 10a Plan_Diffusion'!T267</f>
        <v>0</v>
      </c>
      <c r="AB812" s="9">
        <f>'Section 10a Plan_Diffusion'!U267</f>
        <v>0</v>
      </c>
    </row>
    <row r="813" spans="1:28">
      <c r="A813" s="9">
        <f>'Identification '!$F$11</f>
        <v>0</v>
      </c>
      <c r="B813" s="1371" t="str">
        <f>IF(AND('Identification '!$F$11="",'Identification '!$F$15&lt;&gt;""),'Identification '!$F$15,IF('Identification '!$F$11="","",IF('Identification '!$F$13="Inscrire le nom de votre organisme dans la cellule F15",'Identification '!$F$15,'Identification '!$F$13)))</f>
        <v/>
      </c>
      <c r="C813" s="9" t="str">
        <f>REF!$BM$8</f>
        <v>2026-2027</v>
      </c>
      <c r="D813" s="9" t="s">
        <v>3224</v>
      </c>
      <c r="E813" s="69" t="str">
        <f>'Identification '!$F$17</f>
        <v/>
      </c>
      <c r="F813" s="9" t="str">
        <f>'Identification '!$G$18</f>
        <v/>
      </c>
      <c r="G813" s="232" t="str">
        <f>IF('Section 10a Plan_Diffusion'!$D$6="","",'Section 10a Plan_Diffusion'!$D$6)</f>
        <v/>
      </c>
      <c r="H813" s="9" t="str">
        <f>IF('Section 10a Plan_Diffusion'!$D$8="","",'Section 10a Plan_Diffusion'!$D$8)</f>
        <v/>
      </c>
      <c r="I813" s="9" t="str">
        <f>IF('Section 10a Plan_Diffusion'!$K$8="","",'Section 10a Plan_Diffusion'!$K$8)</f>
        <v/>
      </c>
      <c r="J813" s="69" t="str">
        <f>IF('Section 10a Plan_Diffusion'!C268="","",'Section 10a Plan_Diffusion'!C268)</f>
        <v/>
      </c>
      <c r="K813" s="1273" t="str">
        <f>IF('Section 10a Plan_Diffusion'!D268="","",'Section 10a Plan_Diffusion'!D268)</f>
        <v/>
      </c>
      <c r="L813" s="69" t="str">
        <f>IF('Section 10a Plan_Diffusion'!E268="","",IF('Section 10a Plan_Diffusion'!E268="«Choisir»","",'Section 10a Plan_Diffusion'!E268))</f>
        <v/>
      </c>
      <c r="M813" s="69" t="str">
        <f>IF('Section 10a Plan_Diffusion'!F268="","",IF('Section 10a Plan_Diffusion'!F268="«Choisir»","",'Section 10a Plan_Diffusion'!F268))</f>
        <v/>
      </c>
      <c r="N813" s="69" t="str">
        <f>IF('Section 10a Plan_Diffusion'!G268="","",'Section 10a Plan_Diffusion'!G268)</f>
        <v/>
      </c>
      <c r="O813" s="69" t="str">
        <f>IF('Section 10a Plan_Diffusion'!H268="","",'Section 10a Plan_Diffusion'!H268)</f>
        <v/>
      </c>
      <c r="P813" s="69" t="str">
        <f>IF('Section 10a Plan_Diffusion'!I268="","",IF('Section 10a Plan_Diffusion'!I268="«Choisir»","",'Section 10a Plan_Diffusion'!I268))</f>
        <v/>
      </c>
      <c r="Q813" s="69" t="str">
        <f>IF('Section 10a Plan_Diffusion'!J268="","",IF('Section 10a Plan_Diffusion'!J268="«Choisir»","",'Section 10a Plan_Diffusion'!J268))</f>
        <v/>
      </c>
      <c r="R813" s="9" t="str">
        <f>IF('Section 10a Plan_Diffusion'!K268="","",'Section 10a Plan_Diffusion'!K268)</f>
        <v/>
      </c>
      <c r="S813" s="9" t="str">
        <f>IF('Section 10a Plan_Diffusion'!L268="","",'Section 10a Plan_Diffusion'!L268)</f>
        <v/>
      </c>
      <c r="T813" s="9" t="str">
        <f>IF('Section 10a Plan_Diffusion'!M268="","",'Section 10a Plan_Diffusion'!M268)</f>
        <v/>
      </c>
      <c r="U813" s="9" t="str">
        <f>IF('Section 10a Plan_Diffusion'!N268="","",'Section 10a Plan_Diffusion'!N268)</f>
        <v/>
      </c>
      <c r="V813" s="9">
        <f>'Section 10a Plan_Diffusion'!O268</f>
        <v>0</v>
      </c>
      <c r="W813" s="45">
        <f>'Section 10a Plan_Diffusion'!P268</f>
        <v>0</v>
      </c>
      <c r="X813" s="45">
        <f>'Section 10a Plan_Diffusion'!Q268</f>
        <v>0</v>
      </c>
      <c r="Y813" s="45">
        <f>'Section 10a Plan_Diffusion'!R268</f>
        <v>0</v>
      </c>
      <c r="Z813" s="45">
        <f>'Section 10a Plan_Diffusion'!S268</f>
        <v>0</v>
      </c>
      <c r="AA813" s="9">
        <f>'Section 10a Plan_Diffusion'!T268</f>
        <v>0</v>
      </c>
      <c r="AB813" s="9">
        <f>'Section 10a Plan_Diffusion'!U268</f>
        <v>0</v>
      </c>
    </row>
    <row r="814" spans="1:28">
      <c r="A814" s="9">
        <f>'Identification '!$F$11</f>
        <v>0</v>
      </c>
      <c r="B814" s="1371" t="str">
        <f>IF(AND('Identification '!$F$11="",'Identification '!$F$15&lt;&gt;""),'Identification '!$F$15,IF('Identification '!$F$11="","",IF('Identification '!$F$13="Inscrire le nom de votre organisme dans la cellule F15",'Identification '!$F$15,'Identification '!$F$13)))</f>
        <v/>
      </c>
      <c r="C814" s="9" t="str">
        <f>REF!$BM$8</f>
        <v>2026-2027</v>
      </c>
      <c r="D814" s="9" t="s">
        <v>3224</v>
      </c>
      <c r="E814" s="69" t="str">
        <f>'Identification '!$F$17</f>
        <v/>
      </c>
      <c r="F814" s="9" t="str">
        <f>'Identification '!$G$18</f>
        <v/>
      </c>
      <c r="G814" s="232" t="str">
        <f>IF('Section 10a Plan_Diffusion'!$D$6="","",'Section 10a Plan_Diffusion'!$D$6)</f>
        <v/>
      </c>
      <c r="H814" s="9" t="str">
        <f>IF('Section 10a Plan_Diffusion'!$D$8="","",'Section 10a Plan_Diffusion'!$D$8)</f>
        <v/>
      </c>
      <c r="I814" s="9" t="str">
        <f>IF('Section 10a Plan_Diffusion'!$K$8="","",'Section 10a Plan_Diffusion'!$K$8)</f>
        <v/>
      </c>
      <c r="J814" s="69" t="str">
        <f>IF('Section 10a Plan_Diffusion'!C269="","",'Section 10a Plan_Diffusion'!C269)</f>
        <v/>
      </c>
      <c r="K814" s="1273" t="str">
        <f>IF('Section 10a Plan_Diffusion'!D269="","",'Section 10a Plan_Diffusion'!D269)</f>
        <v/>
      </c>
      <c r="L814" s="69" t="str">
        <f>IF('Section 10a Plan_Diffusion'!E269="","",IF('Section 10a Plan_Diffusion'!E269="«Choisir»","",'Section 10a Plan_Diffusion'!E269))</f>
        <v/>
      </c>
      <c r="M814" s="69" t="str">
        <f>IF('Section 10a Plan_Diffusion'!F269="","",IF('Section 10a Plan_Diffusion'!F269="«Choisir»","",'Section 10a Plan_Diffusion'!F269))</f>
        <v/>
      </c>
      <c r="N814" s="69" t="str">
        <f>IF('Section 10a Plan_Diffusion'!G269="","",'Section 10a Plan_Diffusion'!G269)</f>
        <v/>
      </c>
      <c r="O814" s="69" t="str">
        <f>IF('Section 10a Plan_Diffusion'!H269="","",'Section 10a Plan_Diffusion'!H269)</f>
        <v/>
      </c>
      <c r="P814" s="69" t="str">
        <f>IF('Section 10a Plan_Diffusion'!I269="","",IF('Section 10a Plan_Diffusion'!I269="«Choisir»","",'Section 10a Plan_Diffusion'!I269))</f>
        <v/>
      </c>
      <c r="Q814" s="69" t="str">
        <f>IF('Section 10a Plan_Diffusion'!J269="","",IF('Section 10a Plan_Diffusion'!J269="«Choisir»","",'Section 10a Plan_Diffusion'!J269))</f>
        <v/>
      </c>
      <c r="R814" s="9" t="str">
        <f>IF('Section 10a Plan_Diffusion'!K269="","",'Section 10a Plan_Diffusion'!K269)</f>
        <v/>
      </c>
      <c r="S814" s="9" t="str">
        <f>IF('Section 10a Plan_Diffusion'!L269="","",'Section 10a Plan_Diffusion'!L269)</f>
        <v/>
      </c>
      <c r="T814" s="9" t="str">
        <f>IF('Section 10a Plan_Diffusion'!M269="","",'Section 10a Plan_Diffusion'!M269)</f>
        <v/>
      </c>
      <c r="U814" s="9" t="str">
        <f>IF('Section 10a Plan_Diffusion'!N269="","",'Section 10a Plan_Diffusion'!N269)</f>
        <v/>
      </c>
      <c r="V814" s="9">
        <f>'Section 10a Plan_Diffusion'!O269</f>
        <v>0</v>
      </c>
      <c r="W814" s="45">
        <f>'Section 10a Plan_Diffusion'!P269</f>
        <v>0</v>
      </c>
      <c r="X814" s="45">
        <f>'Section 10a Plan_Diffusion'!Q269</f>
        <v>0</v>
      </c>
      <c r="Y814" s="45">
        <f>'Section 10a Plan_Diffusion'!R269</f>
        <v>0</v>
      </c>
      <c r="Z814" s="45">
        <f>'Section 10a Plan_Diffusion'!S269</f>
        <v>0</v>
      </c>
      <c r="AA814" s="9">
        <f>'Section 10a Plan_Diffusion'!T269</f>
        <v>0</v>
      </c>
      <c r="AB814" s="9">
        <f>'Section 10a Plan_Diffusion'!U269</f>
        <v>0</v>
      </c>
    </row>
    <row r="815" spans="1:28">
      <c r="A815" s="9">
        <f>'Identification '!$F$11</f>
        <v>0</v>
      </c>
      <c r="B815" s="1371" t="str">
        <f>IF(AND('Identification '!$F$11="",'Identification '!$F$15&lt;&gt;""),'Identification '!$F$15,IF('Identification '!$F$11="","",IF('Identification '!$F$13="Inscrire le nom de votre organisme dans la cellule F15",'Identification '!$F$15,'Identification '!$F$13)))</f>
        <v/>
      </c>
      <c r="C815" s="9" t="str">
        <f>REF!$BM$8</f>
        <v>2026-2027</v>
      </c>
      <c r="D815" s="9" t="s">
        <v>3224</v>
      </c>
      <c r="E815" s="69" t="str">
        <f>'Identification '!$F$17</f>
        <v/>
      </c>
      <c r="F815" s="9" t="str">
        <f>'Identification '!$G$18</f>
        <v/>
      </c>
      <c r="G815" s="232" t="str">
        <f>IF('Section 10a Plan_Diffusion'!$D$6="","",'Section 10a Plan_Diffusion'!$D$6)</f>
        <v/>
      </c>
      <c r="H815" s="9" t="str">
        <f>IF('Section 10a Plan_Diffusion'!$D$8="","",'Section 10a Plan_Diffusion'!$D$8)</f>
        <v/>
      </c>
      <c r="I815" s="9" t="str">
        <f>IF('Section 10a Plan_Diffusion'!$K$8="","",'Section 10a Plan_Diffusion'!$K$8)</f>
        <v/>
      </c>
      <c r="J815" s="69" t="str">
        <f>IF('Section 10a Plan_Diffusion'!C270="","",'Section 10a Plan_Diffusion'!C270)</f>
        <v/>
      </c>
      <c r="K815" s="1273" t="str">
        <f>IF('Section 10a Plan_Diffusion'!D270="","",'Section 10a Plan_Diffusion'!D270)</f>
        <v/>
      </c>
      <c r="L815" s="69" t="str">
        <f>IF('Section 10a Plan_Diffusion'!E270="","",IF('Section 10a Plan_Diffusion'!E270="«Choisir»","",'Section 10a Plan_Diffusion'!E270))</f>
        <v/>
      </c>
      <c r="M815" s="69" t="str">
        <f>IF('Section 10a Plan_Diffusion'!F270="","",IF('Section 10a Plan_Diffusion'!F270="«Choisir»","",'Section 10a Plan_Diffusion'!F270))</f>
        <v/>
      </c>
      <c r="N815" s="69" t="str">
        <f>IF('Section 10a Plan_Diffusion'!G270="","",'Section 10a Plan_Diffusion'!G270)</f>
        <v/>
      </c>
      <c r="O815" s="69" t="str">
        <f>IF('Section 10a Plan_Diffusion'!H270="","",'Section 10a Plan_Diffusion'!H270)</f>
        <v/>
      </c>
      <c r="P815" s="69" t="str">
        <f>IF('Section 10a Plan_Diffusion'!I270="","",IF('Section 10a Plan_Diffusion'!I270="«Choisir»","",'Section 10a Plan_Diffusion'!I270))</f>
        <v/>
      </c>
      <c r="Q815" s="69" t="str">
        <f>IF('Section 10a Plan_Diffusion'!J270="","",IF('Section 10a Plan_Diffusion'!J270="«Choisir»","",'Section 10a Plan_Diffusion'!J270))</f>
        <v/>
      </c>
      <c r="R815" s="9" t="str">
        <f>IF('Section 10a Plan_Diffusion'!K270="","",'Section 10a Plan_Diffusion'!K270)</f>
        <v/>
      </c>
      <c r="S815" s="9" t="str">
        <f>IF('Section 10a Plan_Diffusion'!L270="","",'Section 10a Plan_Diffusion'!L270)</f>
        <v/>
      </c>
      <c r="T815" s="9" t="str">
        <f>IF('Section 10a Plan_Diffusion'!M270="","",'Section 10a Plan_Diffusion'!M270)</f>
        <v/>
      </c>
      <c r="U815" s="9" t="str">
        <f>IF('Section 10a Plan_Diffusion'!N270="","",'Section 10a Plan_Diffusion'!N270)</f>
        <v/>
      </c>
      <c r="V815" s="9">
        <f>'Section 10a Plan_Diffusion'!O270</f>
        <v>0</v>
      </c>
      <c r="W815" s="45">
        <f>'Section 10a Plan_Diffusion'!P270</f>
        <v>0</v>
      </c>
      <c r="X815" s="45">
        <f>'Section 10a Plan_Diffusion'!Q270</f>
        <v>0</v>
      </c>
      <c r="Y815" s="45">
        <f>'Section 10a Plan_Diffusion'!R270</f>
        <v>0</v>
      </c>
      <c r="Z815" s="45">
        <f>'Section 10a Plan_Diffusion'!S270</f>
        <v>0</v>
      </c>
      <c r="AA815" s="9">
        <f>'Section 10a Plan_Diffusion'!T270</f>
        <v>0</v>
      </c>
      <c r="AB815" s="9">
        <f>'Section 10a Plan_Diffusion'!U270</f>
        <v>0</v>
      </c>
    </row>
    <row r="816" spans="1:28">
      <c r="A816" s="9">
        <f>'Identification '!$F$11</f>
        <v>0</v>
      </c>
      <c r="B816" s="1371" t="str">
        <f>IF(AND('Identification '!$F$11="",'Identification '!$F$15&lt;&gt;""),'Identification '!$F$15,IF('Identification '!$F$11="","",IF('Identification '!$F$13="Inscrire le nom de votre organisme dans la cellule F15",'Identification '!$F$15,'Identification '!$F$13)))</f>
        <v/>
      </c>
      <c r="C816" s="9" t="str">
        <f>REF!$BM$8</f>
        <v>2026-2027</v>
      </c>
      <c r="D816" s="9" t="s">
        <v>3224</v>
      </c>
      <c r="E816" s="69" t="str">
        <f>'Identification '!$F$17</f>
        <v/>
      </c>
      <c r="F816" s="9" t="str">
        <f>'Identification '!$G$18</f>
        <v/>
      </c>
      <c r="G816" s="232" t="str">
        <f>IF('Section 10a Plan_Diffusion'!$D$6="","",'Section 10a Plan_Diffusion'!$D$6)</f>
        <v/>
      </c>
      <c r="H816" s="9" t="str">
        <f>IF('Section 10a Plan_Diffusion'!$D$8="","",'Section 10a Plan_Diffusion'!$D$8)</f>
        <v/>
      </c>
      <c r="I816" s="9" t="str">
        <f>IF('Section 10a Plan_Diffusion'!$K$8="","",'Section 10a Plan_Diffusion'!$K$8)</f>
        <v/>
      </c>
      <c r="J816" s="69" t="str">
        <f>IF('Section 10a Plan_Diffusion'!C271="","",'Section 10a Plan_Diffusion'!C271)</f>
        <v/>
      </c>
      <c r="K816" s="1273" t="str">
        <f>IF('Section 10a Plan_Diffusion'!D271="","",'Section 10a Plan_Diffusion'!D271)</f>
        <v/>
      </c>
      <c r="L816" s="69" t="str">
        <f>IF('Section 10a Plan_Diffusion'!E271="","",IF('Section 10a Plan_Diffusion'!E271="«Choisir»","",'Section 10a Plan_Diffusion'!E271))</f>
        <v/>
      </c>
      <c r="M816" s="69" t="str">
        <f>IF('Section 10a Plan_Diffusion'!F271="","",IF('Section 10a Plan_Diffusion'!F271="«Choisir»","",'Section 10a Plan_Diffusion'!F271))</f>
        <v/>
      </c>
      <c r="N816" s="69" t="str">
        <f>IF('Section 10a Plan_Diffusion'!G271="","",'Section 10a Plan_Diffusion'!G271)</f>
        <v/>
      </c>
      <c r="O816" s="69" t="str">
        <f>IF('Section 10a Plan_Diffusion'!H271="","",'Section 10a Plan_Diffusion'!H271)</f>
        <v/>
      </c>
      <c r="P816" s="69" t="str">
        <f>IF('Section 10a Plan_Diffusion'!I271="","",IF('Section 10a Plan_Diffusion'!I271="«Choisir»","",'Section 10a Plan_Diffusion'!I271))</f>
        <v/>
      </c>
      <c r="Q816" s="69" t="str">
        <f>IF('Section 10a Plan_Diffusion'!J271="","",IF('Section 10a Plan_Diffusion'!J271="«Choisir»","",'Section 10a Plan_Diffusion'!J271))</f>
        <v/>
      </c>
      <c r="R816" s="9" t="str">
        <f>IF('Section 10a Plan_Diffusion'!K271="","",'Section 10a Plan_Diffusion'!K271)</f>
        <v/>
      </c>
      <c r="S816" s="9" t="str">
        <f>IF('Section 10a Plan_Diffusion'!L271="","",'Section 10a Plan_Diffusion'!L271)</f>
        <v/>
      </c>
      <c r="T816" s="9" t="str">
        <f>IF('Section 10a Plan_Diffusion'!M271="","",'Section 10a Plan_Diffusion'!M271)</f>
        <v/>
      </c>
      <c r="U816" s="9" t="str">
        <f>IF('Section 10a Plan_Diffusion'!N271="","",'Section 10a Plan_Diffusion'!N271)</f>
        <v/>
      </c>
      <c r="V816" s="9">
        <f>'Section 10a Plan_Diffusion'!O271</f>
        <v>0</v>
      </c>
      <c r="W816" s="45">
        <f>'Section 10a Plan_Diffusion'!P271</f>
        <v>0</v>
      </c>
      <c r="X816" s="45">
        <f>'Section 10a Plan_Diffusion'!Q271</f>
        <v>0</v>
      </c>
      <c r="Y816" s="45">
        <f>'Section 10a Plan_Diffusion'!R271</f>
        <v>0</v>
      </c>
      <c r="Z816" s="45">
        <f>'Section 10a Plan_Diffusion'!S271</f>
        <v>0</v>
      </c>
      <c r="AA816" s="9">
        <f>'Section 10a Plan_Diffusion'!T271</f>
        <v>0</v>
      </c>
      <c r="AB816" s="9">
        <f>'Section 10a Plan_Diffusion'!U271</f>
        <v>0</v>
      </c>
    </row>
    <row r="817" spans="1:28">
      <c r="A817" s="9">
        <f>'Identification '!$F$11</f>
        <v>0</v>
      </c>
      <c r="B817" s="1371" t="str">
        <f>IF(AND('Identification '!$F$11="",'Identification '!$F$15&lt;&gt;""),'Identification '!$F$15,IF('Identification '!$F$11="","",IF('Identification '!$F$13="Inscrire le nom de votre organisme dans la cellule F15",'Identification '!$F$15,'Identification '!$F$13)))</f>
        <v/>
      </c>
      <c r="C817" s="9" t="str">
        <f>REF!$BM$8</f>
        <v>2026-2027</v>
      </c>
      <c r="D817" s="9" t="s">
        <v>3224</v>
      </c>
      <c r="E817" s="69" t="str">
        <f>'Identification '!$F$17</f>
        <v/>
      </c>
      <c r="F817" s="9" t="str">
        <f>'Identification '!$G$18</f>
        <v/>
      </c>
      <c r="G817" s="232" t="str">
        <f>IF('Section 10a Plan_Diffusion'!$D$6="","",'Section 10a Plan_Diffusion'!$D$6)</f>
        <v/>
      </c>
      <c r="H817" s="9" t="str">
        <f>IF('Section 10a Plan_Diffusion'!$D$8="","",'Section 10a Plan_Diffusion'!$D$8)</f>
        <v/>
      </c>
      <c r="I817" s="9" t="str">
        <f>IF('Section 10a Plan_Diffusion'!$K$8="","",'Section 10a Plan_Diffusion'!$K$8)</f>
        <v/>
      </c>
      <c r="J817" s="69" t="str">
        <f>IF('Section 10a Plan_Diffusion'!C272="","",'Section 10a Plan_Diffusion'!C272)</f>
        <v/>
      </c>
      <c r="K817" s="1273" t="str">
        <f>IF('Section 10a Plan_Diffusion'!D272="","",'Section 10a Plan_Diffusion'!D272)</f>
        <v/>
      </c>
      <c r="L817" s="69" t="str">
        <f>IF('Section 10a Plan_Diffusion'!E272="","",IF('Section 10a Plan_Diffusion'!E272="«Choisir»","",'Section 10a Plan_Diffusion'!E272))</f>
        <v/>
      </c>
      <c r="M817" s="69" t="str">
        <f>IF('Section 10a Plan_Diffusion'!F272="","",IF('Section 10a Plan_Diffusion'!F272="«Choisir»","",'Section 10a Plan_Diffusion'!F272))</f>
        <v/>
      </c>
      <c r="N817" s="69" t="str">
        <f>IF('Section 10a Plan_Diffusion'!G272="","",'Section 10a Plan_Diffusion'!G272)</f>
        <v/>
      </c>
      <c r="O817" s="69" t="str">
        <f>IF('Section 10a Plan_Diffusion'!H272="","",'Section 10a Plan_Diffusion'!H272)</f>
        <v/>
      </c>
      <c r="P817" s="69" t="str">
        <f>IF('Section 10a Plan_Diffusion'!I272="","",IF('Section 10a Plan_Diffusion'!I272="«Choisir»","",'Section 10a Plan_Diffusion'!I272))</f>
        <v/>
      </c>
      <c r="Q817" s="69" t="str">
        <f>IF('Section 10a Plan_Diffusion'!J272="","",IF('Section 10a Plan_Diffusion'!J272="«Choisir»","",'Section 10a Plan_Diffusion'!J272))</f>
        <v/>
      </c>
      <c r="R817" s="9" t="str">
        <f>IF('Section 10a Plan_Diffusion'!K272="","",'Section 10a Plan_Diffusion'!K272)</f>
        <v/>
      </c>
      <c r="S817" s="9" t="str">
        <f>IF('Section 10a Plan_Diffusion'!L272="","",'Section 10a Plan_Diffusion'!L272)</f>
        <v/>
      </c>
      <c r="T817" s="9" t="str">
        <f>IF('Section 10a Plan_Diffusion'!M272="","",'Section 10a Plan_Diffusion'!M272)</f>
        <v/>
      </c>
      <c r="U817" s="9" t="str">
        <f>IF('Section 10a Plan_Diffusion'!N272="","",'Section 10a Plan_Diffusion'!N272)</f>
        <v/>
      </c>
      <c r="V817" s="9">
        <f>'Section 10a Plan_Diffusion'!O272</f>
        <v>0</v>
      </c>
      <c r="W817" s="45">
        <f>'Section 10a Plan_Diffusion'!P272</f>
        <v>0</v>
      </c>
      <c r="X817" s="45">
        <f>'Section 10a Plan_Diffusion'!Q272</f>
        <v>0</v>
      </c>
      <c r="Y817" s="45">
        <f>'Section 10a Plan_Diffusion'!R272</f>
        <v>0</v>
      </c>
      <c r="Z817" s="45">
        <f>'Section 10a Plan_Diffusion'!S272</f>
        <v>0</v>
      </c>
      <c r="AA817" s="9">
        <f>'Section 10a Plan_Diffusion'!T272</f>
        <v>0</v>
      </c>
      <c r="AB817" s="9">
        <f>'Section 10a Plan_Diffusion'!U272</f>
        <v>0</v>
      </c>
    </row>
    <row r="818" spans="1:28">
      <c r="A818" s="9">
        <f>'Identification '!$F$11</f>
        <v>0</v>
      </c>
      <c r="B818" s="1371" t="str">
        <f>IF(AND('Identification '!$F$11="",'Identification '!$F$15&lt;&gt;""),'Identification '!$F$15,IF('Identification '!$F$11="","",IF('Identification '!$F$13="Inscrire le nom de votre organisme dans la cellule F15",'Identification '!$F$15,'Identification '!$F$13)))</f>
        <v/>
      </c>
      <c r="C818" s="9" t="str">
        <f>REF!$BM$8</f>
        <v>2026-2027</v>
      </c>
      <c r="D818" s="9" t="s">
        <v>3224</v>
      </c>
      <c r="E818" s="69" t="str">
        <f>'Identification '!$F$17</f>
        <v/>
      </c>
      <c r="F818" s="9" t="str">
        <f>'Identification '!$G$18</f>
        <v/>
      </c>
      <c r="G818" s="232" t="str">
        <f>IF('Section 10a Plan_Diffusion'!$D$6="","",'Section 10a Plan_Diffusion'!$D$6)</f>
        <v/>
      </c>
      <c r="H818" s="9" t="str">
        <f>IF('Section 10a Plan_Diffusion'!$D$8="","",'Section 10a Plan_Diffusion'!$D$8)</f>
        <v/>
      </c>
      <c r="I818" s="9" t="str">
        <f>IF('Section 10a Plan_Diffusion'!$K$8="","",'Section 10a Plan_Diffusion'!$K$8)</f>
        <v/>
      </c>
      <c r="J818" s="69" t="str">
        <f>IF('Section 10a Plan_Diffusion'!C273="","",'Section 10a Plan_Diffusion'!C273)</f>
        <v/>
      </c>
      <c r="K818" s="1273" t="str">
        <f>IF('Section 10a Plan_Diffusion'!D273="","",'Section 10a Plan_Diffusion'!D273)</f>
        <v/>
      </c>
      <c r="L818" s="69" t="str">
        <f>IF('Section 10a Plan_Diffusion'!E273="","",IF('Section 10a Plan_Diffusion'!E273="«Choisir»","",'Section 10a Plan_Diffusion'!E273))</f>
        <v/>
      </c>
      <c r="M818" s="69" t="str">
        <f>IF('Section 10a Plan_Diffusion'!F273="","",IF('Section 10a Plan_Diffusion'!F273="«Choisir»","",'Section 10a Plan_Diffusion'!F273))</f>
        <v/>
      </c>
      <c r="N818" s="69" t="str">
        <f>IF('Section 10a Plan_Diffusion'!G273="","",'Section 10a Plan_Diffusion'!G273)</f>
        <v/>
      </c>
      <c r="O818" s="69" t="str">
        <f>IF('Section 10a Plan_Diffusion'!H273="","",'Section 10a Plan_Diffusion'!H273)</f>
        <v/>
      </c>
      <c r="P818" s="69" t="str">
        <f>IF('Section 10a Plan_Diffusion'!I273="","",IF('Section 10a Plan_Diffusion'!I273="«Choisir»","",'Section 10a Plan_Diffusion'!I273))</f>
        <v/>
      </c>
      <c r="Q818" s="69" t="str">
        <f>IF('Section 10a Plan_Diffusion'!J273="","",IF('Section 10a Plan_Diffusion'!J273="«Choisir»","",'Section 10a Plan_Diffusion'!J273))</f>
        <v/>
      </c>
      <c r="R818" s="9" t="str">
        <f>IF('Section 10a Plan_Diffusion'!K273="","",'Section 10a Plan_Diffusion'!K273)</f>
        <v/>
      </c>
      <c r="S818" s="9" t="str">
        <f>IF('Section 10a Plan_Diffusion'!L273="","",'Section 10a Plan_Diffusion'!L273)</f>
        <v/>
      </c>
      <c r="T818" s="9" t="str">
        <f>IF('Section 10a Plan_Diffusion'!M273="","",'Section 10a Plan_Diffusion'!M273)</f>
        <v/>
      </c>
      <c r="U818" s="9" t="str">
        <f>IF('Section 10a Plan_Diffusion'!N273="","",'Section 10a Plan_Diffusion'!N273)</f>
        <v/>
      </c>
      <c r="V818" s="9">
        <f>'Section 10a Plan_Diffusion'!O273</f>
        <v>0</v>
      </c>
      <c r="W818" s="45">
        <f>'Section 10a Plan_Diffusion'!P273</f>
        <v>0</v>
      </c>
      <c r="X818" s="45">
        <f>'Section 10a Plan_Diffusion'!Q273</f>
        <v>0</v>
      </c>
      <c r="Y818" s="45">
        <f>'Section 10a Plan_Diffusion'!R273</f>
        <v>0</v>
      </c>
      <c r="Z818" s="45">
        <f>'Section 10a Plan_Diffusion'!S273</f>
        <v>0</v>
      </c>
      <c r="AA818" s="9">
        <f>'Section 10a Plan_Diffusion'!T273</f>
        <v>0</v>
      </c>
      <c r="AB818" s="9">
        <f>'Section 10a Plan_Diffusion'!U273</f>
        <v>0</v>
      </c>
    </row>
    <row r="819" spans="1:28">
      <c r="A819" s="9">
        <f>'Identification '!$F$11</f>
        <v>0</v>
      </c>
      <c r="B819" s="1371" t="str">
        <f>IF(AND('Identification '!$F$11="",'Identification '!$F$15&lt;&gt;""),'Identification '!$F$15,IF('Identification '!$F$11="","",IF('Identification '!$F$13="Inscrire le nom de votre organisme dans la cellule F15",'Identification '!$F$15,'Identification '!$F$13)))</f>
        <v/>
      </c>
      <c r="C819" s="9" t="str">
        <f>REF!$BM$8</f>
        <v>2026-2027</v>
      </c>
      <c r="D819" s="9" t="s">
        <v>3224</v>
      </c>
      <c r="E819" s="69" t="str">
        <f>'Identification '!$F$17</f>
        <v/>
      </c>
      <c r="F819" s="9" t="str">
        <f>'Identification '!$G$18</f>
        <v/>
      </c>
      <c r="G819" s="232" t="str">
        <f>IF('Section 10a Plan_Diffusion'!$D$6="","",'Section 10a Plan_Diffusion'!$D$6)</f>
        <v/>
      </c>
      <c r="H819" s="9" t="str">
        <f>IF('Section 10a Plan_Diffusion'!$D$8="","",'Section 10a Plan_Diffusion'!$D$8)</f>
        <v/>
      </c>
      <c r="I819" s="9" t="str">
        <f>IF('Section 10a Plan_Diffusion'!$K$8="","",'Section 10a Plan_Diffusion'!$K$8)</f>
        <v/>
      </c>
      <c r="J819" s="69" t="str">
        <f>IF('Section 10a Plan_Diffusion'!C274="","",'Section 10a Plan_Diffusion'!C274)</f>
        <v/>
      </c>
      <c r="K819" s="1273" t="str">
        <f>IF('Section 10a Plan_Diffusion'!D274="","",'Section 10a Plan_Diffusion'!D274)</f>
        <v/>
      </c>
      <c r="L819" s="69" t="str">
        <f>IF('Section 10a Plan_Diffusion'!E274="","",IF('Section 10a Plan_Diffusion'!E274="«Choisir»","",'Section 10a Plan_Diffusion'!E274))</f>
        <v/>
      </c>
      <c r="M819" s="69" t="str">
        <f>IF('Section 10a Plan_Diffusion'!F274="","",IF('Section 10a Plan_Diffusion'!F274="«Choisir»","",'Section 10a Plan_Diffusion'!F274))</f>
        <v/>
      </c>
      <c r="N819" s="69" t="str">
        <f>IF('Section 10a Plan_Diffusion'!G274="","",'Section 10a Plan_Diffusion'!G274)</f>
        <v/>
      </c>
      <c r="O819" s="69" t="str">
        <f>IF('Section 10a Plan_Diffusion'!H274="","",'Section 10a Plan_Diffusion'!H274)</f>
        <v/>
      </c>
      <c r="P819" s="69" t="str">
        <f>IF('Section 10a Plan_Diffusion'!I274="","",IF('Section 10a Plan_Diffusion'!I274="«Choisir»","",'Section 10a Plan_Diffusion'!I274))</f>
        <v/>
      </c>
      <c r="Q819" s="69" t="str">
        <f>IF('Section 10a Plan_Diffusion'!J274="","",IF('Section 10a Plan_Diffusion'!J274="«Choisir»","",'Section 10a Plan_Diffusion'!J274))</f>
        <v/>
      </c>
      <c r="R819" s="9" t="str">
        <f>IF('Section 10a Plan_Diffusion'!K274="","",'Section 10a Plan_Diffusion'!K274)</f>
        <v/>
      </c>
      <c r="S819" s="9" t="str">
        <f>IF('Section 10a Plan_Diffusion'!L274="","",'Section 10a Plan_Diffusion'!L274)</f>
        <v/>
      </c>
      <c r="T819" s="9" t="str">
        <f>IF('Section 10a Plan_Diffusion'!M274="","",'Section 10a Plan_Diffusion'!M274)</f>
        <v/>
      </c>
      <c r="U819" s="9" t="str">
        <f>IF('Section 10a Plan_Diffusion'!N274="","",'Section 10a Plan_Diffusion'!N274)</f>
        <v/>
      </c>
      <c r="V819" s="9">
        <f>'Section 10a Plan_Diffusion'!O274</f>
        <v>0</v>
      </c>
      <c r="W819" s="45">
        <f>'Section 10a Plan_Diffusion'!P274</f>
        <v>0</v>
      </c>
      <c r="X819" s="45">
        <f>'Section 10a Plan_Diffusion'!Q274</f>
        <v>0</v>
      </c>
      <c r="Y819" s="45">
        <f>'Section 10a Plan_Diffusion'!R274</f>
        <v>0</v>
      </c>
      <c r="Z819" s="45">
        <f>'Section 10a Plan_Diffusion'!S274</f>
        <v>0</v>
      </c>
      <c r="AA819" s="9">
        <f>'Section 10a Plan_Diffusion'!T274</f>
        <v>0</v>
      </c>
      <c r="AB819" s="9">
        <f>'Section 10a Plan_Diffusion'!U274</f>
        <v>0</v>
      </c>
    </row>
    <row r="820" spans="1:28">
      <c r="A820" s="9">
        <f>'Identification '!$F$11</f>
        <v>0</v>
      </c>
      <c r="B820" s="1371" t="str">
        <f>IF(AND('Identification '!$F$11="",'Identification '!$F$15&lt;&gt;""),'Identification '!$F$15,IF('Identification '!$F$11="","",IF('Identification '!$F$13="Inscrire le nom de votre organisme dans la cellule F15",'Identification '!$F$15,'Identification '!$F$13)))</f>
        <v/>
      </c>
      <c r="C820" s="9" t="str">
        <f>REF!$BM$8</f>
        <v>2026-2027</v>
      </c>
      <c r="D820" s="9" t="s">
        <v>3224</v>
      </c>
      <c r="E820" s="69" t="str">
        <f>'Identification '!$F$17</f>
        <v/>
      </c>
      <c r="F820" s="9" t="str">
        <f>'Identification '!$G$18</f>
        <v/>
      </c>
      <c r="G820" s="232" t="str">
        <f>IF('Section 10a Plan_Diffusion'!$D$6="","",'Section 10a Plan_Diffusion'!$D$6)</f>
        <v/>
      </c>
      <c r="H820" s="9" t="str">
        <f>IF('Section 10a Plan_Diffusion'!$D$8="","",'Section 10a Plan_Diffusion'!$D$8)</f>
        <v/>
      </c>
      <c r="I820" s="9" t="str">
        <f>IF('Section 10a Plan_Diffusion'!$K$8="","",'Section 10a Plan_Diffusion'!$K$8)</f>
        <v/>
      </c>
      <c r="J820" s="69" t="str">
        <f>IF('Section 10a Plan_Diffusion'!C275="","",'Section 10a Plan_Diffusion'!C275)</f>
        <v/>
      </c>
      <c r="K820" s="1273" t="str">
        <f>IF('Section 10a Plan_Diffusion'!D275="","",'Section 10a Plan_Diffusion'!D275)</f>
        <v/>
      </c>
      <c r="L820" s="69" t="str">
        <f>IF('Section 10a Plan_Diffusion'!E275="","",IF('Section 10a Plan_Diffusion'!E275="«Choisir»","",'Section 10a Plan_Diffusion'!E275))</f>
        <v/>
      </c>
      <c r="M820" s="69" t="str">
        <f>IF('Section 10a Plan_Diffusion'!F275="","",IF('Section 10a Plan_Diffusion'!F275="«Choisir»","",'Section 10a Plan_Diffusion'!F275))</f>
        <v/>
      </c>
      <c r="N820" s="69" t="str">
        <f>IF('Section 10a Plan_Diffusion'!G275="","",'Section 10a Plan_Diffusion'!G275)</f>
        <v/>
      </c>
      <c r="O820" s="69" t="str">
        <f>IF('Section 10a Plan_Diffusion'!H275="","",'Section 10a Plan_Diffusion'!H275)</f>
        <v/>
      </c>
      <c r="P820" s="69" t="str">
        <f>IF('Section 10a Plan_Diffusion'!I275="","",IF('Section 10a Plan_Diffusion'!I275="«Choisir»","",'Section 10a Plan_Diffusion'!I275))</f>
        <v/>
      </c>
      <c r="Q820" s="69" t="str">
        <f>IF('Section 10a Plan_Diffusion'!J275="","",IF('Section 10a Plan_Diffusion'!J275="«Choisir»","",'Section 10a Plan_Diffusion'!J275))</f>
        <v/>
      </c>
      <c r="R820" s="9" t="str">
        <f>IF('Section 10a Plan_Diffusion'!K275="","",'Section 10a Plan_Diffusion'!K275)</f>
        <v/>
      </c>
      <c r="S820" s="9" t="str">
        <f>IF('Section 10a Plan_Diffusion'!L275="","",'Section 10a Plan_Diffusion'!L275)</f>
        <v/>
      </c>
      <c r="T820" s="9" t="str">
        <f>IF('Section 10a Plan_Diffusion'!M275="","",'Section 10a Plan_Diffusion'!M275)</f>
        <v/>
      </c>
      <c r="U820" s="9" t="str">
        <f>IF('Section 10a Plan_Diffusion'!N275="","",'Section 10a Plan_Diffusion'!N275)</f>
        <v/>
      </c>
      <c r="V820" s="9">
        <f>'Section 10a Plan_Diffusion'!O275</f>
        <v>0</v>
      </c>
      <c r="W820" s="45">
        <f>'Section 10a Plan_Diffusion'!P275</f>
        <v>0</v>
      </c>
      <c r="X820" s="45">
        <f>'Section 10a Plan_Diffusion'!Q275</f>
        <v>0</v>
      </c>
      <c r="Y820" s="45">
        <f>'Section 10a Plan_Diffusion'!R275</f>
        <v>0</v>
      </c>
      <c r="Z820" s="45">
        <f>'Section 10a Plan_Diffusion'!S275</f>
        <v>0</v>
      </c>
      <c r="AA820" s="9">
        <f>'Section 10a Plan_Diffusion'!T275</f>
        <v>0</v>
      </c>
      <c r="AB820" s="9">
        <f>'Section 10a Plan_Diffusion'!U275</f>
        <v>0</v>
      </c>
    </row>
    <row r="821" spans="1:28">
      <c r="A821" s="9">
        <f>'Identification '!$F$11</f>
        <v>0</v>
      </c>
      <c r="B821" s="1371" t="str">
        <f>IF(AND('Identification '!$F$11="",'Identification '!$F$15&lt;&gt;""),'Identification '!$F$15,IF('Identification '!$F$11="","",IF('Identification '!$F$13="Inscrire le nom de votre organisme dans la cellule F15",'Identification '!$F$15,'Identification '!$F$13)))</f>
        <v/>
      </c>
      <c r="C821" s="9" t="str">
        <f>REF!$BM$8</f>
        <v>2026-2027</v>
      </c>
      <c r="D821" s="9" t="s">
        <v>3224</v>
      </c>
      <c r="E821" s="69" t="str">
        <f>'Identification '!$F$17</f>
        <v/>
      </c>
      <c r="F821" s="9" t="str">
        <f>'Identification '!$G$18</f>
        <v/>
      </c>
      <c r="G821" s="232" t="str">
        <f>IF('Section 10a Plan_Diffusion'!$D$6="","",'Section 10a Plan_Diffusion'!$D$6)</f>
        <v/>
      </c>
      <c r="H821" s="9" t="str">
        <f>IF('Section 10a Plan_Diffusion'!$D$8="","",'Section 10a Plan_Diffusion'!$D$8)</f>
        <v/>
      </c>
      <c r="I821" s="9" t="str">
        <f>IF('Section 10a Plan_Diffusion'!$K$8="","",'Section 10a Plan_Diffusion'!$K$8)</f>
        <v/>
      </c>
      <c r="J821" s="69" t="str">
        <f>IF('Section 10a Plan_Diffusion'!C276="","",'Section 10a Plan_Diffusion'!C276)</f>
        <v/>
      </c>
      <c r="K821" s="1273" t="str">
        <f>IF('Section 10a Plan_Diffusion'!D276="","",'Section 10a Plan_Diffusion'!D276)</f>
        <v/>
      </c>
      <c r="L821" s="69" t="str">
        <f>IF('Section 10a Plan_Diffusion'!E276="","",IF('Section 10a Plan_Diffusion'!E276="«Choisir»","",'Section 10a Plan_Diffusion'!E276))</f>
        <v/>
      </c>
      <c r="M821" s="69" t="str">
        <f>IF('Section 10a Plan_Diffusion'!F276="","",IF('Section 10a Plan_Diffusion'!F276="«Choisir»","",'Section 10a Plan_Diffusion'!F276))</f>
        <v/>
      </c>
      <c r="N821" s="69" t="str">
        <f>IF('Section 10a Plan_Diffusion'!G276="","",'Section 10a Plan_Diffusion'!G276)</f>
        <v/>
      </c>
      <c r="O821" s="69" t="str">
        <f>IF('Section 10a Plan_Diffusion'!H276="","",'Section 10a Plan_Diffusion'!H276)</f>
        <v/>
      </c>
      <c r="P821" s="69" t="str">
        <f>IF('Section 10a Plan_Diffusion'!I276="","",IF('Section 10a Plan_Diffusion'!I276="«Choisir»","",'Section 10a Plan_Diffusion'!I276))</f>
        <v/>
      </c>
      <c r="Q821" s="69" t="str">
        <f>IF('Section 10a Plan_Diffusion'!J276="","",IF('Section 10a Plan_Diffusion'!J276="«Choisir»","",'Section 10a Plan_Diffusion'!J276))</f>
        <v/>
      </c>
      <c r="R821" s="9" t="str">
        <f>IF('Section 10a Plan_Diffusion'!K276="","",'Section 10a Plan_Diffusion'!K276)</f>
        <v/>
      </c>
      <c r="S821" s="9" t="str">
        <f>IF('Section 10a Plan_Diffusion'!L276="","",'Section 10a Plan_Diffusion'!L276)</f>
        <v/>
      </c>
      <c r="T821" s="9" t="str">
        <f>IF('Section 10a Plan_Diffusion'!M276="","",'Section 10a Plan_Diffusion'!M276)</f>
        <v/>
      </c>
      <c r="U821" s="9" t="str">
        <f>IF('Section 10a Plan_Diffusion'!N276="","",'Section 10a Plan_Diffusion'!N276)</f>
        <v/>
      </c>
      <c r="V821" s="9">
        <f>'Section 10a Plan_Diffusion'!O276</f>
        <v>0</v>
      </c>
      <c r="W821" s="45">
        <f>'Section 10a Plan_Diffusion'!P276</f>
        <v>0</v>
      </c>
      <c r="X821" s="45">
        <f>'Section 10a Plan_Diffusion'!Q276</f>
        <v>0</v>
      </c>
      <c r="Y821" s="45">
        <f>'Section 10a Plan_Diffusion'!R276</f>
        <v>0</v>
      </c>
      <c r="Z821" s="45">
        <f>'Section 10a Plan_Diffusion'!S276</f>
        <v>0</v>
      </c>
      <c r="AA821" s="9">
        <f>'Section 10a Plan_Diffusion'!T276</f>
        <v>0</v>
      </c>
      <c r="AB821" s="9">
        <f>'Section 10a Plan_Diffusion'!U276</f>
        <v>0</v>
      </c>
    </row>
    <row r="822" spans="1:28">
      <c r="A822" s="9">
        <f>'Identification '!$F$11</f>
        <v>0</v>
      </c>
      <c r="B822" s="1371" t="str">
        <f>IF(AND('Identification '!$F$11="",'Identification '!$F$15&lt;&gt;""),'Identification '!$F$15,IF('Identification '!$F$11="","",IF('Identification '!$F$13="Inscrire le nom de votre organisme dans la cellule F15",'Identification '!$F$15,'Identification '!$F$13)))</f>
        <v/>
      </c>
      <c r="C822" s="9" t="str">
        <f>REF!$BM$8</f>
        <v>2026-2027</v>
      </c>
      <c r="D822" s="9" t="s">
        <v>3224</v>
      </c>
      <c r="E822" s="69" t="str">
        <f>'Identification '!$F$17</f>
        <v/>
      </c>
      <c r="F822" s="9" t="str">
        <f>'Identification '!$G$18</f>
        <v/>
      </c>
      <c r="G822" s="232" t="str">
        <f>IF('Section 10a Plan_Diffusion'!$D$6="","",'Section 10a Plan_Diffusion'!$D$6)</f>
        <v/>
      </c>
      <c r="H822" s="9" t="str">
        <f>IF('Section 10a Plan_Diffusion'!$D$8="","",'Section 10a Plan_Diffusion'!$D$8)</f>
        <v/>
      </c>
      <c r="I822" s="9" t="str">
        <f>IF('Section 10a Plan_Diffusion'!$K$8="","",'Section 10a Plan_Diffusion'!$K$8)</f>
        <v/>
      </c>
      <c r="J822" s="69" t="str">
        <f>IF('Section 10a Plan_Diffusion'!C277="","",'Section 10a Plan_Diffusion'!C277)</f>
        <v/>
      </c>
      <c r="K822" s="1273" t="str">
        <f>IF('Section 10a Plan_Diffusion'!D277="","",'Section 10a Plan_Diffusion'!D277)</f>
        <v/>
      </c>
      <c r="L822" s="69" t="str">
        <f>IF('Section 10a Plan_Diffusion'!E277="","",IF('Section 10a Plan_Diffusion'!E277="«Choisir»","",'Section 10a Plan_Diffusion'!E277))</f>
        <v/>
      </c>
      <c r="M822" s="69" t="str">
        <f>IF('Section 10a Plan_Diffusion'!F277="","",IF('Section 10a Plan_Diffusion'!F277="«Choisir»","",'Section 10a Plan_Diffusion'!F277))</f>
        <v/>
      </c>
      <c r="N822" s="69" t="str">
        <f>IF('Section 10a Plan_Diffusion'!G277="","",'Section 10a Plan_Diffusion'!G277)</f>
        <v/>
      </c>
      <c r="O822" s="69" t="str">
        <f>IF('Section 10a Plan_Diffusion'!H277="","",'Section 10a Plan_Diffusion'!H277)</f>
        <v/>
      </c>
      <c r="P822" s="69" t="str">
        <f>IF('Section 10a Plan_Diffusion'!I277="","",IF('Section 10a Plan_Diffusion'!I277="«Choisir»","",'Section 10a Plan_Diffusion'!I277))</f>
        <v/>
      </c>
      <c r="Q822" s="69" t="str">
        <f>IF('Section 10a Plan_Diffusion'!J277="","",IF('Section 10a Plan_Diffusion'!J277="«Choisir»","",'Section 10a Plan_Diffusion'!J277))</f>
        <v/>
      </c>
      <c r="R822" s="9" t="str">
        <f>IF('Section 10a Plan_Diffusion'!K277="","",'Section 10a Plan_Diffusion'!K277)</f>
        <v/>
      </c>
      <c r="S822" s="9" t="str">
        <f>IF('Section 10a Plan_Diffusion'!L277="","",'Section 10a Plan_Diffusion'!L277)</f>
        <v/>
      </c>
      <c r="T822" s="9" t="str">
        <f>IF('Section 10a Plan_Diffusion'!M277="","",'Section 10a Plan_Diffusion'!M277)</f>
        <v/>
      </c>
      <c r="U822" s="9" t="str">
        <f>IF('Section 10a Plan_Diffusion'!N277="","",'Section 10a Plan_Diffusion'!N277)</f>
        <v/>
      </c>
      <c r="V822" s="9">
        <f>'Section 10a Plan_Diffusion'!O277</f>
        <v>0</v>
      </c>
      <c r="W822" s="45">
        <f>'Section 10a Plan_Diffusion'!P277</f>
        <v>0</v>
      </c>
      <c r="X822" s="45">
        <f>'Section 10a Plan_Diffusion'!Q277</f>
        <v>0</v>
      </c>
      <c r="Y822" s="45">
        <f>'Section 10a Plan_Diffusion'!R277</f>
        <v>0</v>
      </c>
      <c r="Z822" s="45">
        <f>'Section 10a Plan_Diffusion'!S277</f>
        <v>0</v>
      </c>
      <c r="AA822" s="9">
        <f>'Section 10a Plan_Diffusion'!T277</f>
        <v>0</v>
      </c>
      <c r="AB822" s="9">
        <f>'Section 10a Plan_Diffusion'!U277</f>
        <v>0</v>
      </c>
    </row>
    <row r="823" spans="1:28">
      <c r="A823" s="9">
        <f>'Identification '!$F$11</f>
        <v>0</v>
      </c>
      <c r="B823" s="1371" t="str">
        <f>IF(AND('Identification '!$F$11="",'Identification '!$F$15&lt;&gt;""),'Identification '!$F$15,IF('Identification '!$F$11="","",IF('Identification '!$F$13="Inscrire le nom de votre organisme dans la cellule F15",'Identification '!$F$15,'Identification '!$F$13)))</f>
        <v/>
      </c>
      <c r="C823" s="9" t="str">
        <f>REF!$BM$8</f>
        <v>2026-2027</v>
      </c>
      <c r="D823" s="9" t="s">
        <v>3224</v>
      </c>
      <c r="E823" s="69" t="str">
        <f>'Identification '!$F$17</f>
        <v/>
      </c>
      <c r="F823" s="9" t="str">
        <f>'Identification '!$G$18</f>
        <v/>
      </c>
      <c r="G823" s="232" t="str">
        <f>IF('Section 10a Plan_Diffusion'!$D$6="","",'Section 10a Plan_Diffusion'!$D$6)</f>
        <v/>
      </c>
      <c r="H823" s="9" t="str">
        <f>IF('Section 10a Plan_Diffusion'!$D$8="","",'Section 10a Plan_Diffusion'!$D$8)</f>
        <v/>
      </c>
      <c r="I823" s="9" t="str">
        <f>IF('Section 10a Plan_Diffusion'!$K$8="","",'Section 10a Plan_Diffusion'!$K$8)</f>
        <v/>
      </c>
      <c r="J823" s="69" t="str">
        <f>IF('Section 10a Plan_Diffusion'!C278="","",'Section 10a Plan_Diffusion'!C278)</f>
        <v/>
      </c>
      <c r="K823" s="1273" t="str">
        <f>IF('Section 10a Plan_Diffusion'!D278="","",'Section 10a Plan_Diffusion'!D278)</f>
        <v/>
      </c>
      <c r="L823" s="69" t="str">
        <f>IF('Section 10a Plan_Diffusion'!E278="","",IF('Section 10a Plan_Diffusion'!E278="«Choisir»","",'Section 10a Plan_Diffusion'!E278))</f>
        <v/>
      </c>
      <c r="M823" s="69" t="str">
        <f>IF('Section 10a Plan_Diffusion'!F278="","",IF('Section 10a Plan_Diffusion'!F278="«Choisir»","",'Section 10a Plan_Diffusion'!F278))</f>
        <v/>
      </c>
      <c r="N823" s="69" t="str">
        <f>IF('Section 10a Plan_Diffusion'!G278="","",'Section 10a Plan_Diffusion'!G278)</f>
        <v/>
      </c>
      <c r="O823" s="69" t="str">
        <f>IF('Section 10a Plan_Diffusion'!H278="","",'Section 10a Plan_Diffusion'!H278)</f>
        <v/>
      </c>
      <c r="P823" s="69" t="str">
        <f>IF('Section 10a Plan_Diffusion'!I278="","",IF('Section 10a Plan_Diffusion'!I278="«Choisir»","",'Section 10a Plan_Diffusion'!I278))</f>
        <v/>
      </c>
      <c r="Q823" s="69" t="str">
        <f>IF('Section 10a Plan_Diffusion'!J278="","",IF('Section 10a Plan_Diffusion'!J278="«Choisir»","",'Section 10a Plan_Diffusion'!J278))</f>
        <v/>
      </c>
      <c r="R823" s="9" t="str">
        <f>IF('Section 10a Plan_Diffusion'!K278="","",'Section 10a Plan_Diffusion'!K278)</f>
        <v/>
      </c>
      <c r="S823" s="9" t="str">
        <f>IF('Section 10a Plan_Diffusion'!L278="","",'Section 10a Plan_Diffusion'!L278)</f>
        <v/>
      </c>
      <c r="T823" s="9" t="str">
        <f>IF('Section 10a Plan_Diffusion'!M278="","",'Section 10a Plan_Diffusion'!M278)</f>
        <v/>
      </c>
      <c r="U823" s="9" t="str">
        <f>IF('Section 10a Plan_Diffusion'!N278="","",'Section 10a Plan_Diffusion'!N278)</f>
        <v/>
      </c>
      <c r="V823" s="9">
        <f>'Section 10a Plan_Diffusion'!O278</f>
        <v>0</v>
      </c>
      <c r="W823" s="45">
        <f>'Section 10a Plan_Diffusion'!P278</f>
        <v>0</v>
      </c>
      <c r="X823" s="45">
        <f>'Section 10a Plan_Diffusion'!Q278</f>
        <v>0</v>
      </c>
      <c r="Y823" s="45">
        <f>'Section 10a Plan_Diffusion'!R278</f>
        <v>0</v>
      </c>
      <c r="Z823" s="45">
        <f>'Section 10a Plan_Diffusion'!S278</f>
        <v>0</v>
      </c>
      <c r="AA823" s="9">
        <f>'Section 10a Plan_Diffusion'!T278</f>
        <v>0</v>
      </c>
      <c r="AB823" s="9">
        <f>'Section 10a Plan_Diffusion'!U278</f>
        <v>0</v>
      </c>
    </row>
    <row r="824" spans="1:28">
      <c r="A824" s="9">
        <f>'Identification '!$F$11</f>
        <v>0</v>
      </c>
      <c r="B824" s="1371" t="str">
        <f>IF(AND('Identification '!$F$11="",'Identification '!$F$15&lt;&gt;""),'Identification '!$F$15,IF('Identification '!$F$11="","",IF('Identification '!$F$13="Inscrire le nom de votre organisme dans la cellule F15",'Identification '!$F$15,'Identification '!$F$13)))</f>
        <v/>
      </c>
      <c r="C824" s="9" t="str">
        <f>REF!$BM$8</f>
        <v>2026-2027</v>
      </c>
      <c r="D824" s="9" t="s">
        <v>3224</v>
      </c>
      <c r="E824" s="69" t="str">
        <f>'Identification '!$F$17</f>
        <v/>
      </c>
      <c r="F824" s="9" t="str">
        <f>'Identification '!$G$18</f>
        <v/>
      </c>
      <c r="G824" s="232" t="str">
        <f>IF('Section 10a Plan_Diffusion'!$D$6="","",'Section 10a Plan_Diffusion'!$D$6)</f>
        <v/>
      </c>
      <c r="H824" s="9" t="str">
        <f>IF('Section 10a Plan_Diffusion'!$D$8="","",'Section 10a Plan_Diffusion'!$D$8)</f>
        <v/>
      </c>
      <c r="I824" s="9" t="str">
        <f>IF('Section 10a Plan_Diffusion'!$K$8="","",'Section 10a Plan_Diffusion'!$K$8)</f>
        <v/>
      </c>
      <c r="J824" s="69" t="str">
        <f>IF('Section 10a Plan_Diffusion'!C279="","",'Section 10a Plan_Diffusion'!C279)</f>
        <v/>
      </c>
      <c r="K824" s="1273" t="str">
        <f>IF('Section 10a Plan_Diffusion'!D279="","",'Section 10a Plan_Diffusion'!D279)</f>
        <v/>
      </c>
      <c r="L824" s="69" t="str">
        <f>IF('Section 10a Plan_Diffusion'!E279="","",IF('Section 10a Plan_Diffusion'!E279="«Choisir»","",'Section 10a Plan_Diffusion'!E279))</f>
        <v/>
      </c>
      <c r="M824" s="69" t="str">
        <f>IF('Section 10a Plan_Diffusion'!F279="","",IF('Section 10a Plan_Diffusion'!F279="«Choisir»","",'Section 10a Plan_Diffusion'!F279))</f>
        <v/>
      </c>
      <c r="N824" s="69" t="str">
        <f>IF('Section 10a Plan_Diffusion'!G279="","",'Section 10a Plan_Diffusion'!G279)</f>
        <v/>
      </c>
      <c r="O824" s="69" t="str">
        <f>IF('Section 10a Plan_Diffusion'!H279="","",'Section 10a Plan_Diffusion'!H279)</f>
        <v/>
      </c>
      <c r="P824" s="69" t="str">
        <f>IF('Section 10a Plan_Diffusion'!I279="","",IF('Section 10a Plan_Diffusion'!I279="«Choisir»","",'Section 10a Plan_Diffusion'!I279))</f>
        <v/>
      </c>
      <c r="Q824" s="69" t="str">
        <f>IF('Section 10a Plan_Diffusion'!J279="","",IF('Section 10a Plan_Diffusion'!J279="«Choisir»","",'Section 10a Plan_Diffusion'!J279))</f>
        <v/>
      </c>
      <c r="R824" s="9" t="str">
        <f>IF('Section 10a Plan_Diffusion'!K279="","",'Section 10a Plan_Diffusion'!K279)</f>
        <v/>
      </c>
      <c r="S824" s="9" t="str">
        <f>IF('Section 10a Plan_Diffusion'!L279="","",'Section 10a Plan_Diffusion'!L279)</f>
        <v/>
      </c>
      <c r="T824" s="9" t="str">
        <f>IF('Section 10a Plan_Diffusion'!M279="","",'Section 10a Plan_Diffusion'!M279)</f>
        <v/>
      </c>
      <c r="U824" s="9" t="str">
        <f>IF('Section 10a Plan_Diffusion'!N279="","",'Section 10a Plan_Diffusion'!N279)</f>
        <v/>
      </c>
      <c r="V824" s="9">
        <f>'Section 10a Plan_Diffusion'!O279</f>
        <v>0</v>
      </c>
      <c r="W824" s="45">
        <f>'Section 10a Plan_Diffusion'!P279</f>
        <v>0</v>
      </c>
      <c r="X824" s="45">
        <f>'Section 10a Plan_Diffusion'!Q279</f>
        <v>0</v>
      </c>
      <c r="Y824" s="45">
        <f>'Section 10a Plan_Diffusion'!R279</f>
        <v>0</v>
      </c>
      <c r="Z824" s="45">
        <f>'Section 10a Plan_Diffusion'!S279</f>
        <v>0</v>
      </c>
      <c r="AA824" s="9">
        <f>'Section 10a Plan_Diffusion'!T279</f>
        <v>0</v>
      </c>
      <c r="AB824" s="9">
        <f>'Section 10a Plan_Diffusion'!U279</f>
        <v>0</v>
      </c>
    </row>
    <row r="825" spans="1:28">
      <c r="A825" s="9">
        <f>'Identification '!$F$11</f>
        <v>0</v>
      </c>
      <c r="B825" s="1371" t="str">
        <f>IF(AND('Identification '!$F$11="",'Identification '!$F$15&lt;&gt;""),'Identification '!$F$15,IF('Identification '!$F$11="","",IF('Identification '!$F$13="Inscrire le nom de votre organisme dans la cellule F15",'Identification '!$F$15,'Identification '!$F$13)))</f>
        <v/>
      </c>
      <c r="C825" s="9" t="str">
        <f>REF!$BM$8</f>
        <v>2026-2027</v>
      </c>
      <c r="D825" s="9" t="s">
        <v>3224</v>
      </c>
      <c r="E825" s="69" t="str">
        <f>'Identification '!$F$17</f>
        <v/>
      </c>
      <c r="F825" s="9" t="str">
        <f>'Identification '!$G$18</f>
        <v/>
      </c>
      <c r="G825" s="232" t="str">
        <f>IF('Section 10a Plan_Diffusion'!$D$6="","",'Section 10a Plan_Diffusion'!$D$6)</f>
        <v/>
      </c>
      <c r="H825" s="9" t="str">
        <f>IF('Section 10a Plan_Diffusion'!$D$8="","",'Section 10a Plan_Diffusion'!$D$8)</f>
        <v/>
      </c>
      <c r="I825" s="9" t="str">
        <f>IF('Section 10a Plan_Diffusion'!$K$8="","",'Section 10a Plan_Diffusion'!$K$8)</f>
        <v/>
      </c>
      <c r="J825" s="69" t="str">
        <f>IF('Section 10a Plan_Diffusion'!C280="","",'Section 10a Plan_Diffusion'!C280)</f>
        <v/>
      </c>
      <c r="K825" s="1273" t="str">
        <f>IF('Section 10a Plan_Diffusion'!D280="","",'Section 10a Plan_Diffusion'!D280)</f>
        <v/>
      </c>
      <c r="L825" s="69" t="str">
        <f>IF('Section 10a Plan_Diffusion'!E280="","",IF('Section 10a Plan_Diffusion'!E280="«Choisir»","",'Section 10a Plan_Diffusion'!E280))</f>
        <v/>
      </c>
      <c r="M825" s="69" t="str">
        <f>IF('Section 10a Plan_Diffusion'!F280="","",IF('Section 10a Plan_Diffusion'!F280="«Choisir»","",'Section 10a Plan_Diffusion'!F280))</f>
        <v/>
      </c>
      <c r="N825" s="69" t="str">
        <f>IF('Section 10a Plan_Diffusion'!G280="","",'Section 10a Plan_Diffusion'!G280)</f>
        <v/>
      </c>
      <c r="O825" s="69" t="str">
        <f>IF('Section 10a Plan_Diffusion'!H280="","",'Section 10a Plan_Diffusion'!H280)</f>
        <v/>
      </c>
      <c r="P825" s="69" t="str">
        <f>IF('Section 10a Plan_Diffusion'!I280="","",IF('Section 10a Plan_Diffusion'!I280="«Choisir»","",'Section 10a Plan_Diffusion'!I280))</f>
        <v/>
      </c>
      <c r="Q825" s="69" t="str">
        <f>IF('Section 10a Plan_Diffusion'!J280="","",IF('Section 10a Plan_Diffusion'!J280="«Choisir»","",'Section 10a Plan_Diffusion'!J280))</f>
        <v/>
      </c>
      <c r="R825" s="9" t="str">
        <f>IF('Section 10a Plan_Diffusion'!K280="","",'Section 10a Plan_Diffusion'!K280)</f>
        <v/>
      </c>
      <c r="S825" s="9" t="str">
        <f>IF('Section 10a Plan_Diffusion'!L280="","",'Section 10a Plan_Diffusion'!L280)</f>
        <v/>
      </c>
      <c r="T825" s="9" t="str">
        <f>IF('Section 10a Plan_Diffusion'!M280="","",'Section 10a Plan_Diffusion'!M280)</f>
        <v/>
      </c>
      <c r="U825" s="9" t="str">
        <f>IF('Section 10a Plan_Diffusion'!N280="","",'Section 10a Plan_Diffusion'!N280)</f>
        <v/>
      </c>
      <c r="V825" s="9">
        <f>'Section 10a Plan_Diffusion'!O280</f>
        <v>0</v>
      </c>
      <c r="W825" s="45">
        <f>'Section 10a Plan_Diffusion'!P280</f>
        <v>0</v>
      </c>
      <c r="X825" s="45">
        <f>'Section 10a Plan_Diffusion'!Q280</f>
        <v>0</v>
      </c>
      <c r="Y825" s="45">
        <f>'Section 10a Plan_Diffusion'!R280</f>
        <v>0</v>
      </c>
      <c r="Z825" s="45">
        <f>'Section 10a Plan_Diffusion'!S280</f>
        <v>0</v>
      </c>
      <c r="AA825" s="9">
        <f>'Section 10a Plan_Diffusion'!T280</f>
        <v>0</v>
      </c>
      <c r="AB825" s="9">
        <f>'Section 10a Plan_Diffusion'!U280</f>
        <v>0</v>
      </c>
    </row>
    <row r="826" spans="1:28">
      <c r="A826" s="9">
        <f>'Identification '!$F$11</f>
        <v>0</v>
      </c>
      <c r="B826" s="1371" t="str">
        <f>IF(AND('Identification '!$F$11="",'Identification '!$F$15&lt;&gt;""),'Identification '!$F$15,IF('Identification '!$F$11="","",IF('Identification '!$F$13="Inscrire le nom de votre organisme dans la cellule F15",'Identification '!$F$15,'Identification '!$F$13)))</f>
        <v/>
      </c>
      <c r="C826" s="9" t="str">
        <f>REF!$BM$8</f>
        <v>2026-2027</v>
      </c>
      <c r="D826" s="9" t="s">
        <v>3224</v>
      </c>
      <c r="E826" s="69" t="str">
        <f>'Identification '!$F$17</f>
        <v/>
      </c>
      <c r="F826" s="9" t="str">
        <f>'Identification '!$G$18</f>
        <v/>
      </c>
      <c r="G826" s="232" t="str">
        <f>IF('Section 10a Plan_Diffusion'!$D$6="","",'Section 10a Plan_Diffusion'!$D$6)</f>
        <v/>
      </c>
      <c r="H826" s="9" t="str">
        <f>IF('Section 10a Plan_Diffusion'!$D$8="","",'Section 10a Plan_Diffusion'!$D$8)</f>
        <v/>
      </c>
      <c r="I826" s="9" t="str">
        <f>IF('Section 10a Plan_Diffusion'!$K$8="","",'Section 10a Plan_Diffusion'!$K$8)</f>
        <v/>
      </c>
      <c r="J826" s="69" t="str">
        <f>IF('Section 10a Plan_Diffusion'!C281="","",'Section 10a Plan_Diffusion'!C281)</f>
        <v/>
      </c>
      <c r="K826" s="1273" t="str">
        <f>IF('Section 10a Plan_Diffusion'!D281="","",'Section 10a Plan_Diffusion'!D281)</f>
        <v/>
      </c>
      <c r="L826" s="69" t="str">
        <f>IF('Section 10a Plan_Diffusion'!E281="","",IF('Section 10a Plan_Diffusion'!E281="«Choisir»","",'Section 10a Plan_Diffusion'!E281))</f>
        <v/>
      </c>
      <c r="M826" s="69" t="str">
        <f>IF('Section 10a Plan_Diffusion'!F281="","",IF('Section 10a Plan_Diffusion'!F281="«Choisir»","",'Section 10a Plan_Diffusion'!F281))</f>
        <v/>
      </c>
      <c r="N826" s="69" t="str">
        <f>IF('Section 10a Plan_Diffusion'!G281="","",'Section 10a Plan_Diffusion'!G281)</f>
        <v/>
      </c>
      <c r="O826" s="69" t="str">
        <f>IF('Section 10a Plan_Diffusion'!H281="","",'Section 10a Plan_Diffusion'!H281)</f>
        <v/>
      </c>
      <c r="P826" s="69" t="str">
        <f>IF('Section 10a Plan_Diffusion'!I281="","",IF('Section 10a Plan_Diffusion'!I281="«Choisir»","",'Section 10a Plan_Diffusion'!I281))</f>
        <v/>
      </c>
      <c r="Q826" s="69" t="str">
        <f>IF('Section 10a Plan_Diffusion'!J281="","",IF('Section 10a Plan_Diffusion'!J281="«Choisir»","",'Section 10a Plan_Diffusion'!J281))</f>
        <v/>
      </c>
      <c r="R826" s="9" t="str">
        <f>IF('Section 10a Plan_Diffusion'!K281="","",'Section 10a Plan_Diffusion'!K281)</f>
        <v/>
      </c>
      <c r="S826" s="9" t="str">
        <f>IF('Section 10a Plan_Diffusion'!L281="","",'Section 10a Plan_Diffusion'!L281)</f>
        <v/>
      </c>
      <c r="T826" s="9" t="str">
        <f>IF('Section 10a Plan_Diffusion'!M281="","",'Section 10a Plan_Diffusion'!M281)</f>
        <v/>
      </c>
      <c r="U826" s="9" t="str">
        <f>IF('Section 10a Plan_Diffusion'!N281="","",'Section 10a Plan_Diffusion'!N281)</f>
        <v/>
      </c>
      <c r="V826" s="9">
        <f>'Section 10a Plan_Diffusion'!O281</f>
        <v>0</v>
      </c>
      <c r="W826" s="45">
        <f>'Section 10a Plan_Diffusion'!P281</f>
        <v>0</v>
      </c>
      <c r="X826" s="45">
        <f>'Section 10a Plan_Diffusion'!Q281</f>
        <v>0</v>
      </c>
      <c r="Y826" s="45">
        <f>'Section 10a Plan_Diffusion'!R281</f>
        <v>0</v>
      </c>
      <c r="Z826" s="45">
        <f>'Section 10a Plan_Diffusion'!S281</f>
        <v>0</v>
      </c>
      <c r="AA826" s="9">
        <f>'Section 10a Plan_Diffusion'!T281</f>
        <v>0</v>
      </c>
      <c r="AB826" s="9">
        <f>'Section 10a Plan_Diffusion'!U281</f>
        <v>0</v>
      </c>
    </row>
    <row r="827" spans="1:28">
      <c r="A827" s="9">
        <f>'Identification '!$F$11</f>
        <v>0</v>
      </c>
      <c r="B827" s="1371" t="str">
        <f>IF(AND('Identification '!$F$11="",'Identification '!$F$15&lt;&gt;""),'Identification '!$F$15,IF('Identification '!$F$11="","",IF('Identification '!$F$13="Inscrire le nom de votre organisme dans la cellule F15",'Identification '!$F$15,'Identification '!$F$13)))</f>
        <v/>
      </c>
      <c r="C827" s="9" t="str">
        <f>REF!$BM$8</f>
        <v>2026-2027</v>
      </c>
      <c r="D827" s="9" t="s">
        <v>3224</v>
      </c>
      <c r="E827" s="69" t="str">
        <f>'Identification '!$F$17</f>
        <v/>
      </c>
      <c r="F827" s="9" t="str">
        <f>'Identification '!$G$18</f>
        <v/>
      </c>
      <c r="G827" s="232" t="str">
        <f>IF('Section 10a Plan_Diffusion'!$D$6="","",'Section 10a Plan_Diffusion'!$D$6)</f>
        <v/>
      </c>
      <c r="H827" s="9" t="str">
        <f>IF('Section 10a Plan_Diffusion'!$D$8="","",'Section 10a Plan_Diffusion'!$D$8)</f>
        <v/>
      </c>
      <c r="I827" s="9" t="str">
        <f>IF('Section 10a Plan_Diffusion'!$K$8="","",'Section 10a Plan_Diffusion'!$K$8)</f>
        <v/>
      </c>
      <c r="J827" s="69" t="str">
        <f>IF('Section 10a Plan_Diffusion'!C282="","",'Section 10a Plan_Diffusion'!C282)</f>
        <v/>
      </c>
      <c r="K827" s="1273" t="str">
        <f>IF('Section 10a Plan_Diffusion'!D282="","",'Section 10a Plan_Diffusion'!D282)</f>
        <v/>
      </c>
      <c r="L827" s="69" t="str">
        <f>IF('Section 10a Plan_Diffusion'!E282="","",IF('Section 10a Plan_Diffusion'!E282="«Choisir»","",'Section 10a Plan_Diffusion'!E282))</f>
        <v/>
      </c>
      <c r="M827" s="69" t="str">
        <f>IF('Section 10a Plan_Diffusion'!F282="","",IF('Section 10a Plan_Diffusion'!F282="«Choisir»","",'Section 10a Plan_Diffusion'!F282))</f>
        <v/>
      </c>
      <c r="N827" s="69" t="str">
        <f>IF('Section 10a Plan_Diffusion'!G282="","",'Section 10a Plan_Diffusion'!G282)</f>
        <v/>
      </c>
      <c r="O827" s="69" t="str">
        <f>IF('Section 10a Plan_Diffusion'!H282="","",'Section 10a Plan_Diffusion'!H282)</f>
        <v/>
      </c>
      <c r="P827" s="69" t="str">
        <f>IF('Section 10a Plan_Diffusion'!I282="","",IF('Section 10a Plan_Diffusion'!I282="«Choisir»","",'Section 10a Plan_Diffusion'!I282))</f>
        <v/>
      </c>
      <c r="Q827" s="69" t="str">
        <f>IF('Section 10a Plan_Diffusion'!J282="","",IF('Section 10a Plan_Diffusion'!J282="«Choisir»","",'Section 10a Plan_Diffusion'!J282))</f>
        <v/>
      </c>
      <c r="R827" s="9" t="str">
        <f>IF('Section 10a Plan_Diffusion'!K282="","",'Section 10a Plan_Diffusion'!K282)</f>
        <v/>
      </c>
      <c r="S827" s="9" t="str">
        <f>IF('Section 10a Plan_Diffusion'!L282="","",'Section 10a Plan_Diffusion'!L282)</f>
        <v/>
      </c>
      <c r="T827" s="9" t="str">
        <f>IF('Section 10a Plan_Diffusion'!M282="","",'Section 10a Plan_Diffusion'!M282)</f>
        <v/>
      </c>
      <c r="U827" s="9" t="str">
        <f>IF('Section 10a Plan_Diffusion'!N282="","",'Section 10a Plan_Diffusion'!N282)</f>
        <v/>
      </c>
      <c r="V827" s="9">
        <f>'Section 10a Plan_Diffusion'!O282</f>
        <v>0</v>
      </c>
      <c r="W827" s="45">
        <f>'Section 10a Plan_Diffusion'!P282</f>
        <v>0</v>
      </c>
      <c r="X827" s="45">
        <f>'Section 10a Plan_Diffusion'!Q282</f>
        <v>0</v>
      </c>
      <c r="Y827" s="45">
        <f>'Section 10a Plan_Diffusion'!R282</f>
        <v>0</v>
      </c>
      <c r="Z827" s="45">
        <f>'Section 10a Plan_Diffusion'!S282</f>
        <v>0</v>
      </c>
      <c r="AA827" s="9">
        <f>'Section 10a Plan_Diffusion'!T282</f>
        <v>0</v>
      </c>
      <c r="AB827" s="9">
        <f>'Section 10a Plan_Diffusion'!U282</f>
        <v>0</v>
      </c>
    </row>
    <row r="828" spans="1:28">
      <c r="A828" s="9">
        <f>'Identification '!$F$11</f>
        <v>0</v>
      </c>
      <c r="B828" s="1371" t="str">
        <f>IF(AND('Identification '!$F$11="",'Identification '!$F$15&lt;&gt;""),'Identification '!$F$15,IF('Identification '!$F$11="","",IF('Identification '!$F$13="Inscrire le nom de votre organisme dans la cellule F15",'Identification '!$F$15,'Identification '!$F$13)))</f>
        <v/>
      </c>
      <c r="C828" s="9" t="str">
        <f>REF!$BM$8</f>
        <v>2026-2027</v>
      </c>
      <c r="D828" s="9" t="s">
        <v>3224</v>
      </c>
      <c r="E828" s="69" t="str">
        <f>'Identification '!$F$17</f>
        <v/>
      </c>
      <c r="F828" s="9" t="str">
        <f>'Identification '!$G$18</f>
        <v/>
      </c>
      <c r="G828" s="232" t="str">
        <f>IF('Section 10a Plan_Diffusion'!$D$6="","",'Section 10a Plan_Diffusion'!$D$6)</f>
        <v/>
      </c>
      <c r="H828" s="9" t="str">
        <f>IF('Section 10a Plan_Diffusion'!$D$8="","",'Section 10a Plan_Diffusion'!$D$8)</f>
        <v/>
      </c>
      <c r="I828" s="9" t="str">
        <f>IF('Section 10a Plan_Diffusion'!$K$8="","",'Section 10a Plan_Diffusion'!$K$8)</f>
        <v/>
      </c>
      <c r="J828" s="69" t="str">
        <f>IF('Section 10a Plan_Diffusion'!C283="","",'Section 10a Plan_Diffusion'!C283)</f>
        <v/>
      </c>
      <c r="K828" s="1273" t="str">
        <f>IF('Section 10a Plan_Diffusion'!D283="","",'Section 10a Plan_Diffusion'!D283)</f>
        <v/>
      </c>
      <c r="L828" s="69" t="str">
        <f>IF('Section 10a Plan_Diffusion'!E283="","",IF('Section 10a Plan_Diffusion'!E283="«Choisir»","",'Section 10a Plan_Diffusion'!E283))</f>
        <v/>
      </c>
      <c r="M828" s="69" t="str">
        <f>IF('Section 10a Plan_Diffusion'!F283="","",IF('Section 10a Plan_Diffusion'!F283="«Choisir»","",'Section 10a Plan_Diffusion'!F283))</f>
        <v/>
      </c>
      <c r="N828" s="69" t="str">
        <f>IF('Section 10a Plan_Diffusion'!G283="","",'Section 10a Plan_Diffusion'!G283)</f>
        <v/>
      </c>
      <c r="O828" s="69" t="str">
        <f>IF('Section 10a Plan_Diffusion'!H283="","",'Section 10a Plan_Diffusion'!H283)</f>
        <v/>
      </c>
      <c r="P828" s="69" t="str">
        <f>IF('Section 10a Plan_Diffusion'!I283="","",IF('Section 10a Plan_Diffusion'!I283="«Choisir»","",'Section 10a Plan_Diffusion'!I283))</f>
        <v/>
      </c>
      <c r="Q828" s="69" t="str">
        <f>IF('Section 10a Plan_Diffusion'!J283="","",IF('Section 10a Plan_Diffusion'!J283="«Choisir»","",'Section 10a Plan_Diffusion'!J283))</f>
        <v/>
      </c>
      <c r="R828" s="9" t="str">
        <f>IF('Section 10a Plan_Diffusion'!K283="","",'Section 10a Plan_Diffusion'!K283)</f>
        <v/>
      </c>
      <c r="S828" s="9" t="str">
        <f>IF('Section 10a Plan_Diffusion'!L283="","",'Section 10a Plan_Diffusion'!L283)</f>
        <v/>
      </c>
      <c r="T828" s="9" t="str">
        <f>IF('Section 10a Plan_Diffusion'!M283="","",'Section 10a Plan_Diffusion'!M283)</f>
        <v/>
      </c>
      <c r="U828" s="9" t="str">
        <f>IF('Section 10a Plan_Diffusion'!N283="","",'Section 10a Plan_Diffusion'!N283)</f>
        <v/>
      </c>
      <c r="V828" s="9">
        <f>'Section 10a Plan_Diffusion'!O283</f>
        <v>0</v>
      </c>
      <c r="W828" s="45">
        <f>'Section 10a Plan_Diffusion'!P283</f>
        <v>0</v>
      </c>
      <c r="X828" s="45">
        <f>'Section 10a Plan_Diffusion'!Q283</f>
        <v>0</v>
      </c>
      <c r="Y828" s="45">
        <f>'Section 10a Plan_Diffusion'!R283</f>
        <v>0</v>
      </c>
      <c r="Z828" s="45">
        <f>'Section 10a Plan_Diffusion'!S283</f>
        <v>0</v>
      </c>
      <c r="AA828" s="9">
        <f>'Section 10a Plan_Diffusion'!T283</f>
        <v>0</v>
      </c>
      <c r="AB828" s="9">
        <f>'Section 10a Plan_Diffusion'!U283</f>
        <v>0</v>
      </c>
    </row>
    <row r="829" spans="1:28">
      <c r="A829" s="9">
        <f>'Identification '!$F$11</f>
        <v>0</v>
      </c>
      <c r="B829" s="1371" t="str">
        <f>IF(AND('Identification '!$F$11="",'Identification '!$F$15&lt;&gt;""),'Identification '!$F$15,IF('Identification '!$F$11="","",IF('Identification '!$F$13="Inscrire le nom de votre organisme dans la cellule F15",'Identification '!$F$15,'Identification '!$F$13)))</f>
        <v/>
      </c>
      <c r="C829" s="9" t="str">
        <f>REF!$BM$8</f>
        <v>2026-2027</v>
      </c>
      <c r="D829" s="9" t="s">
        <v>3224</v>
      </c>
      <c r="E829" s="69" t="str">
        <f>'Identification '!$F$17</f>
        <v/>
      </c>
      <c r="F829" s="9" t="str">
        <f>'Identification '!$G$18</f>
        <v/>
      </c>
      <c r="G829" s="232" t="str">
        <f>IF('Section 10a Plan_Diffusion'!$D$6="","",'Section 10a Plan_Diffusion'!$D$6)</f>
        <v/>
      </c>
      <c r="H829" s="9" t="str">
        <f>IF('Section 10a Plan_Diffusion'!$D$8="","",'Section 10a Plan_Diffusion'!$D$8)</f>
        <v/>
      </c>
      <c r="I829" s="9" t="str">
        <f>IF('Section 10a Plan_Diffusion'!$K$8="","",'Section 10a Plan_Diffusion'!$K$8)</f>
        <v/>
      </c>
      <c r="J829" s="69" t="str">
        <f>IF('Section 10a Plan_Diffusion'!C284="","",'Section 10a Plan_Diffusion'!C284)</f>
        <v/>
      </c>
      <c r="K829" s="1273" t="str">
        <f>IF('Section 10a Plan_Diffusion'!D284="","",'Section 10a Plan_Diffusion'!D284)</f>
        <v/>
      </c>
      <c r="L829" s="69" t="str">
        <f>IF('Section 10a Plan_Diffusion'!E284="","",IF('Section 10a Plan_Diffusion'!E284="«Choisir»","",'Section 10a Plan_Diffusion'!E284))</f>
        <v/>
      </c>
      <c r="M829" s="69" t="str">
        <f>IF('Section 10a Plan_Diffusion'!F284="","",IF('Section 10a Plan_Diffusion'!F284="«Choisir»","",'Section 10a Plan_Diffusion'!F284))</f>
        <v/>
      </c>
      <c r="N829" s="69" t="str">
        <f>IF('Section 10a Plan_Diffusion'!G284="","",'Section 10a Plan_Diffusion'!G284)</f>
        <v/>
      </c>
      <c r="O829" s="69" t="str">
        <f>IF('Section 10a Plan_Diffusion'!H284="","",'Section 10a Plan_Diffusion'!H284)</f>
        <v/>
      </c>
      <c r="P829" s="69" t="str">
        <f>IF('Section 10a Plan_Diffusion'!I284="","",IF('Section 10a Plan_Diffusion'!I284="«Choisir»","",'Section 10a Plan_Diffusion'!I284))</f>
        <v/>
      </c>
      <c r="Q829" s="69" t="str">
        <f>IF('Section 10a Plan_Diffusion'!J284="","",IF('Section 10a Plan_Diffusion'!J284="«Choisir»","",'Section 10a Plan_Diffusion'!J284))</f>
        <v/>
      </c>
      <c r="R829" s="9" t="str">
        <f>IF('Section 10a Plan_Diffusion'!K284="","",'Section 10a Plan_Diffusion'!K284)</f>
        <v/>
      </c>
      <c r="S829" s="9" t="str">
        <f>IF('Section 10a Plan_Diffusion'!L284="","",'Section 10a Plan_Diffusion'!L284)</f>
        <v/>
      </c>
      <c r="T829" s="9" t="str">
        <f>IF('Section 10a Plan_Diffusion'!M284="","",'Section 10a Plan_Diffusion'!M284)</f>
        <v/>
      </c>
      <c r="U829" s="9" t="str">
        <f>IF('Section 10a Plan_Diffusion'!N284="","",'Section 10a Plan_Diffusion'!N284)</f>
        <v/>
      </c>
      <c r="V829" s="9">
        <f>'Section 10a Plan_Diffusion'!O284</f>
        <v>0</v>
      </c>
      <c r="W829" s="45">
        <f>'Section 10a Plan_Diffusion'!P284</f>
        <v>0</v>
      </c>
      <c r="X829" s="45">
        <f>'Section 10a Plan_Diffusion'!Q284</f>
        <v>0</v>
      </c>
      <c r="Y829" s="45">
        <f>'Section 10a Plan_Diffusion'!R284</f>
        <v>0</v>
      </c>
      <c r="Z829" s="45">
        <f>'Section 10a Plan_Diffusion'!S284</f>
        <v>0</v>
      </c>
      <c r="AA829" s="9">
        <f>'Section 10a Plan_Diffusion'!T284</f>
        <v>0</v>
      </c>
      <c r="AB829" s="9">
        <f>'Section 10a Plan_Diffusion'!U284</f>
        <v>0</v>
      </c>
    </row>
    <row r="830" spans="1:28">
      <c r="A830" s="9">
        <f>'Identification '!$F$11</f>
        <v>0</v>
      </c>
      <c r="B830" s="1371" t="str">
        <f>IF(AND('Identification '!$F$11="",'Identification '!$F$15&lt;&gt;""),'Identification '!$F$15,IF('Identification '!$F$11="","",IF('Identification '!$F$13="Inscrire le nom de votre organisme dans la cellule F15",'Identification '!$F$15,'Identification '!$F$13)))</f>
        <v/>
      </c>
      <c r="C830" s="9" t="str">
        <f>REF!$BM$8</f>
        <v>2026-2027</v>
      </c>
      <c r="D830" s="9" t="s">
        <v>3224</v>
      </c>
      <c r="E830" s="69" t="str">
        <f>'Identification '!$F$17</f>
        <v/>
      </c>
      <c r="F830" s="9" t="str">
        <f>'Identification '!$G$18</f>
        <v/>
      </c>
      <c r="G830" s="232" t="str">
        <f>IF('Section 10a Plan_Diffusion'!$D$6="","",'Section 10a Plan_Diffusion'!$D$6)</f>
        <v/>
      </c>
      <c r="H830" s="9" t="str">
        <f>IF('Section 10a Plan_Diffusion'!$D$8="","",'Section 10a Plan_Diffusion'!$D$8)</f>
        <v/>
      </c>
      <c r="I830" s="9" t="str">
        <f>IF('Section 10a Plan_Diffusion'!$K$8="","",'Section 10a Plan_Diffusion'!$K$8)</f>
        <v/>
      </c>
      <c r="J830" s="69" t="str">
        <f>IF('Section 10a Plan_Diffusion'!C285="","",'Section 10a Plan_Diffusion'!C285)</f>
        <v/>
      </c>
      <c r="K830" s="1273" t="str">
        <f>IF('Section 10a Plan_Diffusion'!D285="","",'Section 10a Plan_Diffusion'!D285)</f>
        <v/>
      </c>
      <c r="L830" s="69" t="str">
        <f>IF('Section 10a Plan_Diffusion'!E285="","",IF('Section 10a Plan_Diffusion'!E285="«Choisir»","",'Section 10a Plan_Diffusion'!E285))</f>
        <v/>
      </c>
      <c r="M830" s="69" t="str">
        <f>IF('Section 10a Plan_Diffusion'!F285="","",IF('Section 10a Plan_Diffusion'!F285="«Choisir»","",'Section 10a Plan_Diffusion'!F285))</f>
        <v/>
      </c>
      <c r="N830" s="69" t="str">
        <f>IF('Section 10a Plan_Diffusion'!G285="","",'Section 10a Plan_Diffusion'!G285)</f>
        <v/>
      </c>
      <c r="O830" s="69" t="str">
        <f>IF('Section 10a Plan_Diffusion'!H285="","",'Section 10a Plan_Diffusion'!H285)</f>
        <v/>
      </c>
      <c r="P830" s="69" t="str">
        <f>IF('Section 10a Plan_Diffusion'!I285="","",IF('Section 10a Plan_Diffusion'!I285="«Choisir»","",'Section 10a Plan_Diffusion'!I285))</f>
        <v/>
      </c>
      <c r="Q830" s="69" t="str">
        <f>IF('Section 10a Plan_Diffusion'!J285="","",IF('Section 10a Plan_Diffusion'!J285="«Choisir»","",'Section 10a Plan_Diffusion'!J285))</f>
        <v/>
      </c>
      <c r="R830" s="9" t="str">
        <f>IF('Section 10a Plan_Diffusion'!K285="","",'Section 10a Plan_Diffusion'!K285)</f>
        <v/>
      </c>
      <c r="S830" s="9" t="str">
        <f>IF('Section 10a Plan_Diffusion'!L285="","",'Section 10a Plan_Diffusion'!L285)</f>
        <v/>
      </c>
      <c r="T830" s="9" t="str">
        <f>IF('Section 10a Plan_Diffusion'!M285="","",'Section 10a Plan_Diffusion'!M285)</f>
        <v/>
      </c>
      <c r="U830" s="9" t="str">
        <f>IF('Section 10a Plan_Diffusion'!N285="","",'Section 10a Plan_Diffusion'!N285)</f>
        <v/>
      </c>
      <c r="V830" s="9">
        <f>'Section 10a Plan_Diffusion'!O285</f>
        <v>0</v>
      </c>
      <c r="W830" s="45">
        <f>'Section 10a Plan_Diffusion'!P285</f>
        <v>0</v>
      </c>
      <c r="X830" s="45">
        <f>'Section 10a Plan_Diffusion'!Q285</f>
        <v>0</v>
      </c>
      <c r="Y830" s="45">
        <f>'Section 10a Plan_Diffusion'!R285</f>
        <v>0</v>
      </c>
      <c r="Z830" s="45">
        <f>'Section 10a Plan_Diffusion'!S285</f>
        <v>0</v>
      </c>
      <c r="AA830" s="9">
        <f>'Section 10a Plan_Diffusion'!T285</f>
        <v>0</v>
      </c>
      <c r="AB830" s="9">
        <f>'Section 10a Plan_Diffusion'!U285</f>
        <v>0</v>
      </c>
    </row>
    <row r="831" spans="1:28">
      <c r="A831" s="9">
        <f>'Identification '!$F$11</f>
        <v>0</v>
      </c>
      <c r="B831" s="1371" t="str">
        <f>IF(AND('Identification '!$F$11="",'Identification '!$F$15&lt;&gt;""),'Identification '!$F$15,IF('Identification '!$F$11="","",IF('Identification '!$F$13="Inscrire le nom de votre organisme dans la cellule F15",'Identification '!$F$15,'Identification '!$F$13)))</f>
        <v/>
      </c>
      <c r="C831" s="9" t="str">
        <f>REF!$BM$8</f>
        <v>2026-2027</v>
      </c>
      <c r="D831" s="9" t="s">
        <v>3224</v>
      </c>
      <c r="E831" s="69" t="str">
        <f>'Identification '!$F$17</f>
        <v/>
      </c>
      <c r="F831" s="9" t="str">
        <f>'Identification '!$G$18</f>
        <v/>
      </c>
      <c r="G831" s="232" t="str">
        <f>IF('Section 10a Plan_Diffusion'!$D$6="","",'Section 10a Plan_Diffusion'!$D$6)</f>
        <v/>
      </c>
      <c r="H831" s="9" t="str">
        <f>IF('Section 10a Plan_Diffusion'!$D$8="","",'Section 10a Plan_Diffusion'!$D$8)</f>
        <v/>
      </c>
      <c r="I831" s="9" t="str">
        <f>IF('Section 10a Plan_Diffusion'!$K$8="","",'Section 10a Plan_Diffusion'!$K$8)</f>
        <v/>
      </c>
      <c r="J831" s="69" t="str">
        <f>IF('Section 10a Plan_Diffusion'!C286="","",'Section 10a Plan_Diffusion'!C286)</f>
        <v/>
      </c>
      <c r="K831" s="1273" t="str">
        <f>IF('Section 10a Plan_Diffusion'!D286="","",'Section 10a Plan_Diffusion'!D286)</f>
        <v/>
      </c>
      <c r="L831" s="69" t="str">
        <f>IF('Section 10a Plan_Diffusion'!E286="","",IF('Section 10a Plan_Diffusion'!E286="«Choisir»","",'Section 10a Plan_Diffusion'!E286))</f>
        <v/>
      </c>
      <c r="M831" s="69" t="str">
        <f>IF('Section 10a Plan_Diffusion'!F286="","",IF('Section 10a Plan_Diffusion'!F286="«Choisir»","",'Section 10a Plan_Diffusion'!F286))</f>
        <v/>
      </c>
      <c r="N831" s="69" t="str">
        <f>IF('Section 10a Plan_Diffusion'!G286="","",'Section 10a Plan_Diffusion'!G286)</f>
        <v/>
      </c>
      <c r="O831" s="69" t="str">
        <f>IF('Section 10a Plan_Diffusion'!H286="","",'Section 10a Plan_Diffusion'!H286)</f>
        <v/>
      </c>
      <c r="P831" s="69" t="str">
        <f>IF('Section 10a Plan_Diffusion'!I286="","",IF('Section 10a Plan_Diffusion'!I286="«Choisir»","",'Section 10a Plan_Diffusion'!I286))</f>
        <v/>
      </c>
      <c r="Q831" s="69" t="str">
        <f>IF('Section 10a Plan_Diffusion'!J286="","",IF('Section 10a Plan_Diffusion'!J286="«Choisir»","",'Section 10a Plan_Diffusion'!J286))</f>
        <v/>
      </c>
      <c r="R831" s="9" t="str">
        <f>IF('Section 10a Plan_Diffusion'!K286="","",'Section 10a Plan_Diffusion'!K286)</f>
        <v/>
      </c>
      <c r="S831" s="9" t="str">
        <f>IF('Section 10a Plan_Diffusion'!L286="","",'Section 10a Plan_Diffusion'!L286)</f>
        <v/>
      </c>
      <c r="T831" s="9" t="str">
        <f>IF('Section 10a Plan_Diffusion'!M286="","",'Section 10a Plan_Diffusion'!M286)</f>
        <v/>
      </c>
      <c r="U831" s="9" t="str">
        <f>IF('Section 10a Plan_Diffusion'!N286="","",'Section 10a Plan_Diffusion'!N286)</f>
        <v/>
      </c>
      <c r="V831" s="9">
        <f>'Section 10a Plan_Diffusion'!O286</f>
        <v>0</v>
      </c>
      <c r="W831" s="45">
        <f>'Section 10a Plan_Diffusion'!P286</f>
        <v>0</v>
      </c>
      <c r="X831" s="45">
        <f>'Section 10a Plan_Diffusion'!Q286</f>
        <v>0</v>
      </c>
      <c r="Y831" s="45">
        <f>'Section 10a Plan_Diffusion'!R286</f>
        <v>0</v>
      </c>
      <c r="Z831" s="45">
        <f>'Section 10a Plan_Diffusion'!S286</f>
        <v>0</v>
      </c>
      <c r="AA831" s="9">
        <f>'Section 10a Plan_Diffusion'!T286</f>
        <v>0</v>
      </c>
      <c r="AB831" s="9">
        <f>'Section 10a Plan_Diffusion'!U286</f>
        <v>0</v>
      </c>
    </row>
    <row r="832" spans="1:28">
      <c r="A832" s="9">
        <f>'Identification '!$F$11</f>
        <v>0</v>
      </c>
      <c r="B832" s="1371" t="str">
        <f>IF(AND('Identification '!$F$11="",'Identification '!$F$15&lt;&gt;""),'Identification '!$F$15,IF('Identification '!$F$11="","",IF('Identification '!$F$13="Inscrire le nom de votre organisme dans la cellule F15",'Identification '!$F$15,'Identification '!$F$13)))</f>
        <v/>
      </c>
      <c r="C832" s="9" t="str">
        <f>REF!$BM$8</f>
        <v>2026-2027</v>
      </c>
      <c r="D832" s="9" t="s">
        <v>3224</v>
      </c>
      <c r="E832" s="69" t="str">
        <f>'Identification '!$F$17</f>
        <v/>
      </c>
      <c r="F832" s="9" t="str">
        <f>'Identification '!$G$18</f>
        <v/>
      </c>
      <c r="G832" s="232" t="str">
        <f>IF('Section 10a Plan_Diffusion'!$D$6="","",'Section 10a Plan_Diffusion'!$D$6)</f>
        <v/>
      </c>
      <c r="H832" s="9" t="str">
        <f>IF('Section 10a Plan_Diffusion'!$D$8="","",'Section 10a Plan_Diffusion'!$D$8)</f>
        <v/>
      </c>
      <c r="I832" s="9" t="str">
        <f>IF('Section 10a Plan_Diffusion'!$K$8="","",'Section 10a Plan_Diffusion'!$K$8)</f>
        <v/>
      </c>
      <c r="J832" s="69" t="str">
        <f>IF('Section 10a Plan_Diffusion'!C287="","",'Section 10a Plan_Diffusion'!C287)</f>
        <v/>
      </c>
      <c r="K832" s="1273" t="str">
        <f>IF('Section 10a Plan_Diffusion'!D287="","",'Section 10a Plan_Diffusion'!D287)</f>
        <v/>
      </c>
      <c r="L832" s="69" t="str">
        <f>IF('Section 10a Plan_Diffusion'!E287="","",IF('Section 10a Plan_Diffusion'!E287="«Choisir»","",'Section 10a Plan_Diffusion'!E287))</f>
        <v/>
      </c>
      <c r="M832" s="69" t="str">
        <f>IF('Section 10a Plan_Diffusion'!F287="","",IF('Section 10a Plan_Diffusion'!F287="«Choisir»","",'Section 10a Plan_Diffusion'!F287))</f>
        <v/>
      </c>
      <c r="N832" s="69" t="str">
        <f>IF('Section 10a Plan_Diffusion'!G287="","",'Section 10a Plan_Diffusion'!G287)</f>
        <v/>
      </c>
      <c r="O832" s="69" t="str">
        <f>IF('Section 10a Plan_Diffusion'!H287="","",'Section 10a Plan_Diffusion'!H287)</f>
        <v/>
      </c>
      <c r="P832" s="69" t="str">
        <f>IF('Section 10a Plan_Diffusion'!I287="","",IF('Section 10a Plan_Diffusion'!I287="«Choisir»","",'Section 10a Plan_Diffusion'!I287))</f>
        <v/>
      </c>
      <c r="Q832" s="69" t="str">
        <f>IF('Section 10a Plan_Diffusion'!J287="","",IF('Section 10a Plan_Diffusion'!J287="«Choisir»","",'Section 10a Plan_Diffusion'!J287))</f>
        <v/>
      </c>
      <c r="R832" s="9" t="str">
        <f>IF('Section 10a Plan_Diffusion'!K287="","",'Section 10a Plan_Diffusion'!K287)</f>
        <v/>
      </c>
      <c r="S832" s="9" t="str">
        <f>IF('Section 10a Plan_Diffusion'!L287="","",'Section 10a Plan_Diffusion'!L287)</f>
        <v/>
      </c>
      <c r="T832" s="9" t="str">
        <f>IF('Section 10a Plan_Diffusion'!M287="","",'Section 10a Plan_Diffusion'!M287)</f>
        <v/>
      </c>
      <c r="U832" s="9" t="str">
        <f>IF('Section 10a Plan_Diffusion'!N287="","",'Section 10a Plan_Diffusion'!N287)</f>
        <v/>
      </c>
      <c r="V832" s="9">
        <f>'Section 10a Plan_Diffusion'!O287</f>
        <v>0</v>
      </c>
      <c r="W832" s="45">
        <f>'Section 10a Plan_Diffusion'!P287</f>
        <v>0</v>
      </c>
      <c r="X832" s="45">
        <f>'Section 10a Plan_Diffusion'!Q287</f>
        <v>0</v>
      </c>
      <c r="Y832" s="45">
        <f>'Section 10a Plan_Diffusion'!R287</f>
        <v>0</v>
      </c>
      <c r="Z832" s="45">
        <f>'Section 10a Plan_Diffusion'!S287</f>
        <v>0</v>
      </c>
      <c r="AA832" s="9">
        <f>'Section 10a Plan_Diffusion'!T287</f>
        <v>0</v>
      </c>
      <c r="AB832" s="9">
        <f>'Section 10a Plan_Diffusion'!U287</f>
        <v>0</v>
      </c>
    </row>
    <row r="833" spans="1:28">
      <c r="A833" s="9">
        <f>'Identification '!$F$11</f>
        <v>0</v>
      </c>
      <c r="B833" s="1371" t="str">
        <f>IF(AND('Identification '!$F$11="",'Identification '!$F$15&lt;&gt;""),'Identification '!$F$15,IF('Identification '!$F$11="","",IF('Identification '!$F$13="Inscrire le nom de votre organisme dans la cellule F15",'Identification '!$F$15,'Identification '!$F$13)))</f>
        <v/>
      </c>
      <c r="C833" s="9" t="str">
        <f>REF!$BM$8</f>
        <v>2026-2027</v>
      </c>
      <c r="D833" s="9" t="s">
        <v>3224</v>
      </c>
      <c r="E833" s="69" t="str">
        <f>'Identification '!$F$17</f>
        <v/>
      </c>
      <c r="F833" s="9" t="str">
        <f>'Identification '!$G$18</f>
        <v/>
      </c>
      <c r="G833" s="232" t="str">
        <f>IF('Section 10a Plan_Diffusion'!$D$6="","",'Section 10a Plan_Diffusion'!$D$6)</f>
        <v/>
      </c>
      <c r="H833" s="9" t="str">
        <f>IF('Section 10a Plan_Diffusion'!$D$8="","",'Section 10a Plan_Diffusion'!$D$8)</f>
        <v/>
      </c>
      <c r="I833" s="9" t="str">
        <f>IF('Section 10a Plan_Diffusion'!$K$8="","",'Section 10a Plan_Diffusion'!$K$8)</f>
        <v/>
      </c>
      <c r="J833" s="69" t="str">
        <f>IF('Section 10a Plan_Diffusion'!C288="","",'Section 10a Plan_Diffusion'!C288)</f>
        <v/>
      </c>
      <c r="K833" s="1273" t="str">
        <f>IF('Section 10a Plan_Diffusion'!D288="","",'Section 10a Plan_Diffusion'!D288)</f>
        <v/>
      </c>
      <c r="L833" s="69" t="str">
        <f>IF('Section 10a Plan_Diffusion'!E288="","",IF('Section 10a Plan_Diffusion'!E288="«Choisir»","",'Section 10a Plan_Diffusion'!E288))</f>
        <v/>
      </c>
      <c r="M833" s="69" t="str">
        <f>IF('Section 10a Plan_Diffusion'!F288="","",IF('Section 10a Plan_Diffusion'!F288="«Choisir»","",'Section 10a Plan_Diffusion'!F288))</f>
        <v/>
      </c>
      <c r="N833" s="69" t="str">
        <f>IF('Section 10a Plan_Diffusion'!G288="","",'Section 10a Plan_Diffusion'!G288)</f>
        <v/>
      </c>
      <c r="O833" s="69" t="str">
        <f>IF('Section 10a Plan_Diffusion'!H288="","",'Section 10a Plan_Diffusion'!H288)</f>
        <v/>
      </c>
      <c r="P833" s="69" t="str">
        <f>IF('Section 10a Plan_Diffusion'!I288="","",IF('Section 10a Plan_Diffusion'!I288="«Choisir»","",'Section 10a Plan_Diffusion'!I288))</f>
        <v/>
      </c>
      <c r="Q833" s="69" t="str">
        <f>IF('Section 10a Plan_Diffusion'!J288="","",IF('Section 10a Plan_Diffusion'!J288="«Choisir»","",'Section 10a Plan_Diffusion'!J288))</f>
        <v/>
      </c>
      <c r="R833" s="9" t="str">
        <f>IF('Section 10a Plan_Diffusion'!K288="","",'Section 10a Plan_Diffusion'!K288)</f>
        <v/>
      </c>
      <c r="S833" s="9" t="str">
        <f>IF('Section 10a Plan_Diffusion'!L288="","",'Section 10a Plan_Diffusion'!L288)</f>
        <v/>
      </c>
      <c r="T833" s="9" t="str">
        <f>IF('Section 10a Plan_Diffusion'!M288="","",'Section 10a Plan_Diffusion'!M288)</f>
        <v/>
      </c>
      <c r="U833" s="9" t="str">
        <f>IF('Section 10a Plan_Diffusion'!N288="","",'Section 10a Plan_Diffusion'!N288)</f>
        <v/>
      </c>
      <c r="V833" s="9">
        <f>'Section 10a Plan_Diffusion'!O288</f>
        <v>0</v>
      </c>
      <c r="W833" s="45">
        <f>'Section 10a Plan_Diffusion'!P288</f>
        <v>0</v>
      </c>
      <c r="X833" s="45">
        <f>'Section 10a Plan_Diffusion'!Q288</f>
        <v>0</v>
      </c>
      <c r="Y833" s="45">
        <f>'Section 10a Plan_Diffusion'!R288</f>
        <v>0</v>
      </c>
      <c r="Z833" s="45">
        <f>'Section 10a Plan_Diffusion'!S288</f>
        <v>0</v>
      </c>
      <c r="AA833" s="9">
        <f>'Section 10a Plan_Diffusion'!T288</f>
        <v>0</v>
      </c>
      <c r="AB833" s="9">
        <f>'Section 10a Plan_Diffusion'!U288</f>
        <v>0</v>
      </c>
    </row>
    <row r="834" spans="1:28">
      <c r="A834" s="9">
        <f>'Identification '!$F$11</f>
        <v>0</v>
      </c>
      <c r="B834" s="1371" t="str">
        <f>IF(AND('Identification '!$F$11="",'Identification '!$F$15&lt;&gt;""),'Identification '!$F$15,IF('Identification '!$F$11="","",IF('Identification '!$F$13="Inscrire le nom de votre organisme dans la cellule F15",'Identification '!$F$15,'Identification '!$F$13)))</f>
        <v/>
      </c>
      <c r="C834" s="9" t="str">
        <f>REF!$BM$8</f>
        <v>2026-2027</v>
      </c>
      <c r="D834" s="9" t="s">
        <v>3224</v>
      </c>
      <c r="E834" s="69" t="str">
        <f>'Identification '!$F$17</f>
        <v/>
      </c>
      <c r="F834" s="9" t="str">
        <f>'Identification '!$G$18</f>
        <v/>
      </c>
      <c r="G834" s="232" t="str">
        <f>IF('Section 10a Plan_Diffusion'!$D$6="","",'Section 10a Plan_Diffusion'!$D$6)</f>
        <v/>
      </c>
      <c r="H834" s="9" t="str">
        <f>IF('Section 10a Plan_Diffusion'!$D$8="","",'Section 10a Plan_Diffusion'!$D$8)</f>
        <v/>
      </c>
      <c r="I834" s="9" t="str">
        <f>IF('Section 10a Plan_Diffusion'!$K$8="","",'Section 10a Plan_Diffusion'!$K$8)</f>
        <v/>
      </c>
      <c r="J834" s="69" t="str">
        <f>IF('Section 10a Plan_Diffusion'!C289="","",'Section 10a Plan_Diffusion'!C289)</f>
        <v/>
      </c>
      <c r="K834" s="1273" t="str">
        <f>IF('Section 10a Plan_Diffusion'!D289="","",'Section 10a Plan_Diffusion'!D289)</f>
        <v/>
      </c>
      <c r="L834" s="69" t="str">
        <f>IF('Section 10a Plan_Diffusion'!E289="","",IF('Section 10a Plan_Diffusion'!E289="«Choisir»","",'Section 10a Plan_Diffusion'!E289))</f>
        <v/>
      </c>
      <c r="M834" s="69" t="str">
        <f>IF('Section 10a Plan_Diffusion'!F289="","",IF('Section 10a Plan_Diffusion'!F289="«Choisir»","",'Section 10a Plan_Diffusion'!F289))</f>
        <v/>
      </c>
      <c r="N834" s="69" t="str">
        <f>IF('Section 10a Plan_Diffusion'!G289="","",'Section 10a Plan_Diffusion'!G289)</f>
        <v/>
      </c>
      <c r="O834" s="69" t="str">
        <f>IF('Section 10a Plan_Diffusion'!H289="","",'Section 10a Plan_Diffusion'!H289)</f>
        <v/>
      </c>
      <c r="P834" s="69" t="str">
        <f>IF('Section 10a Plan_Diffusion'!I289="","",IF('Section 10a Plan_Diffusion'!I289="«Choisir»","",'Section 10a Plan_Diffusion'!I289))</f>
        <v/>
      </c>
      <c r="Q834" s="69" t="str">
        <f>IF('Section 10a Plan_Diffusion'!J289="","",IF('Section 10a Plan_Diffusion'!J289="«Choisir»","",'Section 10a Plan_Diffusion'!J289))</f>
        <v/>
      </c>
      <c r="R834" s="9" t="str">
        <f>IF('Section 10a Plan_Diffusion'!K289="","",'Section 10a Plan_Diffusion'!K289)</f>
        <v/>
      </c>
      <c r="S834" s="9" t="str">
        <f>IF('Section 10a Plan_Diffusion'!L289="","",'Section 10a Plan_Diffusion'!L289)</f>
        <v/>
      </c>
      <c r="T834" s="9" t="str">
        <f>IF('Section 10a Plan_Diffusion'!M289="","",'Section 10a Plan_Diffusion'!M289)</f>
        <v/>
      </c>
      <c r="U834" s="9" t="str">
        <f>IF('Section 10a Plan_Diffusion'!N289="","",'Section 10a Plan_Diffusion'!N289)</f>
        <v/>
      </c>
      <c r="V834" s="9">
        <f>'Section 10a Plan_Diffusion'!O289</f>
        <v>0</v>
      </c>
      <c r="W834" s="45">
        <f>'Section 10a Plan_Diffusion'!P289</f>
        <v>0</v>
      </c>
      <c r="X834" s="45">
        <f>'Section 10a Plan_Diffusion'!Q289</f>
        <v>0</v>
      </c>
      <c r="Y834" s="45">
        <f>'Section 10a Plan_Diffusion'!R289</f>
        <v>0</v>
      </c>
      <c r="Z834" s="45">
        <f>'Section 10a Plan_Diffusion'!S289</f>
        <v>0</v>
      </c>
      <c r="AA834" s="9">
        <f>'Section 10a Plan_Diffusion'!T289</f>
        <v>0</v>
      </c>
      <c r="AB834" s="9">
        <f>'Section 10a Plan_Diffusion'!U289</f>
        <v>0</v>
      </c>
    </row>
    <row r="835" spans="1:28">
      <c r="A835" s="9">
        <f>'Identification '!$F$11</f>
        <v>0</v>
      </c>
      <c r="B835" s="1371" t="str">
        <f>IF(AND('Identification '!$F$11="",'Identification '!$F$15&lt;&gt;""),'Identification '!$F$15,IF('Identification '!$F$11="","",IF('Identification '!$F$13="Inscrire le nom de votre organisme dans la cellule F15",'Identification '!$F$15,'Identification '!$F$13)))</f>
        <v/>
      </c>
      <c r="C835" s="9" t="str">
        <f>REF!$BM$8</f>
        <v>2026-2027</v>
      </c>
      <c r="D835" s="9" t="s">
        <v>3224</v>
      </c>
      <c r="E835" s="69" t="str">
        <f>'Identification '!$F$17</f>
        <v/>
      </c>
      <c r="F835" s="9" t="str">
        <f>'Identification '!$G$18</f>
        <v/>
      </c>
      <c r="G835" s="232" t="str">
        <f>IF('Section 10a Plan_Diffusion'!$D$6="","",'Section 10a Plan_Diffusion'!$D$6)</f>
        <v/>
      </c>
      <c r="H835" s="9" t="str">
        <f>IF('Section 10a Plan_Diffusion'!$D$8="","",'Section 10a Plan_Diffusion'!$D$8)</f>
        <v/>
      </c>
      <c r="I835" s="9" t="str">
        <f>IF('Section 10a Plan_Diffusion'!$K$8="","",'Section 10a Plan_Diffusion'!$K$8)</f>
        <v/>
      </c>
      <c r="J835" s="69" t="str">
        <f>IF('Section 10a Plan_Diffusion'!C290="","",'Section 10a Plan_Diffusion'!C290)</f>
        <v/>
      </c>
      <c r="K835" s="1273" t="str">
        <f>IF('Section 10a Plan_Diffusion'!D290="","",'Section 10a Plan_Diffusion'!D290)</f>
        <v/>
      </c>
      <c r="L835" s="69" t="str">
        <f>IF('Section 10a Plan_Diffusion'!E290="","",IF('Section 10a Plan_Diffusion'!E290="«Choisir»","",'Section 10a Plan_Diffusion'!E290))</f>
        <v/>
      </c>
      <c r="M835" s="69" t="str">
        <f>IF('Section 10a Plan_Diffusion'!F290="","",IF('Section 10a Plan_Diffusion'!F290="«Choisir»","",'Section 10a Plan_Diffusion'!F290))</f>
        <v/>
      </c>
      <c r="N835" s="69" t="str">
        <f>IF('Section 10a Plan_Diffusion'!G290="","",'Section 10a Plan_Diffusion'!G290)</f>
        <v/>
      </c>
      <c r="O835" s="69" t="str">
        <f>IF('Section 10a Plan_Diffusion'!H290="","",'Section 10a Plan_Diffusion'!H290)</f>
        <v/>
      </c>
      <c r="P835" s="69" t="str">
        <f>IF('Section 10a Plan_Diffusion'!I290="","",IF('Section 10a Plan_Diffusion'!I290="«Choisir»","",'Section 10a Plan_Diffusion'!I290))</f>
        <v/>
      </c>
      <c r="Q835" s="69" t="str">
        <f>IF('Section 10a Plan_Diffusion'!J290="","",IF('Section 10a Plan_Diffusion'!J290="«Choisir»","",'Section 10a Plan_Diffusion'!J290))</f>
        <v/>
      </c>
      <c r="R835" s="9" t="str">
        <f>IF('Section 10a Plan_Diffusion'!K290="","",'Section 10a Plan_Diffusion'!K290)</f>
        <v/>
      </c>
      <c r="S835" s="9" t="str">
        <f>IF('Section 10a Plan_Diffusion'!L290="","",'Section 10a Plan_Diffusion'!L290)</f>
        <v/>
      </c>
      <c r="T835" s="9" t="str">
        <f>IF('Section 10a Plan_Diffusion'!M290="","",'Section 10a Plan_Diffusion'!M290)</f>
        <v/>
      </c>
      <c r="U835" s="9" t="str">
        <f>IF('Section 10a Plan_Diffusion'!N290="","",'Section 10a Plan_Diffusion'!N290)</f>
        <v/>
      </c>
      <c r="V835" s="9">
        <f>'Section 10a Plan_Diffusion'!O290</f>
        <v>0</v>
      </c>
      <c r="W835" s="45">
        <f>'Section 10a Plan_Diffusion'!P290</f>
        <v>0</v>
      </c>
      <c r="X835" s="45">
        <f>'Section 10a Plan_Diffusion'!Q290</f>
        <v>0</v>
      </c>
      <c r="Y835" s="45">
        <f>'Section 10a Plan_Diffusion'!R290</f>
        <v>0</v>
      </c>
      <c r="Z835" s="45">
        <f>'Section 10a Plan_Diffusion'!S290</f>
        <v>0</v>
      </c>
      <c r="AA835" s="9">
        <f>'Section 10a Plan_Diffusion'!T290</f>
        <v>0</v>
      </c>
      <c r="AB835" s="9">
        <f>'Section 10a Plan_Diffusion'!U290</f>
        <v>0</v>
      </c>
    </row>
    <row r="836" spans="1:28">
      <c r="A836" s="9">
        <f>'Identification '!$F$11</f>
        <v>0</v>
      </c>
      <c r="B836" s="1371" t="str">
        <f>IF(AND('Identification '!$F$11="",'Identification '!$F$15&lt;&gt;""),'Identification '!$F$15,IF('Identification '!$F$11="","",IF('Identification '!$F$13="Inscrire le nom de votre organisme dans la cellule F15",'Identification '!$F$15,'Identification '!$F$13)))</f>
        <v/>
      </c>
      <c r="C836" s="9" t="str">
        <f>REF!$BM$8</f>
        <v>2026-2027</v>
      </c>
      <c r="D836" s="9" t="s">
        <v>3224</v>
      </c>
      <c r="E836" s="69" t="str">
        <f>'Identification '!$F$17</f>
        <v/>
      </c>
      <c r="F836" s="9" t="str">
        <f>'Identification '!$G$18</f>
        <v/>
      </c>
      <c r="G836" s="232" t="str">
        <f>IF('Section 10a Plan_Diffusion'!$D$6="","",'Section 10a Plan_Diffusion'!$D$6)</f>
        <v/>
      </c>
      <c r="H836" s="9" t="str">
        <f>IF('Section 10a Plan_Diffusion'!$D$8="","",'Section 10a Plan_Diffusion'!$D$8)</f>
        <v/>
      </c>
      <c r="I836" s="9" t="str">
        <f>IF('Section 10a Plan_Diffusion'!$K$8="","",'Section 10a Plan_Diffusion'!$K$8)</f>
        <v/>
      </c>
      <c r="J836" s="69" t="str">
        <f>IF('Section 10a Plan_Diffusion'!C291="","",'Section 10a Plan_Diffusion'!C291)</f>
        <v/>
      </c>
      <c r="K836" s="1273" t="str">
        <f>IF('Section 10a Plan_Diffusion'!D291="","",'Section 10a Plan_Diffusion'!D291)</f>
        <v/>
      </c>
      <c r="L836" s="69" t="str">
        <f>IF('Section 10a Plan_Diffusion'!E291="","",IF('Section 10a Plan_Diffusion'!E291="«Choisir»","",'Section 10a Plan_Diffusion'!E291))</f>
        <v/>
      </c>
      <c r="M836" s="69" t="str">
        <f>IF('Section 10a Plan_Diffusion'!F291="","",IF('Section 10a Plan_Diffusion'!F291="«Choisir»","",'Section 10a Plan_Diffusion'!F291))</f>
        <v/>
      </c>
      <c r="N836" s="69" t="str">
        <f>IF('Section 10a Plan_Diffusion'!G291="","",'Section 10a Plan_Diffusion'!G291)</f>
        <v/>
      </c>
      <c r="O836" s="69" t="str">
        <f>IF('Section 10a Plan_Diffusion'!H291="","",'Section 10a Plan_Diffusion'!H291)</f>
        <v/>
      </c>
      <c r="P836" s="69" t="str">
        <f>IF('Section 10a Plan_Diffusion'!I291="","",IF('Section 10a Plan_Diffusion'!I291="«Choisir»","",'Section 10a Plan_Diffusion'!I291))</f>
        <v/>
      </c>
      <c r="Q836" s="69" t="str">
        <f>IF('Section 10a Plan_Diffusion'!J291="","",IF('Section 10a Plan_Diffusion'!J291="«Choisir»","",'Section 10a Plan_Diffusion'!J291))</f>
        <v/>
      </c>
      <c r="R836" s="9" t="str">
        <f>IF('Section 10a Plan_Diffusion'!K291="","",'Section 10a Plan_Diffusion'!K291)</f>
        <v/>
      </c>
      <c r="S836" s="9" t="str">
        <f>IF('Section 10a Plan_Diffusion'!L291="","",'Section 10a Plan_Diffusion'!L291)</f>
        <v/>
      </c>
      <c r="T836" s="9" t="str">
        <f>IF('Section 10a Plan_Diffusion'!M291="","",'Section 10a Plan_Diffusion'!M291)</f>
        <v/>
      </c>
      <c r="U836" s="9" t="str">
        <f>IF('Section 10a Plan_Diffusion'!N291="","",'Section 10a Plan_Diffusion'!N291)</f>
        <v/>
      </c>
      <c r="V836" s="9">
        <f>'Section 10a Plan_Diffusion'!O291</f>
        <v>0</v>
      </c>
      <c r="W836" s="45">
        <f>'Section 10a Plan_Diffusion'!P291</f>
        <v>0</v>
      </c>
      <c r="X836" s="45">
        <f>'Section 10a Plan_Diffusion'!Q291</f>
        <v>0</v>
      </c>
      <c r="Y836" s="45">
        <f>'Section 10a Plan_Diffusion'!R291</f>
        <v>0</v>
      </c>
      <c r="Z836" s="45">
        <f>'Section 10a Plan_Diffusion'!S291</f>
        <v>0</v>
      </c>
      <c r="AA836" s="9">
        <f>'Section 10a Plan_Diffusion'!T291</f>
        <v>0</v>
      </c>
      <c r="AB836" s="9">
        <f>'Section 10a Plan_Diffusion'!U291</f>
        <v>0</v>
      </c>
    </row>
    <row r="837" spans="1:28">
      <c r="A837" s="9">
        <f>'Identification '!$F$11</f>
        <v>0</v>
      </c>
      <c r="B837" s="1371" t="str">
        <f>IF(AND('Identification '!$F$11="",'Identification '!$F$15&lt;&gt;""),'Identification '!$F$15,IF('Identification '!$F$11="","",IF('Identification '!$F$13="Inscrire le nom de votre organisme dans la cellule F15",'Identification '!$F$15,'Identification '!$F$13)))</f>
        <v/>
      </c>
      <c r="C837" s="9" t="str">
        <f>REF!$BM$8</f>
        <v>2026-2027</v>
      </c>
      <c r="D837" s="9" t="s">
        <v>3224</v>
      </c>
      <c r="E837" s="69" t="str">
        <f>'Identification '!$F$17</f>
        <v/>
      </c>
      <c r="F837" s="9" t="str">
        <f>'Identification '!$G$18</f>
        <v/>
      </c>
      <c r="G837" s="232" t="str">
        <f>IF('Section 10a Plan_Diffusion'!$D$6="","",'Section 10a Plan_Diffusion'!$D$6)</f>
        <v/>
      </c>
      <c r="H837" s="9" t="str">
        <f>IF('Section 10a Plan_Diffusion'!$D$8="","",'Section 10a Plan_Diffusion'!$D$8)</f>
        <v/>
      </c>
      <c r="I837" s="9" t="str">
        <f>IF('Section 10a Plan_Diffusion'!$K$8="","",'Section 10a Plan_Diffusion'!$K$8)</f>
        <v/>
      </c>
      <c r="J837" s="69" t="str">
        <f>IF('Section 10a Plan_Diffusion'!C292="","",'Section 10a Plan_Diffusion'!C292)</f>
        <v/>
      </c>
      <c r="K837" s="1273" t="str">
        <f>IF('Section 10a Plan_Diffusion'!D292="","",'Section 10a Plan_Diffusion'!D292)</f>
        <v/>
      </c>
      <c r="L837" s="69" t="str">
        <f>IF('Section 10a Plan_Diffusion'!E292="","",IF('Section 10a Plan_Diffusion'!E292="«Choisir»","",'Section 10a Plan_Diffusion'!E292))</f>
        <v/>
      </c>
      <c r="M837" s="69" t="str">
        <f>IF('Section 10a Plan_Diffusion'!F292="","",IF('Section 10a Plan_Diffusion'!F292="«Choisir»","",'Section 10a Plan_Diffusion'!F292))</f>
        <v/>
      </c>
      <c r="N837" s="69" t="str">
        <f>IF('Section 10a Plan_Diffusion'!G292="","",'Section 10a Plan_Diffusion'!G292)</f>
        <v/>
      </c>
      <c r="O837" s="69" t="str">
        <f>IF('Section 10a Plan_Diffusion'!H292="","",'Section 10a Plan_Diffusion'!H292)</f>
        <v/>
      </c>
      <c r="P837" s="69" t="str">
        <f>IF('Section 10a Plan_Diffusion'!I292="","",IF('Section 10a Plan_Diffusion'!I292="«Choisir»","",'Section 10a Plan_Diffusion'!I292))</f>
        <v/>
      </c>
      <c r="Q837" s="69" t="str">
        <f>IF('Section 10a Plan_Diffusion'!J292="","",IF('Section 10a Plan_Diffusion'!J292="«Choisir»","",'Section 10a Plan_Diffusion'!J292))</f>
        <v/>
      </c>
      <c r="R837" s="9" t="str">
        <f>IF('Section 10a Plan_Diffusion'!K292="","",'Section 10a Plan_Diffusion'!K292)</f>
        <v/>
      </c>
      <c r="S837" s="9" t="str">
        <f>IF('Section 10a Plan_Diffusion'!L292="","",'Section 10a Plan_Diffusion'!L292)</f>
        <v/>
      </c>
      <c r="T837" s="9" t="str">
        <f>IF('Section 10a Plan_Diffusion'!M292="","",'Section 10a Plan_Diffusion'!M292)</f>
        <v/>
      </c>
      <c r="U837" s="9" t="str">
        <f>IF('Section 10a Plan_Diffusion'!N292="","",'Section 10a Plan_Diffusion'!N292)</f>
        <v/>
      </c>
      <c r="V837" s="9">
        <f>'Section 10a Plan_Diffusion'!O292</f>
        <v>0</v>
      </c>
      <c r="W837" s="45">
        <f>'Section 10a Plan_Diffusion'!P292</f>
        <v>0</v>
      </c>
      <c r="X837" s="45">
        <f>'Section 10a Plan_Diffusion'!Q292</f>
        <v>0</v>
      </c>
      <c r="Y837" s="45">
        <f>'Section 10a Plan_Diffusion'!R292</f>
        <v>0</v>
      </c>
      <c r="Z837" s="45">
        <f>'Section 10a Plan_Diffusion'!S292</f>
        <v>0</v>
      </c>
      <c r="AA837" s="9">
        <f>'Section 10a Plan_Diffusion'!T292</f>
        <v>0</v>
      </c>
      <c r="AB837" s="9">
        <f>'Section 10a Plan_Diffusion'!U292</f>
        <v>0</v>
      </c>
    </row>
    <row r="838" spans="1:28">
      <c r="A838" s="9">
        <f>'Identification '!$F$11</f>
        <v>0</v>
      </c>
      <c r="B838" s="1371" t="str">
        <f>IF(AND('Identification '!$F$11="",'Identification '!$F$15&lt;&gt;""),'Identification '!$F$15,IF('Identification '!$F$11="","",IF('Identification '!$F$13="Inscrire le nom de votre organisme dans la cellule F15",'Identification '!$F$15,'Identification '!$F$13)))</f>
        <v/>
      </c>
      <c r="C838" s="9" t="str">
        <f>REF!$BM$8</f>
        <v>2026-2027</v>
      </c>
      <c r="D838" s="9" t="s">
        <v>3224</v>
      </c>
      <c r="E838" s="69" t="str">
        <f>'Identification '!$F$17</f>
        <v/>
      </c>
      <c r="F838" s="9" t="str">
        <f>'Identification '!$G$18</f>
        <v/>
      </c>
      <c r="G838" s="232" t="str">
        <f>IF('Section 10a Plan_Diffusion'!$D$6="","",'Section 10a Plan_Diffusion'!$D$6)</f>
        <v/>
      </c>
      <c r="H838" s="9" t="str">
        <f>IF('Section 10a Plan_Diffusion'!$D$8="","",'Section 10a Plan_Diffusion'!$D$8)</f>
        <v/>
      </c>
      <c r="I838" s="9" t="str">
        <f>IF('Section 10a Plan_Diffusion'!$K$8="","",'Section 10a Plan_Diffusion'!$K$8)</f>
        <v/>
      </c>
      <c r="J838" s="69" t="str">
        <f>IF('Section 10a Plan_Diffusion'!C293="","",'Section 10a Plan_Diffusion'!C293)</f>
        <v/>
      </c>
      <c r="K838" s="1273" t="str">
        <f>IF('Section 10a Plan_Diffusion'!D293="","",'Section 10a Plan_Diffusion'!D293)</f>
        <v/>
      </c>
      <c r="L838" s="69" t="str">
        <f>IF('Section 10a Plan_Diffusion'!E293="","",IF('Section 10a Plan_Diffusion'!E293="«Choisir»","",'Section 10a Plan_Diffusion'!E293))</f>
        <v/>
      </c>
      <c r="M838" s="69" t="str">
        <f>IF('Section 10a Plan_Diffusion'!F293="","",IF('Section 10a Plan_Diffusion'!F293="«Choisir»","",'Section 10a Plan_Diffusion'!F293))</f>
        <v/>
      </c>
      <c r="N838" s="69" t="str">
        <f>IF('Section 10a Plan_Diffusion'!G293="","",'Section 10a Plan_Diffusion'!G293)</f>
        <v/>
      </c>
      <c r="O838" s="69" t="str">
        <f>IF('Section 10a Plan_Diffusion'!H293="","",'Section 10a Plan_Diffusion'!H293)</f>
        <v/>
      </c>
      <c r="P838" s="69" t="str">
        <f>IF('Section 10a Plan_Diffusion'!I293="","",IF('Section 10a Plan_Diffusion'!I293="«Choisir»","",'Section 10a Plan_Diffusion'!I293))</f>
        <v/>
      </c>
      <c r="Q838" s="69" t="str">
        <f>IF('Section 10a Plan_Diffusion'!J293="","",IF('Section 10a Plan_Diffusion'!J293="«Choisir»","",'Section 10a Plan_Diffusion'!J293))</f>
        <v/>
      </c>
      <c r="R838" s="9" t="str">
        <f>IF('Section 10a Plan_Diffusion'!K293="","",'Section 10a Plan_Diffusion'!K293)</f>
        <v/>
      </c>
      <c r="S838" s="9" t="str">
        <f>IF('Section 10a Plan_Diffusion'!L293="","",'Section 10a Plan_Diffusion'!L293)</f>
        <v/>
      </c>
      <c r="T838" s="9" t="str">
        <f>IF('Section 10a Plan_Diffusion'!M293="","",'Section 10a Plan_Diffusion'!M293)</f>
        <v/>
      </c>
      <c r="U838" s="9" t="str">
        <f>IF('Section 10a Plan_Diffusion'!N293="","",'Section 10a Plan_Diffusion'!N293)</f>
        <v/>
      </c>
      <c r="V838" s="9">
        <f>'Section 10a Plan_Diffusion'!O293</f>
        <v>0</v>
      </c>
      <c r="W838" s="45">
        <f>'Section 10a Plan_Diffusion'!P293</f>
        <v>0</v>
      </c>
      <c r="X838" s="45">
        <f>'Section 10a Plan_Diffusion'!Q293</f>
        <v>0</v>
      </c>
      <c r="Y838" s="45">
        <f>'Section 10a Plan_Diffusion'!R293</f>
        <v>0</v>
      </c>
      <c r="Z838" s="45">
        <f>'Section 10a Plan_Diffusion'!S293</f>
        <v>0</v>
      </c>
      <c r="AA838" s="9">
        <f>'Section 10a Plan_Diffusion'!T293</f>
        <v>0</v>
      </c>
      <c r="AB838" s="9">
        <f>'Section 10a Plan_Diffusion'!U293</f>
        <v>0</v>
      </c>
    </row>
    <row r="839" spans="1:28">
      <c r="A839" s="9">
        <f>'Identification '!$F$11</f>
        <v>0</v>
      </c>
      <c r="B839" s="1371" t="str">
        <f>IF(AND('Identification '!$F$11="",'Identification '!$F$15&lt;&gt;""),'Identification '!$F$15,IF('Identification '!$F$11="","",IF('Identification '!$F$13="Inscrire le nom de votre organisme dans la cellule F15",'Identification '!$F$15,'Identification '!$F$13)))</f>
        <v/>
      </c>
      <c r="C839" s="9" t="str">
        <f>REF!$BM$8</f>
        <v>2026-2027</v>
      </c>
      <c r="D839" s="9" t="s">
        <v>3224</v>
      </c>
      <c r="E839" s="69" t="str">
        <f>'Identification '!$F$17</f>
        <v/>
      </c>
      <c r="F839" s="9" t="str">
        <f>'Identification '!$G$18</f>
        <v/>
      </c>
      <c r="G839" s="232" t="str">
        <f>IF('Section 10a Plan_Diffusion'!$D$6="","",'Section 10a Plan_Diffusion'!$D$6)</f>
        <v/>
      </c>
      <c r="H839" s="9" t="str">
        <f>IF('Section 10a Plan_Diffusion'!$D$8="","",'Section 10a Plan_Diffusion'!$D$8)</f>
        <v/>
      </c>
      <c r="I839" s="9" t="str">
        <f>IF('Section 10a Plan_Diffusion'!$K$8="","",'Section 10a Plan_Diffusion'!$K$8)</f>
        <v/>
      </c>
      <c r="J839" s="69" t="str">
        <f>IF('Section 10a Plan_Diffusion'!C294="","",'Section 10a Plan_Diffusion'!C294)</f>
        <v/>
      </c>
      <c r="K839" s="1273" t="str">
        <f>IF('Section 10a Plan_Diffusion'!D294="","",'Section 10a Plan_Diffusion'!D294)</f>
        <v/>
      </c>
      <c r="L839" s="69" t="str">
        <f>IF('Section 10a Plan_Diffusion'!E294="","",IF('Section 10a Plan_Diffusion'!E294="«Choisir»","",'Section 10a Plan_Diffusion'!E294))</f>
        <v/>
      </c>
      <c r="M839" s="69" t="str">
        <f>IF('Section 10a Plan_Diffusion'!F294="","",IF('Section 10a Plan_Diffusion'!F294="«Choisir»","",'Section 10a Plan_Diffusion'!F294))</f>
        <v/>
      </c>
      <c r="N839" s="69" t="str">
        <f>IF('Section 10a Plan_Diffusion'!G294="","",'Section 10a Plan_Diffusion'!G294)</f>
        <v/>
      </c>
      <c r="O839" s="69" t="str">
        <f>IF('Section 10a Plan_Diffusion'!H294="","",'Section 10a Plan_Diffusion'!H294)</f>
        <v/>
      </c>
      <c r="P839" s="69" t="str">
        <f>IF('Section 10a Plan_Diffusion'!I294="","",IF('Section 10a Plan_Diffusion'!I294="«Choisir»","",'Section 10a Plan_Diffusion'!I294))</f>
        <v/>
      </c>
      <c r="Q839" s="69" t="str">
        <f>IF('Section 10a Plan_Diffusion'!J294="","",IF('Section 10a Plan_Diffusion'!J294="«Choisir»","",'Section 10a Plan_Diffusion'!J294))</f>
        <v/>
      </c>
      <c r="R839" s="9" t="str">
        <f>IF('Section 10a Plan_Diffusion'!K294="","",'Section 10a Plan_Diffusion'!K294)</f>
        <v/>
      </c>
      <c r="S839" s="9" t="str">
        <f>IF('Section 10a Plan_Diffusion'!L294="","",'Section 10a Plan_Diffusion'!L294)</f>
        <v/>
      </c>
      <c r="T839" s="9" t="str">
        <f>IF('Section 10a Plan_Diffusion'!M294="","",'Section 10a Plan_Diffusion'!M294)</f>
        <v/>
      </c>
      <c r="U839" s="9" t="str">
        <f>IF('Section 10a Plan_Diffusion'!N294="","",'Section 10a Plan_Diffusion'!N294)</f>
        <v/>
      </c>
      <c r="V839" s="9">
        <f>'Section 10a Plan_Diffusion'!O294</f>
        <v>0</v>
      </c>
      <c r="W839" s="45">
        <f>'Section 10a Plan_Diffusion'!P294</f>
        <v>0</v>
      </c>
      <c r="X839" s="45">
        <f>'Section 10a Plan_Diffusion'!Q294</f>
        <v>0</v>
      </c>
      <c r="Y839" s="45">
        <f>'Section 10a Plan_Diffusion'!R294</f>
        <v>0</v>
      </c>
      <c r="Z839" s="45">
        <f>'Section 10a Plan_Diffusion'!S294</f>
        <v>0</v>
      </c>
      <c r="AA839" s="9">
        <f>'Section 10a Plan_Diffusion'!T294</f>
        <v>0</v>
      </c>
      <c r="AB839" s="9">
        <f>'Section 10a Plan_Diffusion'!U294</f>
        <v>0</v>
      </c>
    </row>
    <row r="840" spans="1:28">
      <c r="A840" s="9">
        <f>'Identification '!$F$11</f>
        <v>0</v>
      </c>
      <c r="B840" s="1371" t="str">
        <f>IF(AND('Identification '!$F$11="",'Identification '!$F$15&lt;&gt;""),'Identification '!$F$15,IF('Identification '!$F$11="","",IF('Identification '!$F$13="Inscrire le nom de votre organisme dans la cellule F15",'Identification '!$F$15,'Identification '!$F$13)))</f>
        <v/>
      </c>
      <c r="C840" s="9" t="str">
        <f>REF!$BM$8</f>
        <v>2026-2027</v>
      </c>
      <c r="D840" s="9" t="s">
        <v>3224</v>
      </c>
      <c r="E840" s="69" t="str">
        <f>'Identification '!$F$17</f>
        <v/>
      </c>
      <c r="F840" s="9" t="str">
        <f>'Identification '!$G$18</f>
        <v/>
      </c>
      <c r="G840" s="232" t="str">
        <f>IF('Section 10a Plan_Diffusion'!$D$6="","",'Section 10a Plan_Diffusion'!$D$6)</f>
        <v/>
      </c>
      <c r="H840" s="9" t="str">
        <f>IF('Section 10a Plan_Diffusion'!$D$8="","",'Section 10a Plan_Diffusion'!$D$8)</f>
        <v/>
      </c>
      <c r="I840" s="9" t="str">
        <f>IF('Section 10a Plan_Diffusion'!$K$8="","",'Section 10a Plan_Diffusion'!$K$8)</f>
        <v/>
      </c>
      <c r="J840" s="69" t="str">
        <f>IF('Section 10a Plan_Diffusion'!C295="","",'Section 10a Plan_Diffusion'!C295)</f>
        <v/>
      </c>
      <c r="K840" s="1273" t="str">
        <f>IF('Section 10a Plan_Diffusion'!D295="","",'Section 10a Plan_Diffusion'!D295)</f>
        <v/>
      </c>
      <c r="L840" s="69" t="str">
        <f>IF('Section 10a Plan_Diffusion'!E295="","",IF('Section 10a Plan_Diffusion'!E295="«Choisir»","",'Section 10a Plan_Diffusion'!E295))</f>
        <v/>
      </c>
      <c r="M840" s="69" t="str">
        <f>IF('Section 10a Plan_Diffusion'!F295="","",IF('Section 10a Plan_Diffusion'!F295="«Choisir»","",'Section 10a Plan_Diffusion'!F295))</f>
        <v/>
      </c>
      <c r="N840" s="69" t="str">
        <f>IF('Section 10a Plan_Diffusion'!G295="","",'Section 10a Plan_Diffusion'!G295)</f>
        <v/>
      </c>
      <c r="O840" s="69" t="str">
        <f>IF('Section 10a Plan_Diffusion'!H295="","",'Section 10a Plan_Diffusion'!H295)</f>
        <v/>
      </c>
      <c r="P840" s="69" t="str">
        <f>IF('Section 10a Plan_Diffusion'!I295="","",IF('Section 10a Plan_Diffusion'!I295="«Choisir»","",'Section 10a Plan_Diffusion'!I295))</f>
        <v/>
      </c>
      <c r="Q840" s="69" t="str">
        <f>IF('Section 10a Plan_Diffusion'!J295="","",IF('Section 10a Plan_Diffusion'!J295="«Choisir»","",'Section 10a Plan_Diffusion'!J295))</f>
        <v/>
      </c>
      <c r="R840" s="9" t="str">
        <f>IF('Section 10a Plan_Diffusion'!K295="","",'Section 10a Plan_Diffusion'!K295)</f>
        <v/>
      </c>
      <c r="S840" s="9" t="str">
        <f>IF('Section 10a Plan_Diffusion'!L295="","",'Section 10a Plan_Diffusion'!L295)</f>
        <v/>
      </c>
      <c r="T840" s="9" t="str">
        <f>IF('Section 10a Plan_Diffusion'!M295="","",'Section 10a Plan_Diffusion'!M295)</f>
        <v/>
      </c>
      <c r="U840" s="9" t="str">
        <f>IF('Section 10a Plan_Diffusion'!N295="","",'Section 10a Plan_Diffusion'!N295)</f>
        <v/>
      </c>
      <c r="V840" s="9">
        <f>'Section 10a Plan_Diffusion'!O295</f>
        <v>0</v>
      </c>
      <c r="W840" s="45">
        <f>'Section 10a Plan_Diffusion'!P295</f>
        <v>0</v>
      </c>
      <c r="X840" s="45">
        <f>'Section 10a Plan_Diffusion'!Q295</f>
        <v>0</v>
      </c>
      <c r="Y840" s="45">
        <f>'Section 10a Plan_Diffusion'!R295</f>
        <v>0</v>
      </c>
      <c r="Z840" s="45">
        <f>'Section 10a Plan_Diffusion'!S295</f>
        <v>0</v>
      </c>
      <c r="AA840" s="9">
        <f>'Section 10a Plan_Diffusion'!T295</f>
        <v>0</v>
      </c>
      <c r="AB840" s="9">
        <f>'Section 10a Plan_Diffusion'!U295</f>
        <v>0</v>
      </c>
    </row>
    <row r="841" spans="1:28">
      <c r="A841" s="9">
        <f>'Identification '!$F$11</f>
        <v>0</v>
      </c>
      <c r="B841" s="1371" t="str">
        <f>IF(AND('Identification '!$F$11="",'Identification '!$F$15&lt;&gt;""),'Identification '!$F$15,IF('Identification '!$F$11="","",IF('Identification '!$F$13="Inscrire le nom de votre organisme dans la cellule F15",'Identification '!$F$15,'Identification '!$F$13)))</f>
        <v/>
      </c>
      <c r="C841" s="9" t="str">
        <f>REF!$BM$8</f>
        <v>2026-2027</v>
      </c>
      <c r="D841" s="9" t="s">
        <v>3224</v>
      </c>
      <c r="E841" s="69" t="str">
        <f>'Identification '!$F$17</f>
        <v/>
      </c>
      <c r="F841" s="9" t="str">
        <f>'Identification '!$G$18</f>
        <v/>
      </c>
      <c r="G841" s="232" t="str">
        <f>IF('Section 10a Plan_Diffusion'!$D$6="","",'Section 10a Plan_Diffusion'!$D$6)</f>
        <v/>
      </c>
      <c r="H841" s="9" t="str">
        <f>IF('Section 10a Plan_Diffusion'!$D$8="","",'Section 10a Plan_Diffusion'!$D$8)</f>
        <v/>
      </c>
      <c r="I841" s="9" t="str">
        <f>IF('Section 10a Plan_Diffusion'!$K$8="","",'Section 10a Plan_Diffusion'!$K$8)</f>
        <v/>
      </c>
      <c r="J841" s="69" t="str">
        <f>IF('Section 10a Plan_Diffusion'!C296="","",'Section 10a Plan_Diffusion'!C296)</f>
        <v/>
      </c>
      <c r="K841" s="1273" t="str">
        <f>IF('Section 10a Plan_Diffusion'!D296="","",'Section 10a Plan_Diffusion'!D296)</f>
        <v/>
      </c>
      <c r="L841" s="69" t="str">
        <f>IF('Section 10a Plan_Diffusion'!E296="","",IF('Section 10a Plan_Diffusion'!E296="«Choisir»","",'Section 10a Plan_Diffusion'!E296))</f>
        <v/>
      </c>
      <c r="M841" s="69" t="str">
        <f>IF('Section 10a Plan_Diffusion'!F296="","",IF('Section 10a Plan_Diffusion'!F296="«Choisir»","",'Section 10a Plan_Diffusion'!F296))</f>
        <v/>
      </c>
      <c r="N841" s="69" t="str">
        <f>IF('Section 10a Plan_Diffusion'!G296="","",'Section 10a Plan_Diffusion'!G296)</f>
        <v/>
      </c>
      <c r="O841" s="69" t="str">
        <f>IF('Section 10a Plan_Diffusion'!H296="","",'Section 10a Plan_Diffusion'!H296)</f>
        <v/>
      </c>
      <c r="P841" s="69" t="str">
        <f>IF('Section 10a Plan_Diffusion'!I296="","",IF('Section 10a Plan_Diffusion'!I296="«Choisir»","",'Section 10a Plan_Diffusion'!I296))</f>
        <v/>
      </c>
      <c r="Q841" s="69" t="str">
        <f>IF('Section 10a Plan_Diffusion'!J296="","",IF('Section 10a Plan_Diffusion'!J296="«Choisir»","",'Section 10a Plan_Diffusion'!J296))</f>
        <v/>
      </c>
      <c r="R841" s="9" t="str">
        <f>IF('Section 10a Plan_Diffusion'!K296="","",'Section 10a Plan_Diffusion'!K296)</f>
        <v/>
      </c>
      <c r="S841" s="9" t="str">
        <f>IF('Section 10a Plan_Diffusion'!L296="","",'Section 10a Plan_Diffusion'!L296)</f>
        <v/>
      </c>
      <c r="T841" s="9" t="str">
        <f>IF('Section 10a Plan_Diffusion'!M296="","",'Section 10a Plan_Diffusion'!M296)</f>
        <v/>
      </c>
      <c r="U841" s="9" t="str">
        <f>IF('Section 10a Plan_Diffusion'!N296="","",'Section 10a Plan_Diffusion'!N296)</f>
        <v/>
      </c>
      <c r="V841" s="9">
        <f>'Section 10a Plan_Diffusion'!O296</f>
        <v>0</v>
      </c>
      <c r="W841" s="45">
        <f>'Section 10a Plan_Diffusion'!P296</f>
        <v>0</v>
      </c>
      <c r="X841" s="45">
        <f>'Section 10a Plan_Diffusion'!Q296</f>
        <v>0</v>
      </c>
      <c r="Y841" s="45">
        <f>'Section 10a Plan_Diffusion'!R296</f>
        <v>0</v>
      </c>
      <c r="Z841" s="45">
        <f>'Section 10a Plan_Diffusion'!S296</f>
        <v>0</v>
      </c>
      <c r="AA841" s="9">
        <f>'Section 10a Plan_Diffusion'!T296</f>
        <v>0</v>
      </c>
      <c r="AB841" s="9">
        <f>'Section 10a Plan_Diffusion'!U296</f>
        <v>0</v>
      </c>
    </row>
    <row r="842" spans="1:28">
      <c r="A842" s="9">
        <f>'Identification '!$F$11</f>
        <v>0</v>
      </c>
      <c r="B842" s="1371" t="str">
        <f>IF(AND('Identification '!$F$11="",'Identification '!$F$15&lt;&gt;""),'Identification '!$F$15,IF('Identification '!$F$11="","",IF('Identification '!$F$13="Inscrire le nom de votre organisme dans la cellule F15",'Identification '!$F$15,'Identification '!$F$13)))</f>
        <v/>
      </c>
      <c r="C842" s="9" t="str">
        <f>REF!$BM$8</f>
        <v>2026-2027</v>
      </c>
      <c r="D842" s="9" t="s">
        <v>3224</v>
      </c>
      <c r="E842" s="69" t="str">
        <f>'Identification '!$F$17</f>
        <v/>
      </c>
      <c r="F842" s="9" t="str">
        <f>'Identification '!$G$18</f>
        <v/>
      </c>
      <c r="G842" s="232" t="str">
        <f>IF('Section 10a Plan_Diffusion'!$D$6="","",'Section 10a Plan_Diffusion'!$D$6)</f>
        <v/>
      </c>
      <c r="H842" s="9" t="str">
        <f>IF('Section 10a Plan_Diffusion'!$D$8="","",'Section 10a Plan_Diffusion'!$D$8)</f>
        <v/>
      </c>
      <c r="I842" s="9" t="str">
        <f>IF('Section 10a Plan_Diffusion'!$K$8="","",'Section 10a Plan_Diffusion'!$K$8)</f>
        <v/>
      </c>
      <c r="J842" s="69" t="str">
        <f>IF('Section 10a Plan_Diffusion'!C297="","",'Section 10a Plan_Diffusion'!C297)</f>
        <v/>
      </c>
      <c r="K842" s="1273" t="str">
        <f>IF('Section 10a Plan_Diffusion'!D297="","",'Section 10a Plan_Diffusion'!D297)</f>
        <v/>
      </c>
      <c r="L842" s="69" t="str">
        <f>IF('Section 10a Plan_Diffusion'!E297="","",IF('Section 10a Plan_Diffusion'!E297="«Choisir»","",'Section 10a Plan_Diffusion'!E297))</f>
        <v/>
      </c>
      <c r="M842" s="69" t="str">
        <f>IF('Section 10a Plan_Diffusion'!F297="","",IF('Section 10a Plan_Diffusion'!F297="«Choisir»","",'Section 10a Plan_Diffusion'!F297))</f>
        <v/>
      </c>
      <c r="N842" s="69" t="str">
        <f>IF('Section 10a Plan_Diffusion'!G297="","",'Section 10a Plan_Diffusion'!G297)</f>
        <v/>
      </c>
      <c r="O842" s="69" t="str">
        <f>IF('Section 10a Plan_Diffusion'!H297="","",'Section 10a Plan_Diffusion'!H297)</f>
        <v/>
      </c>
      <c r="P842" s="69" t="str">
        <f>IF('Section 10a Plan_Diffusion'!I297="","",IF('Section 10a Plan_Diffusion'!I297="«Choisir»","",'Section 10a Plan_Diffusion'!I297))</f>
        <v/>
      </c>
      <c r="Q842" s="69" t="str">
        <f>IF('Section 10a Plan_Diffusion'!J297="","",IF('Section 10a Plan_Diffusion'!J297="«Choisir»","",'Section 10a Plan_Diffusion'!J297))</f>
        <v/>
      </c>
      <c r="R842" s="9" t="str">
        <f>IF('Section 10a Plan_Diffusion'!K297="","",'Section 10a Plan_Diffusion'!K297)</f>
        <v/>
      </c>
      <c r="S842" s="9" t="str">
        <f>IF('Section 10a Plan_Diffusion'!L297="","",'Section 10a Plan_Diffusion'!L297)</f>
        <v/>
      </c>
      <c r="T842" s="9" t="str">
        <f>IF('Section 10a Plan_Diffusion'!M297="","",'Section 10a Plan_Diffusion'!M297)</f>
        <v/>
      </c>
      <c r="U842" s="9" t="str">
        <f>IF('Section 10a Plan_Diffusion'!N297="","",'Section 10a Plan_Diffusion'!N297)</f>
        <v/>
      </c>
      <c r="V842" s="9">
        <f>'Section 10a Plan_Diffusion'!O297</f>
        <v>0</v>
      </c>
      <c r="W842" s="45">
        <f>'Section 10a Plan_Diffusion'!P297</f>
        <v>0</v>
      </c>
      <c r="X842" s="45">
        <f>'Section 10a Plan_Diffusion'!Q297</f>
        <v>0</v>
      </c>
      <c r="Y842" s="45">
        <f>'Section 10a Plan_Diffusion'!R297</f>
        <v>0</v>
      </c>
      <c r="Z842" s="45">
        <f>'Section 10a Plan_Diffusion'!S297</f>
        <v>0</v>
      </c>
      <c r="AA842" s="9">
        <f>'Section 10a Plan_Diffusion'!T297</f>
        <v>0</v>
      </c>
      <c r="AB842" s="9">
        <f>'Section 10a Plan_Diffusion'!U297</f>
        <v>0</v>
      </c>
    </row>
    <row r="843" spans="1:28">
      <c r="A843" s="9">
        <f>'Identification '!$F$11</f>
        <v>0</v>
      </c>
      <c r="B843" s="1371" t="str">
        <f>IF(AND('Identification '!$F$11="",'Identification '!$F$15&lt;&gt;""),'Identification '!$F$15,IF('Identification '!$F$11="","",IF('Identification '!$F$13="Inscrire le nom de votre organisme dans la cellule F15",'Identification '!$F$15,'Identification '!$F$13)))</f>
        <v/>
      </c>
      <c r="C843" s="9" t="str">
        <f>REF!$BM$8</f>
        <v>2026-2027</v>
      </c>
      <c r="D843" s="9" t="s">
        <v>3224</v>
      </c>
      <c r="E843" s="69" t="str">
        <f>'Identification '!$F$17</f>
        <v/>
      </c>
      <c r="F843" s="9" t="str">
        <f>'Identification '!$G$18</f>
        <v/>
      </c>
      <c r="G843" s="232" t="str">
        <f>IF('Section 10a Plan_Diffusion'!$D$6="","",'Section 10a Plan_Diffusion'!$D$6)</f>
        <v/>
      </c>
      <c r="H843" s="9" t="str">
        <f>IF('Section 10a Plan_Diffusion'!$D$8="","",'Section 10a Plan_Diffusion'!$D$8)</f>
        <v/>
      </c>
      <c r="I843" s="9" t="str">
        <f>IF('Section 10a Plan_Diffusion'!$K$8="","",'Section 10a Plan_Diffusion'!$K$8)</f>
        <v/>
      </c>
      <c r="J843" s="69" t="str">
        <f>IF('Section 10a Plan_Diffusion'!C298="","",'Section 10a Plan_Diffusion'!C298)</f>
        <v/>
      </c>
      <c r="K843" s="1273" t="str">
        <f>IF('Section 10a Plan_Diffusion'!D298="","",'Section 10a Plan_Diffusion'!D298)</f>
        <v/>
      </c>
      <c r="L843" s="69" t="str">
        <f>IF('Section 10a Plan_Diffusion'!E298="","",IF('Section 10a Plan_Diffusion'!E298="«Choisir»","",'Section 10a Plan_Diffusion'!E298))</f>
        <v/>
      </c>
      <c r="M843" s="69" t="str">
        <f>IF('Section 10a Plan_Diffusion'!F298="","",IF('Section 10a Plan_Diffusion'!F298="«Choisir»","",'Section 10a Plan_Diffusion'!F298))</f>
        <v/>
      </c>
      <c r="N843" s="69" t="str">
        <f>IF('Section 10a Plan_Diffusion'!G298="","",'Section 10a Plan_Diffusion'!G298)</f>
        <v/>
      </c>
      <c r="O843" s="69" t="str">
        <f>IF('Section 10a Plan_Diffusion'!H298="","",'Section 10a Plan_Diffusion'!H298)</f>
        <v/>
      </c>
      <c r="P843" s="69" t="str">
        <f>IF('Section 10a Plan_Diffusion'!I298="","",IF('Section 10a Plan_Diffusion'!I298="«Choisir»","",'Section 10a Plan_Diffusion'!I298))</f>
        <v/>
      </c>
      <c r="Q843" s="69" t="str">
        <f>IF('Section 10a Plan_Diffusion'!J298="","",IF('Section 10a Plan_Diffusion'!J298="«Choisir»","",'Section 10a Plan_Diffusion'!J298))</f>
        <v/>
      </c>
      <c r="R843" s="9" t="str">
        <f>IF('Section 10a Plan_Diffusion'!K298="","",'Section 10a Plan_Diffusion'!K298)</f>
        <v/>
      </c>
      <c r="S843" s="9" t="str">
        <f>IF('Section 10a Plan_Diffusion'!L298="","",'Section 10a Plan_Diffusion'!L298)</f>
        <v/>
      </c>
      <c r="T843" s="9" t="str">
        <f>IF('Section 10a Plan_Diffusion'!M298="","",'Section 10a Plan_Diffusion'!M298)</f>
        <v/>
      </c>
      <c r="U843" s="9" t="str">
        <f>IF('Section 10a Plan_Diffusion'!N298="","",'Section 10a Plan_Diffusion'!N298)</f>
        <v/>
      </c>
      <c r="V843" s="9">
        <f>'Section 10a Plan_Diffusion'!O298</f>
        <v>0</v>
      </c>
      <c r="W843" s="45">
        <f>'Section 10a Plan_Diffusion'!P298</f>
        <v>0</v>
      </c>
      <c r="X843" s="45">
        <f>'Section 10a Plan_Diffusion'!Q298</f>
        <v>0</v>
      </c>
      <c r="Y843" s="45">
        <f>'Section 10a Plan_Diffusion'!R298</f>
        <v>0</v>
      </c>
      <c r="Z843" s="45">
        <f>'Section 10a Plan_Diffusion'!S298</f>
        <v>0</v>
      </c>
      <c r="AA843" s="9">
        <f>'Section 10a Plan_Diffusion'!T298</f>
        <v>0</v>
      </c>
      <c r="AB843" s="9">
        <f>'Section 10a Plan_Diffusion'!U298</f>
        <v>0</v>
      </c>
    </row>
    <row r="844" spans="1:28">
      <c r="A844" s="9">
        <f>'Identification '!$F$11</f>
        <v>0</v>
      </c>
      <c r="B844" s="1371" t="str">
        <f>IF(AND('Identification '!$F$11="",'Identification '!$F$15&lt;&gt;""),'Identification '!$F$15,IF('Identification '!$F$11="","",IF('Identification '!$F$13="Inscrire le nom de votre organisme dans la cellule F15",'Identification '!$F$15,'Identification '!$F$13)))</f>
        <v/>
      </c>
      <c r="C844" s="9" t="str">
        <f>REF!$BM$8</f>
        <v>2026-2027</v>
      </c>
      <c r="D844" s="9" t="s">
        <v>3224</v>
      </c>
      <c r="E844" s="69" t="str">
        <f>'Identification '!$F$17</f>
        <v/>
      </c>
      <c r="F844" s="9" t="str">
        <f>'Identification '!$G$18</f>
        <v/>
      </c>
      <c r="G844" s="232" t="str">
        <f>IF('Section 10a Plan_Diffusion'!$D$6="","",'Section 10a Plan_Diffusion'!$D$6)</f>
        <v/>
      </c>
      <c r="H844" s="9" t="str">
        <f>IF('Section 10a Plan_Diffusion'!$D$8="","",'Section 10a Plan_Diffusion'!$D$8)</f>
        <v/>
      </c>
      <c r="I844" s="9" t="str">
        <f>IF('Section 10a Plan_Diffusion'!$K$8="","",'Section 10a Plan_Diffusion'!$K$8)</f>
        <v/>
      </c>
      <c r="J844" s="69" t="str">
        <f>IF('Section 10a Plan_Diffusion'!C299="","",'Section 10a Plan_Diffusion'!C299)</f>
        <v/>
      </c>
      <c r="K844" s="1273" t="str">
        <f>IF('Section 10a Plan_Diffusion'!D299="","",'Section 10a Plan_Diffusion'!D299)</f>
        <v/>
      </c>
      <c r="L844" s="69" t="str">
        <f>IF('Section 10a Plan_Diffusion'!E299="","",IF('Section 10a Plan_Diffusion'!E299="«Choisir»","",'Section 10a Plan_Diffusion'!E299))</f>
        <v/>
      </c>
      <c r="M844" s="69" t="str">
        <f>IF('Section 10a Plan_Diffusion'!F299="","",IF('Section 10a Plan_Diffusion'!F299="«Choisir»","",'Section 10a Plan_Diffusion'!F299))</f>
        <v/>
      </c>
      <c r="N844" s="69" t="str">
        <f>IF('Section 10a Plan_Diffusion'!G299="","",'Section 10a Plan_Diffusion'!G299)</f>
        <v/>
      </c>
      <c r="O844" s="69" t="str">
        <f>IF('Section 10a Plan_Diffusion'!H299="","",'Section 10a Plan_Diffusion'!H299)</f>
        <v/>
      </c>
      <c r="P844" s="69" t="str">
        <f>IF('Section 10a Plan_Diffusion'!I299="","",IF('Section 10a Plan_Diffusion'!I299="«Choisir»","",'Section 10a Plan_Diffusion'!I299))</f>
        <v/>
      </c>
      <c r="Q844" s="69" t="str">
        <f>IF('Section 10a Plan_Diffusion'!J299="","",IF('Section 10a Plan_Diffusion'!J299="«Choisir»","",'Section 10a Plan_Diffusion'!J299))</f>
        <v/>
      </c>
      <c r="R844" s="9" t="str">
        <f>IF('Section 10a Plan_Diffusion'!K299="","",'Section 10a Plan_Diffusion'!K299)</f>
        <v/>
      </c>
      <c r="S844" s="9" t="str">
        <f>IF('Section 10a Plan_Diffusion'!L299="","",'Section 10a Plan_Diffusion'!L299)</f>
        <v/>
      </c>
      <c r="T844" s="9" t="str">
        <f>IF('Section 10a Plan_Diffusion'!M299="","",'Section 10a Plan_Diffusion'!M299)</f>
        <v/>
      </c>
      <c r="U844" s="9" t="str">
        <f>IF('Section 10a Plan_Diffusion'!N299="","",'Section 10a Plan_Diffusion'!N299)</f>
        <v/>
      </c>
      <c r="V844" s="9">
        <f>'Section 10a Plan_Diffusion'!O299</f>
        <v>0</v>
      </c>
      <c r="W844" s="45">
        <f>'Section 10a Plan_Diffusion'!P299</f>
        <v>0</v>
      </c>
      <c r="X844" s="45">
        <f>'Section 10a Plan_Diffusion'!Q299</f>
        <v>0</v>
      </c>
      <c r="Y844" s="45">
        <f>'Section 10a Plan_Diffusion'!R299</f>
        <v>0</v>
      </c>
      <c r="Z844" s="45">
        <f>'Section 10a Plan_Diffusion'!S299</f>
        <v>0</v>
      </c>
      <c r="AA844" s="9">
        <f>'Section 10a Plan_Diffusion'!T299</f>
        <v>0</v>
      </c>
      <c r="AB844" s="9">
        <f>'Section 10a Plan_Diffusion'!U299</f>
        <v>0</v>
      </c>
    </row>
    <row r="845" spans="1:28">
      <c r="A845" s="9">
        <f>'Identification '!$F$11</f>
        <v>0</v>
      </c>
      <c r="B845" s="1371" t="str">
        <f>IF(AND('Identification '!$F$11="",'Identification '!$F$15&lt;&gt;""),'Identification '!$F$15,IF('Identification '!$F$11="","",IF('Identification '!$F$13="Inscrire le nom de votre organisme dans la cellule F15",'Identification '!$F$15,'Identification '!$F$13)))</f>
        <v/>
      </c>
      <c r="C845" s="9" t="str">
        <f>REF!$BM$8</f>
        <v>2026-2027</v>
      </c>
      <c r="D845" s="9" t="s">
        <v>3224</v>
      </c>
      <c r="E845" s="69" t="str">
        <f>'Identification '!$F$17</f>
        <v/>
      </c>
      <c r="F845" s="9" t="str">
        <f>'Identification '!$G$18</f>
        <v/>
      </c>
      <c r="G845" s="232" t="str">
        <f>IF('Section 10a Plan_Diffusion'!$D$6="","",'Section 10a Plan_Diffusion'!$D$6)</f>
        <v/>
      </c>
      <c r="H845" s="9" t="str">
        <f>IF('Section 10a Plan_Diffusion'!$D$8="","",'Section 10a Plan_Diffusion'!$D$8)</f>
        <v/>
      </c>
      <c r="I845" s="9" t="str">
        <f>IF('Section 10a Plan_Diffusion'!$K$8="","",'Section 10a Plan_Diffusion'!$K$8)</f>
        <v/>
      </c>
      <c r="J845" s="69" t="str">
        <f>IF('Section 10a Plan_Diffusion'!C300="","",'Section 10a Plan_Diffusion'!C300)</f>
        <v/>
      </c>
      <c r="K845" s="1273" t="str">
        <f>IF('Section 10a Plan_Diffusion'!D300="","",'Section 10a Plan_Diffusion'!D300)</f>
        <v/>
      </c>
      <c r="L845" s="69" t="str">
        <f>IF('Section 10a Plan_Diffusion'!E300="","",IF('Section 10a Plan_Diffusion'!E300="«Choisir»","",'Section 10a Plan_Diffusion'!E300))</f>
        <v/>
      </c>
      <c r="M845" s="69" t="str">
        <f>IF('Section 10a Plan_Diffusion'!F300="","",IF('Section 10a Plan_Diffusion'!F300="«Choisir»","",'Section 10a Plan_Diffusion'!F300))</f>
        <v/>
      </c>
      <c r="N845" s="69" t="str">
        <f>IF('Section 10a Plan_Diffusion'!G300="","",'Section 10a Plan_Diffusion'!G300)</f>
        <v/>
      </c>
      <c r="O845" s="69" t="str">
        <f>IF('Section 10a Plan_Diffusion'!H300="","",'Section 10a Plan_Diffusion'!H300)</f>
        <v/>
      </c>
      <c r="P845" s="69" t="str">
        <f>IF('Section 10a Plan_Diffusion'!I300="","",IF('Section 10a Plan_Diffusion'!I300="«Choisir»","",'Section 10a Plan_Diffusion'!I300))</f>
        <v/>
      </c>
      <c r="Q845" s="69" t="str">
        <f>IF('Section 10a Plan_Diffusion'!J300="","",IF('Section 10a Plan_Diffusion'!J300="«Choisir»","",'Section 10a Plan_Diffusion'!J300))</f>
        <v/>
      </c>
      <c r="R845" s="9" t="str">
        <f>IF('Section 10a Plan_Diffusion'!K300="","",'Section 10a Plan_Diffusion'!K300)</f>
        <v/>
      </c>
      <c r="S845" s="9" t="str">
        <f>IF('Section 10a Plan_Diffusion'!L300="","",'Section 10a Plan_Diffusion'!L300)</f>
        <v/>
      </c>
      <c r="T845" s="9" t="str">
        <f>IF('Section 10a Plan_Diffusion'!M300="","",'Section 10a Plan_Diffusion'!M300)</f>
        <v/>
      </c>
      <c r="U845" s="9" t="str">
        <f>IF('Section 10a Plan_Diffusion'!N300="","",'Section 10a Plan_Diffusion'!N300)</f>
        <v/>
      </c>
      <c r="V845" s="9">
        <f>'Section 10a Plan_Diffusion'!O300</f>
        <v>0</v>
      </c>
      <c r="W845" s="45">
        <f>'Section 10a Plan_Diffusion'!P300</f>
        <v>0</v>
      </c>
      <c r="X845" s="45">
        <f>'Section 10a Plan_Diffusion'!Q300</f>
        <v>0</v>
      </c>
      <c r="Y845" s="45">
        <f>'Section 10a Plan_Diffusion'!R300</f>
        <v>0</v>
      </c>
      <c r="Z845" s="45">
        <f>'Section 10a Plan_Diffusion'!S300</f>
        <v>0</v>
      </c>
      <c r="AA845" s="9">
        <f>'Section 10a Plan_Diffusion'!T300</f>
        <v>0</v>
      </c>
      <c r="AB845" s="9">
        <f>'Section 10a Plan_Diffusion'!U300</f>
        <v>0</v>
      </c>
    </row>
    <row r="846" spans="1:28">
      <c r="A846" s="9">
        <f>'Identification '!$F$11</f>
        <v>0</v>
      </c>
      <c r="B846" s="1371" t="str">
        <f>IF(AND('Identification '!$F$11="",'Identification '!$F$15&lt;&gt;""),'Identification '!$F$15,IF('Identification '!$F$11="","",IF('Identification '!$F$13="Inscrire le nom de votre organisme dans la cellule F15",'Identification '!$F$15,'Identification '!$F$13)))</f>
        <v/>
      </c>
      <c r="C846" s="9" t="str">
        <f>REF!$BM$8</f>
        <v>2026-2027</v>
      </c>
      <c r="D846" s="9" t="s">
        <v>3224</v>
      </c>
      <c r="E846" s="69" t="str">
        <f>'Identification '!$F$17</f>
        <v/>
      </c>
      <c r="F846" s="9" t="str">
        <f>'Identification '!$G$18</f>
        <v/>
      </c>
      <c r="G846" s="232" t="str">
        <f>IF('Section 10a Plan_Diffusion'!$D$6="","",'Section 10a Plan_Diffusion'!$D$6)</f>
        <v/>
      </c>
      <c r="H846" s="9" t="str">
        <f>IF('Section 10a Plan_Diffusion'!$D$8="","",'Section 10a Plan_Diffusion'!$D$8)</f>
        <v/>
      </c>
      <c r="I846" s="9" t="str">
        <f>IF('Section 10a Plan_Diffusion'!$K$8="","",'Section 10a Plan_Diffusion'!$K$8)</f>
        <v/>
      </c>
      <c r="J846" s="69" t="str">
        <f>IF('Section 10a Plan_Diffusion'!C301="","",'Section 10a Plan_Diffusion'!C301)</f>
        <v/>
      </c>
      <c r="K846" s="1273" t="str">
        <f>IF('Section 10a Plan_Diffusion'!D301="","",'Section 10a Plan_Diffusion'!D301)</f>
        <v/>
      </c>
      <c r="L846" s="69" t="str">
        <f>IF('Section 10a Plan_Diffusion'!E301="","",IF('Section 10a Plan_Diffusion'!E301="«Choisir»","",'Section 10a Plan_Diffusion'!E301))</f>
        <v/>
      </c>
      <c r="M846" s="69" t="str">
        <f>IF('Section 10a Plan_Diffusion'!F301="","",IF('Section 10a Plan_Diffusion'!F301="«Choisir»","",'Section 10a Plan_Diffusion'!F301))</f>
        <v/>
      </c>
      <c r="N846" s="69" t="str">
        <f>IF('Section 10a Plan_Diffusion'!G301="","",'Section 10a Plan_Diffusion'!G301)</f>
        <v/>
      </c>
      <c r="O846" s="69" t="str">
        <f>IF('Section 10a Plan_Diffusion'!H301="","",'Section 10a Plan_Diffusion'!H301)</f>
        <v/>
      </c>
      <c r="P846" s="69" t="str">
        <f>IF('Section 10a Plan_Diffusion'!I301="","",IF('Section 10a Plan_Diffusion'!I301="«Choisir»","",'Section 10a Plan_Diffusion'!I301))</f>
        <v/>
      </c>
      <c r="Q846" s="69" t="str">
        <f>IF('Section 10a Plan_Diffusion'!J301="","",IF('Section 10a Plan_Diffusion'!J301="«Choisir»","",'Section 10a Plan_Diffusion'!J301))</f>
        <v/>
      </c>
      <c r="R846" s="9" t="str">
        <f>IF('Section 10a Plan_Diffusion'!K301="","",'Section 10a Plan_Diffusion'!K301)</f>
        <v/>
      </c>
      <c r="S846" s="9" t="str">
        <f>IF('Section 10a Plan_Diffusion'!L301="","",'Section 10a Plan_Diffusion'!L301)</f>
        <v/>
      </c>
      <c r="T846" s="9" t="str">
        <f>IF('Section 10a Plan_Diffusion'!M301="","",'Section 10a Plan_Diffusion'!M301)</f>
        <v/>
      </c>
      <c r="U846" s="9" t="str">
        <f>IF('Section 10a Plan_Diffusion'!N301="","",'Section 10a Plan_Diffusion'!N301)</f>
        <v/>
      </c>
      <c r="V846" s="9">
        <f>'Section 10a Plan_Diffusion'!O301</f>
        <v>0</v>
      </c>
      <c r="W846" s="45">
        <f>'Section 10a Plan_Diffusion'!P301</f>
        <v>0</v>
      </c>
      <c r="X846" s="45">
        <f>'Section 10a Plan_Diffusion'!Q301</f>
        <v>0</v>
      </c>
      <c r="Y846" s="45">
        <f>'Section 10a Plan_Diffusion'!R301</f>
        <v>0</v>
      </c>
      <c r="Z846" s="45">
        <f>'Section 10a Plan_Diffusion'!S301</f>
        <v>0</v>
      </c>
      <c r="AA846" s="9">
        <f>'Section 10a Plan_Diffusion'!T301</f>
        <v>0</v>
      </c>
      <c r="AB846" s="9">
        <f>'Section 10a Plan_Diffusion'!U301</f>
        <v>0</v>
      </c>
    </row>
    <row r="847" spans="1:28">
      <c r="A847" s="9">
        <f>'Identification '!$F$11</f>
        <v>0</v>
      </c>
      <c r="B847" s="1371" t="str">
        <f>IF(AND('Identification '!$F$11="",'Identification '!$F$15&lt;&gt;""),'Identification '!$F$15,IF('Identification '!$F$11="","",IF('Identification '!$F$13="Inscrire le nom de votre organisme dans la cellule F15",'Identification '!$F$15,'Identification '!$F$13)))</f>
        <v/>
      </c>
      <c r="C847" s="9" t="str">
        <f>REF!$BM$8</f>
        <v>2026-2027</v>
      </c>
      <c r="D847" s="9" t="s">
        <v>3224</v>
      </c>
      <c r="E847" s="69" t="str">
        <f>'Identification '!$F$17</f>
        <v/>
      </c>
      <c r="F847" s="9" t="str">
        <f>'Identification '!$G$18</f>
        <v/>
      </c>
      <c r="G847" s="232" t="str">
        <f>IF('Section 10a Plan_Diffusion'!$D$6="","",'Section 10a Plan_Diffusion'!$D$6)</f>
        <v/>
      </c>
      <c r="H847" s="9" t="str">
        <f>IF('Section 10a Plan_Diffusion'!$D$8="","",'Section 10a Plan_Diffusion'!$D$8)</f>
        <v/>
      </c>
      <c r="I847" s="9" t="str">
        <f>IF('Section 10a Plan_Diffusion'!$K$8="","",'Section 10a Plan_Diffusion'!$K$8)</f>
        <v/>
      </c>
      <c r="J847" s="69" t="str">
        <f>IF('Section 10a Plan_Diffusion'!C302="","",'Section 10a Plan_Diffusion'!C302)</f>
        <v/>
      </c>
      <c r="K847" s="1273" t="str">
        <f>IF('Section 10a Plan_Diffusion'!D302="","",'Section 10a Plan_Diffusion'!D302)</f>
        <v/>
      </c>
      <c r="L847" s="69" t="str">
        <f>IF('Section 10a Plan_Diffusion'!E302="","",IF('Section 10a Plan_Diffusion'!E302="«Choisir»","",'Section 10a Plan_Diffusion'!E302))</f>
        <v/>
      </c>
      <c r="M847" s="69" t="str">
        <f>IF('Section 10a Plan_Diffusion'!F302="","",IF('Section 10a Plan_Diffusion'!F302="«Choisir»","",'Section 10a Plan_Diffusion'!F302))</f>
        <v/>
      </c>
      <c r="N847" s="69" t="str">
        <f>IF('Section 10a Plan_Diffusion'!G302="","",'Section 10a Plan_Diffusion'!G302)</f>
        <v/>
      </c>
      <c r="O847" s="69" t="str">
        <f>IF('Section 10a Plan_Diffusion'!H302="","",'Section 10a Plan_Diffusion'!H302)</f>
        <v/>
      </c>
      <c r="P847" s="69" t="str">
        <f>IF('Section 10a Plan_Diffusion'!I302="","",IF('Section 10a Plan_Diffusion'!I302="«Choisir»","",'Section 10a Plan_Diffusion'!I302))</f>
        <v/>
      </c>
      <c r="Q847" s="69" t="str">
        <f>IF('Section 10a Plan_Diffusion'!J302="","",IF('Section 10a Plan_Diffusion'!J302="«Choisir»","",'Section 10a Plan_Diffusion'!J302))</f>
        <v/>
      </c>
      <c r="R847" s="9" t="str">
        <f>IF('Section 10a Plan_Diffusion'!K302="","",'Section 10a Plan_Diffusion'!K302)</f>
        <v/>
      </c>
      <c r="S847" s="9" t="str">
        <f>IF('Section 10a Plan_Diffusion'!L302="","",'Section 10a Plan_Diffusion'!L302)</f>
        <v/>
      </c>
      <c r="T847" s="9" t="str">
        <f>IF('Section 10a Plan_Diffusion'!M302="","",'Section 10a Plan_Diffusion'!M302)</f>
        <v/>
      </c>
      <c r="U847" s="9" t="str">
        <f>IF('Section 10a Plan_Diffusion'!N302="","",'Section 10a Plan_Diffusion'!N302)</f>
        <v/>
      </c>
      <c r="V847" s="9">
        <f>'Section 10a Plan_Diffusion'!O302</f>
        <v>0</v>
      </c>
      <c r="W847" s="45">
        <f>'Section 10a Plan_Diffusion'!P302</f>
        <v>0</v>
      </c>
      <c r="X847" s="45">
        <f>'Section 10a Plan_Diffusion'!Q302</f>
        <v>0</v>
      </c>
      <c r="Y847" s="45">
        <f>'Section 10a Plan_Diffusion'!R302</f>
        <v>0</v>
      </c>
      <c r="Z847" s="45">
        <f>'Section 10a Plan_Diffusion'!S302</f>
        <v>0</v>
      </c>
      <c r="AA847" s="9">
        <f>'Section 10a Plan_Diffusion'!T302</f>
        <v>0</v>
      </c>
      <c r="AB847" s="9">
        <f>'Section 10a Plan_Diffusion'!U302</f>
        <v>0</v>
      </c>
    </row>
    <row r="848" spans="1:28">
      <c r="A848" s="9">
        <f>'Identification '!$F$11</f>
        <v>0</v>
      </c>
      <c r="B848" s="1371" t="str">
        <f>IF(AND('Identification '!$F$11="",'Identification '!$F$15&lt;&gt;""),'Identification '!$F$15,IF('Identification '!$F$11="","",IF('Identification '!$F$13="Inscrire le nom de votre organisme dans la cellule F15",'Identification '!$F$15,'Identification '!$F$13)))</f>
        <v/>
      </c>
      <c r="C848" s="9" t="str">
        <f>REF!$BM$8</f>
        <v>2026-2027</v>
      </c>
      <c r="D848" s="9" t="s">
        <v>3224</v>
      </c>
      <c r="E848" s="69" t="str">
        <f>'Identification '!$F$17</f>
        <v/>
      </c>
      <c r="F848" s="9" t="str">
        <f>'Identification '!$G$18</f>
        <v/>
      </c>
      <c r="G848" s="232" t="str">
        <f>IF('Section 10a Plan_Diffusion'!$D$6="","",'Section 10a Plan_Diffusion'!$D$6)</f>
        <v/>
      </c>
      <c r="H848" s="9" t="str">
        <f>IF('Section 10a Plan_Diffusion'!$D$8="","",'Section 10a Plan_Diffusion'!$D$8)</f>
        <v/>
      </c>
      <c r="I848" s="9" t="str">
        <f>IF('Section 10a Plan_Diffusion'!$K$8="","",'Section 10a Plan_Diffusion'!$K$8)</f>
        <v/>
      </c>
      <c r="J848" s="69" t="str">
        <f>IF('Section 10a Plan_Diffusion'!C303="","",'Section 10a Plan_Diffusion'!C303)</f>
        <v/>
      </c>
      <c r="K848" s="1273" t="str">
        <f>IF('Section 10a Plan_Diffusion'!D303="","",'Section 10a Plan_Diffusion'!D303)</f>
        <v/>
      </c>
      <c r="L848" s="69" t="str">
        <f>IF('Section 10a Plan_Diffusion'!E303="","",IF('Section 10a Plan_Diffusion'!E303="«Choisir»","",'Section 10a Plan_Diffusion'!E303))</f>
        <v/>
      </c>
      <c r="M848" s="69" t="str">
        <f>IF('Section 10a Plan_Diffusion'!F303="","",IF('Section 10a Plan_Diffusion'!F303="«Choisir»","",'Section 10a Plan_Diffusion'!F303))</f>
        <v/>
      </c>
      <c r="N848" s="69" t="str">
        <f>IF('Section 10a Plan_Diffusion'!G303="","",'Section 10a Plan_Diffusion'!G303)</f>
        <v/>
      </c>
      <c r="O848" s="69" t="str">
        <f>IF('Section 10a Plan_Diffusion'!H303="","",'Section 10a Plan_Diffusion'!H303)</f>
        <v/>
      </c>
      <c r="P848" s="69" t="str">
        <f>IF('Section 10a Plan_Diffusion'!I303="","",IF('Section 10a Plan_Diffusion'!I303="«Choisir»","",'Section 10a Plan_Diffusion'!I303))</f>
        <v/>
      </c>
      <c r="Q848" s="69" t="str">
        <f>IF('Section 10a Plan_Diffusion'!J303="","",IF('Section 10a Plan_Diffusion'!J303="«Choisir»","",'Section 10a Plan_Diffusion'!J303))</f>
        <v/>
      </c>
      <c r="R848" s="9" t="str">
        <f>IF('Section 10a Plan_Diffusion'!K303="","",'Section 10a Plan_Diffusion'!K303)</f>
        <v/>
      </c>
      <c r="S848" s="9" t="str">
        <f>IF('Section 10a Plan_Diffusion'!L303="","",'Section 10a Plan_Diffusion'!L303)</f>
        <v/>
      </c>
      <c r="T848" s="9" t="str">
        <f>IF('Section 10a Plan_Diffusion'!M303="","",'Section 10a Plan_Diffusion'!M303)</f>
        <v/>
      </c>
      <c r="U848" s="9" t="str">
        <f>IF('Section 10a Plan_Diffusion'!N303="","",'Section 10a Plan_Diffusion'!N303)</f>
        <v/>
      </c>
      <c r="V848" s="9">
        <f>'Section 10a Plan_Diffusion'!O303</f>
        <v>0</v>
      </c>
      <c r="W848" s="45">
        <f>'Section 10a Plan_Diffusion'!P303</f>
        <v>0</v>
      </c>
      <c r="X848" s="45">
        <f>'Section 10a Plan_Diffusion'!Q303</f>
        <v>0</v>
      </c>
      <c r="Y848" s="45">
        <f>'Section 10a Plan_Diffusion'!R303</f>
        <v>0</v>
      </c>
      <c r="Z848" s="45">
        <f>'Section 10a Plan_Diffusion'!S303</f>
        <v>0</v>
      </c>
      <c r="AA848" s="9">
        <f>'Section 10a Plan_Diffusion'!T303</f>
        <v>0</v>
      </c>
      <c r="AB848" s="9">
        <f>'Section 10a Plan_Diffusion'!U303</f>
        <v>0</v>
      </c>
    </row>
    <row r="849" spans="1:28">
      <c r="A849" s="9">
        <f>'Identification '!$F$11</f>
        <v>0</v>
      </c>
      <c r="B849" s="1371" t="str">
        <f>IF(AND('Identification '!$F$11="",'Identification '!$F$15&lt;&gt;""),'Identification '!$F$15,IF('Identification '!$F$11="","",IF('Identification '!$F$13="Inscrire le nom de votre organisme dans la cellule F15",'Identification '!$F$15,'Identification '!$F$13)))</f>
        <v/>
      </c>
      <c r="C849" s="9" t="str">
        <f>REF!$BM$8</f>
        <v>2026-2027</v>
      </c>
      <c r="D849" s="9" t="s">
        <v>3224</v>
      </c>
      <c r="E849" s="69" t="str">
        <f>'Identification '!$F$17</f>
        <v/>
      </c>
      <c r="F849" s="9" t="str">
        <f>'Identification '!$G$18</f>
        <v/>
      </c>
      <c r="G849" s="232" t="str">
        <f>IF('Section 10a Plan_Diffusion'!$D$6="","",'Section 10a Plan_Diffusion'!$D$6)</f>
        <v/>
      </c>
      <c r="H849" s="9" t="str">
        <f>IF('Section 10a Plan_Diffusion'!$D$8="","",'Section 10a Plan_Diffusion'!$D$8)</f>
        <v/>
      </c>
      <c r="I849" s="9" t="str">
        <f>IF('Section 10a Plan_Diffusion'!$K$8="","",'Section 10a Plan_Diffusion'!$K$8)</f>
        <v/>
      </c>
      <c r="J849" s="69" t="str">
        <f>IF('Section 10a Plan_Diffusion'!C304="","",'Section 10a Plan_Diffusion'!C304)</f>
        <v/>
      </c>
      <c r="K849" s="1273" t="str">
        <f>IF('Section 10a Plan_Diffusion'!D304="","",'Section 10a Plan_Diffusion'!D304)</f>
        <v/>
      </c>
      <c r="L849" s="69" t="str">
        <f>IF('Section 10a Plan_Diffusion'!E304="","",IF('Section 10a Plan_Diffusion'!E304="«Choisir»","",'Section 10a Plan_Diffusion'!E304))</f>
        <v/>
      </c>
      <c r="M849" s="69" t="str">
        <f>IF('Section 10a Plan_Diffusion'!F304="","",IF('Section 10a Plan_Diffusion'!F304="«Choisir»","",'Section 10a Plan_Diffusion'!F304))</f>
        <v/>
      </c>
      <c r="N849" s="69" t="str">
        <f>IF('Section 10a Plan_Diffusion'!G304="","",'Section 10a Plan_Diffusion'!G304)</f>
        <v/>
      </c>
      <c r="O849" s="69" t="str">
        <f>IF('Section 10a Plan_Diffusion'!H304="","",'Section 10a Plan_Diffusion'!H304)</f>
        <v/>
      </c>
      <c r="P849" s="69" t="str">
        <f>IF('Section 10a Plan_Diffusion'!I304="","",IF('Section 10a Plan_Diffusion'!I304="«Choisir»","",'Section 10a Plan_Diffusion'!I304))</f>
        <v/>
      </c>
      <c r="Q849" s="69" t="str">
        <f>IF('Section 10a Plan_Diffusion'!J304="","",IF('Section 10a Plan_Diffusion'!J304="«Choisir»","",'Section 10a Plan_Diffusion'!J304))</f>
        <v/>
      </c>
      <c r="R849" s="9" t="str">
        <f>IF('Section 10a Plan_Diffusion'!K304="","",'Section 10a Plan_Diffusion'!K304)</f>
        <v/>
      </c>
      <c r="S849" s="9" t="str">
        <f>IF('Section 10a Plan_Diffusion'!L304="","",'Section 10a Plan_Diffusion'!L304)</f>
        <v/>
      </c>
      <c r="T849" s="9" t="str">
        <f>IF('Section 10a Plan_Diffusion'!M304="","",'Section 10a Plan_Diffusion'!M304)</f>
        <v/>
      </c>
      <c r="U849" s="9" t="str">
        <f>IF('Section 10a Plan_Diffusion'!N304="","",'Section 10a Plan_Diffusion'!N304)</f>
        <v/>
      </c>
      <c r="V849" s="9">
        <f>'Section 10a Plan_Diffusion'!O304</f>
        <v>0</v>
      </c>
      <c r="W849" s="45">
        <f>'Section 10a Plan_Diffusion'!P304</f>
        <v>0</v>
      </c>
      <c r="X849" s="45">
        <f>'Section 10a Plan_Diffusion'!Q304</f>
        <v>0</v>
      </c>
      <c r="Y849" s="45">
        <f>'Section 10a Plan_Diffusion'!R304</f>
        <v>0</v>
      </c>
      <c r="Z849" s="45">
        <f>'Section 10a Plan_Diffusion'!S304</f>
        <v>0</v>
      </c>
      <c r="AA849" s="9">
        <f>'Section 10a Plan_Diffusion'!T304</f>
        <v>0</v>
      </c>
      <c r="AB849" s="9">
        <f>'Section 10a Plan_Diffusion'!U304</f>
        <v>0</v>
      </c>
    </row>
    <row r="850" spans="1:28">
      <c r="A850" s="9">
        <f>'Identification '!$F$11</f>
        <v>0</v>
      </c>
      <c r="B850" s="1371" t="str">
        <f>IF(AND('Identification '!$F$11="",'Identification '!$F$15&lt;&gt;""),'Identification '!$F$15,IF('Identification '!$F$11="","",IF('Identification '!$F$13="Inscrire le nom de votre organisme dans la cellule F15",'Identification '!$F$15,'Identification '!$F$13)))</f>
        <v/>
      </c>
      <c r="C850" s="9" t="str">
        <f>REF!$BM$8</f>
        <v>2026-2027</v>
      </c>
      <c r="D850" s="9" t="s">
        <v>3224</v>
      </c>
      <c r="E850" s="69" t="str">
        <f>'Identification '!$F$17</f>
        <v/>
      </c>
      <c r="F850" s="9" t="str">
        <f>'Identification '!$G$18</f>
        <v/>
      </c>
      <c r="G850" s="232" t="str">
        <f>IF('Section 10a Plan_Diffusion'!$D$6="","",'Section 10a Plan_Diffusion'!$D$6)</f>
        <v/>
      </c>
      <c r="H850" s="9" t="str">
        <f>IF('Section 10a Plan_Diffusion'!$D$8="","",'Section 10a Plan_Diffusion'!$D$8)</f>
        <v/>
      </c>
      <c r="I850" s="9" t="str">
        <f>IF('Section 10a Plan_Diffusion'!$K$8="","",'Section 10a Plan_Diffusion'!$K$8)</f>
        <v/>
      </c>
      <c r="J850" s="69" t="str">
        <f>IF('Section 10a Plan_Diffusion'!C305="","",'Section 10a Plan_Diffusion'!C305)</f>
        <v/>
      </c>
      <c r="K850" s="1273" t="str">
        <f>IF('Section 10a Plan_Diffusion'!D305="","",'Section 10a Plan_Diffusion'!D305)</f>
        <v/>
      </c>
      <c r="L850" s="69" t="str">
        <f>IF('Section 10a Plan_Diffusion'!E305="","",IF('Section 10a Plan_Diffusion'!E305="«Choisir»","",'Section 10a Plan_Diffusion'!E305))</f>
        <v/>
      </c>
      <c r="M850" s="69" t="str">
        <f>IF('Section 10a Plan_Diffusion'!F305="","",IF('Section 10a Plan_Diffusion'!F305="«Choisir»","",'Section 10a Plan_Diffusion'!F305))</f>
        <v/>
      </c>
      <c r="N850" s="69" t="str">
        <f>IF('Section 10a Plan_Diffusion'!G305="","",'Section 10a Plan_Diffusion'!G305)</f>
        <v/>
      </c>
      <c r="O850" s="69" t="str">
        <f>IF('Section 10a Plan_Diffusion'!H305="","",'Section 10a Plan_Diffusion'!H305)</f>
        <v/>
      </c>
      <c r="P850" s="69" t="str">
        <f>IF('Section 10a Plan_Diffusion'!I305="","",IF('Section 10a Plan_Diffusion'!I305="«Choisir»","",'Section 10a Plan_Diffusion'!I305))</f>
        <v/>
      </c>
      <c r="Q850" s="69" t="str">
        <f>IF('Section 10a Plan_Diffusion'!J305="","",IF('Section 10a Plan_Diffusion'!J305="«Choisir»","",'Section 10a Plan_Diffusion'!J305))</f>
        <v/>
      </c>
      <c r="R850" s="9" t="str">
        <f>IF('Section 10a Plan_Diffusion'!K305="","",'Section 10a Plan_Diffusion'!K305)</f>
        <v/>
      </c>
      <c r="S850" s="9" t="str">
        <f>IF('Section 10a Plan_Diffusion'!L305="","",'Section 10a Plan_Diffusion'!L305)</f>
        <v/>
      </c>
      <c r="T850" s="9" t="str">
        <f>IF('Section 10a Plan_Diffusion'!M305="","",'Section 10a Plan_Diffusion'!M305)</f>
        <v/>
      </c>
      <c r="U850" s="9" t="str">
        <f>IF('Section 10a Plan_Diffusion'!N305="","",'Section 10a Plan_Diffusion'!N305)</f>
        <v/>
      </c>
      <c r="V850" s="9">
        <f>'Section 10a Plan_Diffusion'!O305</f>
        <v>0</v>
      </c>
      <c r="W850" s="45">
        <f>'Section 10a Plan_Diffusion'!P305</f>
        <v>0</v>
      </c>
      <c r="X850" s="45">
        <f>'Section 10a Plan_Diffusion'!Q305</f>
        <v>0</v>
      </c>
      <c r="Y850" s="45">
        <f>'Section 10a Plan_Diffusion'!R305</f>
        <v>0</v>
      </c>
      <c r="Z850" s="45">
        <f>'Section 10a Plan_Diffusion'!S305</f>
        <v>0</v>
      </c>
      <c r="AA850" s="9">
        <f>'Section 10a Plan_Diffusion'!T305</f>
        <v>0</v>
      </c>
      <c r="AB850" s="9">
        <f>'Section 10a Plan_Diffusion'!U305</f>
        <v>0</v>
      </c>
    </row>
    <row r="851" spans="1:28">
      <c r="A851" s="9">
        <f>'Identification '!$F$11</f>
        <v>0</v>
      </c>
      <c r="B851" s="1371" t="str">
        <f>IF(AND('Identification '!$F$11="",'Identification '!$F$15&lt;&gt;""),'Identification '!$F$15,IF('Identification '!$F$11="","",IF('Identification '!$F$13="Inscrire le nom de votre organisme dans la cellule F15",'Identification '!$F$15,'Identification '!$F$13)))</f>
        <v/>
      </c>
      <c r="C851" s="9" t="str">
        <f>REF!$BM$8</f>
        <v>2026-2027</v>
      </c>
      <c r="D851" s="9" t="s">
        <v>3224</v>
      </c>
      <c r="E851" s="69" t="str">
        <f>'Identification '!$F$17</f>
        <v/>
      </c>
      <c r="F851" s="9" t="str">
        <f>'Identification '!$G$18</f>
        <v/>
      </c>
      <c r="G851" s="232" t="str">
        <f>IF('Section 10a Plan_Diffusion'!$D$6="","",'Section 10a Plan_Diffusion'!$D$6)</f>
        <v/>
      </c>
      <c r="H851" s="9" t="str">
        <f>IF('Section 10a Plan_Diffusion'!$D$8="","",'Section 10a Plan_Diffusion'!$D$8)</f>
        <v/>
      </c>
      <c r="I851" s="9" t="str">
        <f>IF('Section 10a Plan_Diffusion'!$K$8="","",'Section 10a Plan_Diffusion'!$K$8)</f>
        <v/>
      </c>
      <c r="J851" s="69" t="str">
        <f>IF('Section 10a Plan_Diffusion'!C306="","",'Section 10a Plan_Diffusion'!C306)</f>
        <v/>
      </c>
      <c r="K851" s="1273" t="str">
        <f>IF('Section 10a Plan_Diffusion'!D306="","",'Section 10a Plan_Diffusion'!D306)</f>
        <v/>
      </c>
      <c r="L851" s="69" t="str">
        <f>IF('Section 10a Plan_Diffusion'!E306="","",IF('Section 10a Plan_Diffusion'!E306="«Choisir»","",'Section 10a Plan_Diffusion'!E306))</f>
        <v/>
      </c>
      <c r="M851" s="69" t="str">
        <f>IF('Section 10a Plan_Diffusion'!F306="","",IF('Section 10a Plan_Diffusion'!F306="«Choisir»","",'Section 10a Plan_Diffusion'!F306))</f>
        <v/>
      </c>
      <c r="N851" s="69" t="str">
        <f>IF('Section 10a Plan_Diffusion'!G306="","",'Section 10a Plan_Diffusion'!G306)</f>
        <v/>
      </c>
      <c r="O851" s="69" t="str">
        <f>IF('Section 10a Plan_Diffusion'!H306="","",'Section 10a Plan_Diffusion'!H306)</f>
        <v/>
      </c>
      <c r="P851" s="69" t="str">
        <f>IF('Section 10a Plan_Diffusion'!I306="","",IF('Section 10a Plan_Diffusion'!I306="«Choisir»","",'Section 10a Plan_Diffusion'!I306))</f>
        <v/>
      </c>
      <c r="Q851" s="69" t="str">
        <f>IF('Section 10a Plan_Diffusion'!J306="","",IF('Section 10a Plan_Diffusion'!J306="«Choisir»","",'Section 10a Plan_Diffusion'!J306))</f>
        <v/>
      </c>
      <c r="R851" s="9" t="str">
        <f>IF('Section 10a Plan_Diffusion'!K306="","",'Section 10a Plan_Diffusion'!K306)</f>
        <v/>
      </c>
      <c r="S851" s="9" t="str">
        <f>IF('Section 10a Plan_Diffusion'!L306="","",'Section 10a Plan_Diffusion'!L306)</f>
        <v/>
      </c>
      <c r="T851" s="9" t="str">
        <f>IF('Section 10a Plan_Diffusion'!M306="","",'Section 10a Plan_Diffusion'!M306)</f>
        <v/>
      </c>
      <c r="U851" s="9" t="str">
        <f>IF('Section 10a Plan_Diffusion'!N306="","",'Section 10a Plan_Diffusion'!N306)</f>
        <v/>
      </c>
      <c r="V851" s="9">
        <f>'Section 10a Plan_Diffusion'!O306</f>
        <v>0</v>
      </c>
      <c r="W851" s="45">
        <f>'Section 10a Plan_Diffusion'!P306</f>
        <v>0</v>
      </c>
      <c r="X851" s="45">
        <f>'Section 10a Plan_Diffusion'!Q306</f>
        <v>0</v>
      </c>
      <c r="Y851" s="45">
        <f>'Section 10a Plan_Diffusion'!R306</f>
        <v>0</v>
      </c>
      <c r="Z851" s="45">
        <f>'Section 10a Plan_Diffusion'!S306</f>
        <v>0</v>
      </c>
      <c r="AA851" s="9">
        <f>'Section 10a Plan_Diffusion'!T306</f>
        <v>0</v>
      </c>
      <c r="AB851" s="9">
        <f>'Section 10a Plan_Diffusion'!U306</f>
        <v>0</v>
      </c>
    </row>
    <row r="852" spans="1:28">
      <c r="A852" s="9">
        <f>'Identification '!$F$11</f>
        <v>0</v>
      </c>
      <c r="B852" s="1371" t="str">
        <f>IF(AND('Identification '!$F$11="",'Identification '!$F$15&lt;&gt;""),'Identification '!$F$15,IF('Identification '!$F$11="","",IF('Identification '!$F$13="Inscrire le nom de votre organisme dans la cellule F15",'Identification '!$F$15,'Identification '!$F$13)))</f>
        <v/>
      </c>
      <c r="C852" s="9" t="str">
        <f>REF!$BM$8</f>
        <v>2026-2027</v>
      </c>
      <c r="D852" s="9" t="s">
        <v>3224</v>
      </c>
      <c r="E852" s="69" t="str">
        <f>'Identification '!$F$17</f>
        <v/>
      </c>
      <c r="F852" s="9" t="str">
        <f>'Identification '!$G$18</f>
        <v/>
      </c>
      <c r="G852" s="232" t="str">
        <f>IF('Section 10a Plan_Diffusion'!$D$6="","",'Section 10a Plan_Diffusion'!$D$6)</f>
        <v/>
      </c>
      <c r="H852" s="9" t="str">
        <f>IF('Section 10a Plan_Diffusion'!$D$8="","",'Section 10a Plan_Diffusion'!$D$8)</f>
        <v/>
      </c>
      <c r="I852" s="9" t="str">
        <f>IF('Section 10a Plan_Diffusion'!$K$8="","",'Section 10a Plan_Diffusion'!$K$8)</f>
        <v/>
      </c>
      <c r="J852" s="69" t="str">
        <f>IF('Section 10a Plan_Diffusion'!C307="","",'Section 10a Plan_Diffusion'!C307)</f>
        <v/>
      </c>
      <c r="K852" s="1273" t="str">
        <f>IF('Section 10a Plan_Diffusion'!D307="","",'Section 10a Plan_Diffusion'!D307)</f>
        <v/>
      </c>
      <c r="L852" s="69" t="str">
        <f>IF('Section 10a Plan_Diffusion'!E307="","",IF('Section 10a Plan_Diffusion'!E307="«Choisir»","",'Section 10a Plan_Diffusion'!E307))</f>
        <v/>
      </c>
      <c r="M852" s="69" t="str">
        <f>IF('Section 10a Plan_Diffusion'!F307="","",IF('Section 10a Plan_Diffusion'!F307="«Choisir»","",'Section 10a Plan_Diffusion'!F307))</f>
        <v/>
      </c>
      <c r="N852" s="69" t="str">
        <f>IF('Section 10a Plan_Diffusion'!G307="","",'Section 10a Plan_Diffusion'!G307)</f>
        <v/>
      </c>
      <c r="O852" s="69" t="str">
        <f>IF('Section 10a Plan_Diffusion'!H307="","",'Section 10a Plan_Diffusion'!H307)</f>
        <v/>
      </c>
      <c r="P852" s="69" t="str">
        <f>IF('Section 10a Plan_Diffusion'!I307="","",IF('Section 10a Plan_Diffusion'!I307="«Choisir»","",'Section 10a Plan_Diffusion'!I307))</f>
        <v/>
      </c>
      <c r="Q852" s="69" t="str">
        <f>IF('Section 10a Plan_Diffusion'!J307="","",IF('Section 10a Plan_Diffusion'!J307="«Choisir»","",'Section 10a Plan_Diffusion'!J307))</f>
        <v/>
      </c>
      <c r="R852" s="9" t="str">
        <f>IF('Section 10a Plan_Diffusion'!K307="","",'Section 10a Plan_Diffusion'!K307)</f>
        <v/>
      </c>
      <c r="S852" s="9" t="str">
        <f>IF('Section 10a Plan_Diffusion'!L307="","",'Section 10a Plan_Diffusion'!L307)</f>
        <v/>
      </c>
      <c r="T852" s="9" t="str">
        <f>IF('Section 10a Plan_Diffusion'!M307="","",'Section 10a Plan_Diffusion'!M307)</f>
        <v/>
      </c>
      <c r="U852" s="9" t="str">
        <f>IF('Section 10a Plan_Diffusion'!N307="","",'Section 10a Plan_Diffusion'!N307)</f>
        <v/>
      </c>
      <c r="V852" s="9">
        <f>'Section 10a Plan_Diffusion'!O307</f>
        <v>0</v>
      </c>
      <c r="W852" s="45">
        <f>'Section 10a Plan_Diffusion'!P307</f>
        <v>0</v>
      </c>
      <c r="X852" s="45">
        <f>'Section 10a Plan_Diffusion'!Q307</f>
        <v>0</v>
      </c>
      <c r="Y852" s="45">
        <f>'Section 10a Plan_Diffusion'!R307</f>
        <v>0</v>
      </c>
      <c r="Z852" s="45">
        <f>'Section 10a Plan_Diffusion'!S307</f>
        <v>0</v>
      </c>
      <c r="AA852" s="9">
        <f>'Section 10a Plan_Diffusion'!T307</f>
        <v>0</v>
      </c>
      <c r="AB852" s="9">
        <f>'Section 10a Plan_Diffusion'!U307</f>
        <v>0</v>
      </c>
    </row>
    <row r="853" spans="1:28">
      <c r="A853" s="9">
        <f>'Identification '!$F$11</f>
        <v>0</v>
      </c>
      <c r="B853" s="1371" t="str">
        <f>IF(AND('Identification '!$F$11="",'Identification '!$F$15&lt;&gt;""),'Identification '!$F$15,IF('Identification '!$F$11="","",IF('Identification '!$F$13="Inscrire le nom de votre organisme dans la cellule F15",'Identification '!$F$15,'Identification '!$F$13)))</f>
        <v/>
      </c>
      <c r="C853" s="9" t="str">
        <f>REF!$BM$8</f>
        <v>2026-2027</v>
      </c>
      <c r="D853" s="9" t="s">
        <v>3224</v>
      </c>
      <c r="E853" s="69" t="str">
        <f>'Identification '!$F$17</f>
        <v/>
      </c>
      <c r="F853" s="9" t="str">
        <f>'Identification '!$G$18</f>
        <v/>
      </c>
      <c r="G853" s="232" t="str">
        <f>IF('Section 10a Plan_Diffusion'!$D$6="","",'Section 10a Plan_Diffusion'!$D$6)</f>
        <v/>
      </c>
      <c r="H853" s="9" t="str">
        <f>IF('Section 10a Plan_Diffusion'!$D$8="","",'Section 10a Plan_Diffusion'!$D$8)</f>
        <v/>
      </c>
      <c r="I853" s="9" t="str">
        <f>IF('Section 10a Plan_Diffusion'!$K$8="","",'Section 10a Plan_Diffusion'!$K$8)</f>
        <v/>
      </c>
      <c r="J853" s="69" t="str">
        <f>IF('Section 10a Plan_Diffusion'!C308="","",'Section 10a Plan_Diffusion'!C308)</f>
        <v/>
      </c>
      <c r="K853" s="1273" t="str">
        <f>IF('Section 10a Plan_Diffusion'!D308="","",'Section 10a Plan_Diffusion'!D308)</f>
        <v/>
      </c>
      <c r="L853" s="69" t="str">
        <f>IF('Section 10a Plan_Diffusion'!E308="","",IF('Section 10a Plan_Diffusion'!E308="«Choisir»","",'Section 10a Plan_Diffusion'!E308))</f>
        <v/>
      </c>
      <c r="M853" s="69" t="str">
        <f>IF('Section 10a Plan_Diffusion'!F308="","",IF('Section 10a Plan_Diffusion'!F308="«Choisir»","",'Section 10a Plan_Diffusion'!F308))</f>
        <v/>
      </c>
      <c r="N853" s="69" t="str">
        <f>IF('Section 10a Plan_Diffusion'!G308="","",'Section 10a Plan_Diffusion'!G308)</f>
        <v/>
      </c>
      <c r="O853" s="69" t="str">
        <f>IF('Section 10a Plan_Diffusion'!H308="","",'Section 10a Plan_Diffusion'!H308)</f>
        <v/>
      </c>
      <c r="P853" s="69" t="str">
        <f>IF('Section 10a Plan_Diffusion'!I308="","",IF('Section 10a Plan_Diffusion'!I308="«Choisir»","",'Section 10a Plan_Diffusion'!I308))</f>
        <v/>
      </c>
      <c r="Q853" s="69" t="str">
        <f>IF('Section 10a Plan_Diffusion'!J308="","",IF('Section 10a Plan_Diffusion'!J308="«Choisir»","",'Section 10a Plan_Diffusion'!J308))</f>
        <v/>
      </c>
      <c r="R853" s="9" t="str">
        <f>IF('Section 10a Plan_Diffusion'!K308="","",'Section 10a Plan_Diffusion'!K308)</f>
        <v/>
      </c>
      <c r="S853" s="9" t="str">
        <f>IF('Section 10a Plan_Diffusion'!L308="","",'Section 10a Plan_Diffusion'!L308)</f>
        <v/>
      </c>
      <c r="T853" s="9" t="str">
        <f>IF('Section 10a Plan_Diffusion'!M308="","",'Section 10a Plan_Diffusion'!M308)</f>
        <v/>
      </c>
      <c r="U853" s="9" t="str">
        <f>IF('Section 10a Plan_Diffusion'!N308="","",'Section 10a Plan_Diffusion'!N308)</f>
        <v/>
      </c>
      <c r="V853" s="9">
        <f>'Section 10a Plan_Diffusion'!O308</f>
        <v>0</v>
      </c>
      <c r="W853" s="45">
        <f>'Section 10a Plan_Diffusion'!P308</f>
        <v>0</v>
      </c>
      <c r="X853" s="45">
        <f>'Section 10a Plan_Diffusion'!Q308</f>
        <v>0</v>
      </c>
      <c r="Y853" s="45">
        <f>'Section 10a Plan_Diffusion'!R308</f>
        <v>0</v>
      </c>
      <c r="Z853" s="45">
        <f>'Section 10a Plan_Diffusion'!S308</f>
        <v>0</v>
      </c>
      <c r="AA853" s="9">
        <f>'Section 10a Plan_Diffusion'!T308</f>
        <v>0</v>
      </c>
      <c r="AB853" s="9">
        <f>'Section 10a Plan_Diffusion'!U308</f>
        <v>0</v>
      </c>
    </row>
    <row r="854" spans="1:28">
      <c r="A854" s="9">
        <f>'Identification '!$F$11</f>
        <v>0</v>
      </c>
      <c r="B854" s="1371" t="str">
        <f>IF(AND('Identification '!$F$11="",'Identification '!$F$15&lt;&gt;""),'Identification '!$F$15,IF('Identification '!$F$11="","",IF('Identification '!$F$13="Inscrire le nom de votre organisme dans la cellule F15",'Identification '!$F$15,'Identification '!$F$13)))</f>
        <v/>
      </c>
      <c r="C854" s="9" t="str">
        <f>REF!$BM$8</f>
        <v>2026-2027</v>
      </c>
      <c r="D854" s="9" t="s">
        <v>3224</v>
      </c>
      <c r="E854" s="69" t="str">
        <f>'Identification '!$F$17</f>
        <v/>
      </c>
      <c r="F854" s="9" t="str">
        <f>'Identification '!$G$18</f>
        <v/>
      </c>
      <c r="G854" s="232" t="str">
        <f>IF('Section 10a Plan_Diffusion'!$D$6="","",'Section 10a Plan_Diffusion'!$D$6)</f>
        <v/>
      </c>
      <c r="H854" s="9" t="str">
        <f>IF('Section 10a Plan_Diffusion'!$D$8="","",'Section 10a Plan_Diffusion'!$D$8)</f>
        <v/>
      </c>
      <c r="I854" s="9" t="str">
        <f>IF('Section 10a Plan_Diffusion'!$K$8="","",'Section 10a Plan_Diffusion'!$K$8)</f>
        <v/>
      </c>
      <c r="J854" s="69" t="str">
        <f>IF('Section 10a Plan_Diffusion'!C309="","",'Section 10a Plan_Diffusion'!C309)</f>
        <v/>
      </c>
      <c r="K854" s="1273" t="str">
        <f>IF('Section 10a Plan_Diffusion'!D309="","",'Section 10a Plan_Diffusion'!D309)</f>
        <v/>
      </c>
      <c r="L854" s="69" t="str">
        <f>IF('Section 10a Plan_Diffusion'!E309="","",IF('Section 10a Plan_Diffusion'!E309="«Choisir»","",'Section 10a Plan_Diffusion'!E309))</f>
        <v/>
      </c>
      <c r="M854" s="69" t="str">
        <f>IF('Section 10a Plan_Diffusion'!F309="","",IF('Section 10a Plan_Diffusion'!F309="«Choisir»","",'Section 10a Plan_Diffusion'!F309))</f>
        <v/>
      </c>
      <c r="N854" s="69" t="str">
        <f>IF('Section 10a Plan_Diffusion'!G309="","",'Section 10a Plan_Diffusion'!G309)</f>
        <v/>
      </c>
      <c r="O854" s="69" t="str">
        <f>IF('Section 10a Plan_Diffusion'!H309="","",'Section 10a Plan_Diffusion'!H309)</f>
        <v/>
      </c>
      <c r="P854" s="69" t="str">
        <f>IF('Section 10a Plan_Diffusion'!I309="","",IF('Section 10a Plan_Diffusion'!I309="«Choisir»","",'Section 10a Plan_Diffusion'!I309))</f>
        <v/>
      </c>
      <c r="Q854" s="69" t="str">
        <f>IF('Section 10a Plan_Diffusion'!J309="","",IF('Section 10a Plan_Diffusion'!J309="«Choisir»","",'Section 10a Plan_Diffusion'!J309))</f>
        <v/>
      </c>
      <c r="R854" s="9" t="str">
        <f>IF('Section 10a Plan_Diffusion'!K309="","",'Section 10a Plan_Diffusion'!K309)</f>
        <v/>
      </c>
      <c r="S854" s="9" t="str">
        <f>IF('Section 10a Plan_Diffusion'!L309="","",'Section 10a Plan_Diffusion'!L309)</f>
        <v/>
      </c>
      <c r="T854" s="9" t="str">
        <f>IF('Section 10a Plan_Diffusion'!M309="","",'Section 10a Plan_Diffusion'!M309)</f>
        <v/>
      </c>
      <c r="U854" s="9" t="str">
        <f>IF('Section 10a Plan_Diffusion'!N309="","",'Section 10a Plan_Diffusion'!N309)</f>
        <v/>
      </c>
      <c r="V854" s="9">
        <f>'Section 10a Plan_Diffusion'!O309</f>
        <v>0</v>
      </c>
      <c r="W854" s="45">
        <f>'Section 10a Plan_Diffusion'!P309</f>
        <v>0</v>
      </c>
      <c r="X854" s="45">
        <f>'Section 10a Plan_Diffusion'!Q309</f>
        <v>0</v>
      </c>
      <c r="Y854" s="45">
        <f>'Section 10a Plan_Diffusion'!R309</f>
        <v>0</v>
      </c>
      <c r="Z854" s="45">
        <f>'Section 10a Plan_Diffusion'!S309</f>
        <v>0</v>
      </c>
      <c r="AA854" s="9">
        <f>'Section 10a Plan_Diffusion'!T309</f>
        <v>0</v>
      </c>
      <c r="AB854" s="9">
        <f>'Section 10a Plan_Diffusion'!U309</f>
        <v>0</v>
      </c>
    </row>
    <row r="855" spans="1:28">
      <c r="A855" s="9">
        <f>'Identification '!$F$11</f>
        <v>0</v>
      </c>
      <c r="B855" s="1371" t="str">
        <f>IF(AND('Identification '!$F$11="",'Identification '!$F$15&lt;&gt;""),'Identification '!$F$15,IF('Identification '!$F$11="","",IF('Identification '!$F$13="Inscrire le nom de votre organisme dans la cellule F15",'Identification '!$F$15,'Identification '!$F$13)))</f>
        <v/>
      </c>
      <c r="C855" s="9" t="str">
        <f>REF!$BM$8</f>
        <v>2026-2027</v>
      </c>
      <c r="D855" s="9" t="s">
        <v>3224</v>
      </c>
      <c r="E855" s="69" t="str">
        <f>'Identification '!$F$17</f>
        <v/>
      </c>
      <c r="F855" s="9" t="str">
        <f>'Identification '!$G$18</f>
        <v/>
      </c>
      <c r="G855" s="232" t="str">
        <f>IF('Section 10a Plan_Diffusion'!$D$6="","",'Section 10a Plan_Diffusion'!$D$6)</f>
        <v/>
      </c>
      <c r="H855" s="9" t="str">
        <f>IF('Section 10a Plan_Diffusion'!$D$8="","",'Section 10a Plan_Diffusion'!$D$8)</f>
        <v/>
      </c>
      <c r="I855" s="9" t="str">
        <f>IF('Section 10a Plan_Diffusion'!$K$8="","",'Section 10a Plan_Diffusion'!$K$8)</f>
        <v/>
      </c>
      <c r="J855" s="69" t="str">
        <f>IF('Section 10a Plan_Diffusion'!C310="","",'Section 10a Plan_Diffusion'!C310)</f>
        <v/>
      </c>
      <c r="K855" s="1273" t="str">
        <f>IF('Section 10a Plan_Diffusion'!D310="","",'Section 10a Plan_Diffusion'!D310)</f>
        <v/>
      </c>
      <c r="L855" s="69" t="str">
        <f>IF('Section 10a Plan_Diffusion'!E310="","",IF('Section 10a Plan_Diffusion'!E310="«Choisir»","",'Section 10a Plan_Diffusion'!E310))</f>
        <v/>
      </c>
      <c r="M855" s="69" t="str">
        <f>IF('Section 10a Plan_Diffusion'!F310="","",IF('Section 10a Plan_Diffusion'!F310="«Choisir»","",'Section 10a Plan_Diffusion'!F310))</f>
        <v/>
      </c>
      <c r="N855" s="69" t="str">
        <f>IF('Section 10a Plan_Diffusion'!G310="","",'Section 10a Plan_Diffusion'!G310)</f>
        <v/>
      </c>
      <c r="O855" s="69" t="str">
        <f>IF('Section 10a Plan_Diffusion'!H310="","",'Section 10a Plan_Diffusion'!H310)</f>
        <v/>
      </c>
      <c r="P855" s="69" t="str">
        <f>IF('Section 10a Plan_Diffusion'!I310="","",IF('Section 10a Plan_Diffusion'!I310="«Choisir»","",'Section 10a Plan_Diffusion'!I310))</f>
        <v/>
      </c>
      <c r="Q855" s="69" t="str">
        <f>IF('Section 10a Plan_Diffusion'!J310="","",IF('Section 10a Plan_Diffusion'!J310="«Choisir»","",'Section 10a Plan_Diffusion'!J310))</f>
        <v/>
      </c>
      <c r="R855" s="9" t="str">
        <f>IF('Section 10a Plan_Diffusion'!K310="","",'Section 10a Plan_Diffusion'!K310)</f>
        <v/>
      </c>
      <c r="S855" s="9" t="str">
        <f>IF('Section 10a Plan_Diffusion'!L310="","",'Section 10a Plan_Diffusion'!L310)</f>
        <v/>
      </c>
      <c r="T855" s="9" t="str">
        <f>IF('Section 10a Plan_Diffusion'!M310="","",'Section 10a Plan_Diffusion'!M310)</f>
        <v/>
      </c>
      <c r="U855" s="9" t="str">
        <f>IF('Section 10a Plan_Diffusion'!N310="","",'Section 10a Plan_Diffusion'!N310)</f>
        <v/>
      </c>
      <c r="V855" s="9">
        <f>'Section 10a Plan_Diffusion'!O310</f>
        <v>0</v>
      </c>
      <c r="W855" s="45">
        <f>'Section 10a Plan_Diffusion'!P310</f>
        <v>0</v>
      </c>
      <c r="X855" s="45">
        <f>'Section 10a Plan_Diffusion'!Q310</f>
        <v>0</v>
      </c>
      <c r="Y855" s="45">
        <f>'Section 10a Plan_Diffusion'!R310</f>
        <v>0</v>
      </c>
      <c r="Z855" s="45">
        <f>'Section 10a Plan_Diffusion'!S310</f>
        <v>0</v>
      </c>
      <c r="AA855" s="9">
        <f>'Section 10a Plan_Diffusion'!T310</f>
        <v>0</v>
      </c>
      <c r="AB855" s="9">
        <f>'Section 10a Plan_Diffusion'!U310</f>
        <v>0</v>
      </c>
    </row>
    <row r="856" spans="1:28">
      <c r="A856" s="9">
        <f>'Identification '!$F$11</f>
        <v>0</v>
      </c>
      <c r="B856" s="1371" t="str">
        <f>IF(AND('Identification '!$F$11="",'Identification '!$F$15&lt;&gt;""),'Identification '!$F$15,IF('Identification '!$F$11="","",IF('Identification '!$F$13="Inscrire le nom de votre organisme dans la cellule F15",'Identification '!$F$15,'Identification '!$F$13)))</f>
        <v/>
      </c>
      <c r="C856" s="9" t="str">
        <f>REF!$BM$8</f>
        <v>2026-2027</v>
      </c>
      <c r="D856" s="9" t="s">
        <v>3224</v>
      </c>
      <c r="E856" s="69" t="str">
        <f>'Identification '!$F$17</f>
        <v/>
      </c>
      <c r="F856" s="9" t="str">
        <f>'Identification '!$G$18</f>
        <v/>
      </c>
      <c r="G856" s="232" t="str">
        <f>IF('Section 10a Plan_Diffusion'!$D$6="","",'Section 10a Plan_Diffusion'!$D$6)</f>
        <v/>
      </c>
      <c r="H856" s="9" t="str">
        <f>IF('Section 10a Plan_Diffusion'!$D$8="","",'Section 10a Plan_Diffusion'!$D$8)</f>
        <v/>
      </c>
      <c r="I856" s="9" t="str">
        <f>IF('Section 10a Plan_Diffusion'!$K$8="","",'Section 10a Plan_Diffusion'!$K$8)</f>
        <v/>
      </c>
      <c r="J856" s="69" t="str">
        <f>IF('Section 10a Plan_Diffusion'!C311="","",'Section 10a Plan_Diffusion'!C311)</f>
        <v/>
      </c>
      <c r="K856" s="1273" t="str">
        <f>IF('Section 10a Plan_Diffusion'!D311="","",'Section 10a Plan_Diffusion'!D311)</f>
        <v/>
      </c>
      <c r="L856" s="69" t="str">
        <f>IF('Section 10a Plan_Diffusion'!E311="","",IF('Section 10a Plan_Diffusion'!E311="«Choisir»","",'Section 10a Plan_Diffusion'!E311))</f>
        <v/>
      </c>
      <c r="M856" s="69" t="str">
        <f>IF('Section 10a Plan_Diffusion'!F311="","",IF('Section 10a Plan_Diffusion'!F311="«Choisir»","",'Section 10a Plan_Diffusion'!F311))</f>
        <v/>
      </c>
      <c r="N856" s="69" t="str">
        <f>IF('Section 10a Plan_Diffusion'!G311="","",'Section 10a Plan_Diffusion'!G311)</f>
        <v/>
      </c>
      <c r="O856" s="69" t="str">
        <f>IF('Section 10a Plan_Diffusion'!H311="","",'Section 10a Plan_Diffusion'!H311)</f>
        <v/>
      </c>
      <c r="P856" s="69" t="str">
        <f>IF('Section 10a Plan_Diffusion'!I311="","",IF('Section 10a Plan_Diffusion'!I311="«Choisir»","",'Section 10a Plan_Diffusion'!I311))</f>
        <v/>
      </c>
      <c r="Q856" s="69" t="str">
        <f>IF('Section 10a Plan_Diffusion'!J311="","",IF('Section 10a Plan_Diffusion'!J311="«Choisir»","",'Section 10a Plan_Diffusion'!J311))</f>
        <v/>
      </c>
      <c r="R856" s="9" t="str">
        <f>IF('Section 10a Plan_Diffusion'!K311="","",'Section 10a Plan_Diffusion'!K311)</f>
        <v/>
      </c>
      <c r="S856" s="9" t="str">
        <f>IF('Section 10a Plan_Diffusion'!L311="","",'Section 10a Plan_Diffusion'!L311)</f>
        <v/>
      </c>
      <c r="T856" s="9" t="str">
        <f>IF('Section 10a Plan_Diffusion'!M311="","",'Section 10a Plan_Diffusion'!M311)</f>
        <v/>
      </c>
      <c r="U856" s="9" t="str">
        <f>IF('Section 10a Plan_Diffusion'!N311="","",'Section 10a Plan_Diffusion'!N311)</f>
        <v/>
      </c>
      <c r="V856" s="9">
        <f>'Section 10a Plan_Diffusion'!O311</f>
        <v>0</v>
      </c>
      <c r="W856" s="45">
        <f>'Section 10a Plan_Diffusion'!P311</f>
        <v>0</v>
      </c>
      <c r="X856" s="45">
        <f>'Section 10a Plan_Diffusion'!Q311</f>
        <v>0</v>
      </c>
      <c r="Y856" s="45">
        <f>'Section 10a Plan_Diffusion'!R311</f>
        <v>0</v>
      </c>
      <c r="Z856" s="45">
        <f>'Section 10a Plan_Diffusion'!S311</f>
        <v>0</v>
      </c>
      <c r="AA856" s="9">
        <f>'Section 10a Plan_Diffusion'!T311</f>
        <v>0</v>
      </c>
      <c r="AB856" s="9">
        <f>'Section 10a Plan_Diffusion'!U311</f>
        <v>0</v>
      </c>
    </row>
    <row r="857" spans="1:28">
      <c r="A857" s="9">
        <f>'Identification '!$F$11</f>
        <v>0</v>
      </c>
      <c r="B857" s="1371" t="str">
        <f>IF(AND('Identification '!$F$11="",'Identification '!$F$15&lt;&gt;""),'Identification '!$F$15,IF('Identification '!$F$11="","",IF('Identification '!$F$13="Inscrire le nom de votre organisme dans la cellule F15",'Identification '!$F$15,'Identification '!$F$13)))</f>
        <v/>
      </c>
      <c r="C857" s="9" t="str">
        <f>REF!$BM$8</f>
        <v>2026-2027</v>
      </c>
      <c r="D857" s="9" t="s">
        <v>3224</v>
      </c>
      <c r="E857" s="69" t="str">
        <f>'Identification '!$F$17</f>
        <v/>
      </c>
      <c r="F857" s="9" t="str">
        <f>'Identification '!$G$18</f>
        <v/>
      </c>
      <c r="G857" s="232" t="str">
        <f>IF('Section 10a Plan_Diffusion'!$D$6="","",'Section 10a Plan_Diffusion'!$D$6)</f>
        <v/>
      </c>
      <c r="H857" s="9" t="str">
        <f>IF('Section 10a Plan_Diffusion'!$D$8="","",'Section 10a Plan_Diffusion'!$D$8)</f>
        <v/>
      </c>
      <c r="I857" s="9" t="str">
        <f>IF('Section 10a Plan_Diffusion'!$K$8="","",'Section 10a Plan_Diffusion'!$K$8)</f>
        <v/>
      </c>
      <c r="J857" s="69" t="str">
        <f>IF('Section 10a Plan_Diffusion'!C312="","",'Section 10a Plan_Diffusion'!C312)</f>
        <v/>
      </c>
      <c r="K857" s="1273" t="str">
        <f>IF('Section 10a Plan_Diffusion'!D312="","",'Section 10a Plan_Diffusion'!D312)</f>
        <v/>
      </c>
      <c r="L857" s="69" t="str">
        <f>IF('Section 10a Plan_Diffusion'!E312="","",IF('Section 10a Plan_Diffusion'!E312="«Choisir»","",'Section 10a Plan_Diffusion'!E312))</f>
        <v/>
      </c>
      <c r="M857" s="69" t="str">
        <f>IF('Section 10a Plan_Diffusion'!F312="","",IF('Section 10a Plan_Diffusion'!F312="«Choisir»","",'Section 10a Plan_Diffusion'!F312))</f>
        <v/>
      </c>
      <c r="N857" s="69" t="str">
        <f>IF('Section 10a Plan_Diffusion'!G312="","",'Section 10a Plan_Diffusion'!G312)</f>
        <v/>
      </c>
      <c r="O857" s="69" t="str">
        <f>IF('Section 10a Plan_Diffusion'!H312="","",'Section 10a Plan_Diffusion'!H312)</f>
        <v/>
      </c>
      <c r="P857" s="69" t="str">
        <f>IF('Section 10a Plan_Diffusion'!I312="","",IF('Section 10a Plan_Diffusion'!I312="«Choisir»","",'Section 10a Plan_Diffusion'!I312))</f>
        <v/>
      </c>
      <c r="Q857" s="69" t="str">
        <f>IF('Section 10a Plan_Diffusion'!J312="","",IF('Section 10a Plan_Diffusion'!J312="«Choisir»","",'Section 10a Plan_Diffusion'!J312))</f>
        <v/>
      </c>
      <c r="R857" s="9" t="str">
        <f>IF('Section 10a Plan_Diffusion'!K312="","",'Section 10a Plan_Diffusion'!K312)</f>
        <v/>
      </c>
      <c r="S857" s="9" t="str">
        <f>IF('Section 10a Plan_Diffusion'!L312="","",'Section 10a Plan_Diffusion'!L312)</f>
        <v/>
      </c>
      <c r="T857" s="9" t="str">
        <f>IF('Section 10a Plan_Diffusion'!M312="","",'Section 10a Plan_Diffusion'!M312)</f>
        <v/>
      </c>
      <c r="U857" s="9" t="str">
        <f>IF('Section 10a Plan_Diffusion'!N312="","",'Section 10a Plan_Diffusion'!N312)</f>
        <v/>
      </c>
      <c r="V857" s="9">
        <f>'Section 10a Plan_Diffusion'!O312</f>
        <v>0</v>
      </c>
      <c r="W857" s="45">
        <f>'Section 10a Plan_Diffusion'!P312</f>
        <v>0</v>
      </c>
      <c r="X857" s="45">
        <f>'Section 10a Plan_Diffusion'!Q312</f>
        <v>0</v>
      </c>
      <c r="Y857" s="45">
        <f>'Section 10a Plan_Diffusion'!R312</f>
        <v>0</v>
      </c>
      <c r="Z857" s="45">
        <f>'Section 10a Plan_Diffusion'!S312</f>
        <v>0</v>
      </c>
      <c r="AA857" s="9">
        <f>'Section 10a Plan_Diffusion'!T312</f>
        <v>0</v>
      </c>
      <c r="AB857" s="9">
        <f>'Section 10a Plan_Diffusion'!U312</f>
        <v>0</v>
      </c>
    </row>
    <row r="858" spans="1:28">
      <c r="A858" s="9">
        <f>'Identification '!$F$11</f>
        <v>0</v>
      </c>
      <c r="B858" s="1371" t="str">
        <f>IF(AND('Identification '!$F$11="",'Identification '!$F$15&lt;&gt;""),'Identification '!$F$15,IF('Identification '!$F$11="","",IF('Identification '!$F$13="Inscrire le nom de votre organisme dans la cellule F15",'Identification '!$F$15,'Identification '!$F$13)))</f>
        <v/>
      </c>
      <c r="C858" s="9" t="str">
        <f>REF!$BM$8</f>
        <v>2026-2027</v>
      </c>
      <c r="D858" s="9" t="s">
        <v>3224</v>
      </c>
      <c r="E858" s="69" t="str">
        <f>'Identification '!$F$17</f>
        <v/>
      </c>
      <c r="F858" s="9" t="str">
        <f>'Identification '!$G$18</f>
        <v/>
      </c>
      <c r="G858" s="232" t="str">
        <f>IF('Section 10a Plan_Diffusion'!$D$6="","",'Section 10a Plan_Diffusion'!$D$6)</f>
        <v/>
      </c>
      <c r="H858" s="9" t="str">
        <f>IF('Section 10a Plan_Diffusion'!$D$8="","",'Section 10a Plan_Diffusion'!$D$8)</f>
        <v/>
      </c>
      <c r="I858" s="9" t="str">
        <f>IF('Section 10a Plan_Diffusion'!$K$8="","",'Section 10a Plan_Diffusion'!$K$8)</f>
        <v/>
      </c>
      <c r="J858" s="69" t="str">
        <f>IF('Section 10a Plan_Diffusion'!C313="","",'Section 10a Plan_Diffusion'!C313)</f>
        <v/>
      </c>
      <c r="K858" s="1273" t="str">
        <f>IF('Section 10a Plan_Diffusion'!D313="","",'Section 10a Plan_Diffusion'!D313)</f>
        <v/>
      </c>
      <c r="L858" s="69" t="str">
        <f>IF('Section 10a Plan_Diffusion'!E313="","",IF('Section 10a Plan_Diffusion'!E313="«Choisir»","",'Section 10a Plan_Diffusion'!E313))</f>
        <v/>
      </c>
      <c r="M858" s="69" t="str">
        <f>IF('Section 10a Plan_Diffusion'!F313="","",IF('Section 10a Plan_Diffusion'!F313="«Choisir»","",'Section 10a Plan_Diffusion'!F313))</f>
        <v/>
      </c>
      <c r="N858" s="69" t="str">
        <f>IF('Section 10a Plan_Diffusion'!G313="","",'Section 10a Plan_Diffusion'!G313)</f>
        <v/>
      </c>
      <c r="O858" s="69" t="str">
        <f>IF('Section 10a Plan_Diffusion'!H313="","",'Section 10a Plan_Diffusion'!H313)</f>
        <v/>
      </c>
      <c r="P858" s="69" t="str">
        <f>IF('Section 10a Plan_Diffusion'!I313="","",IF('Section 10a Plan_Diffusion'!I313="«Choisir»","",'Section 10a Plan_Diffusion'!I313))</f>
        <v/>
      </c>
      <c r="Q858" s="69" t="str">
        <f>IF('Section 10a Plan_Diffusion'!J313="","",IF('Section 10a Plan_Diffusion'!J313="«Choisir»","",'Section 10a Plan_Diffusion'!J313))</f>
        <v/>
      </c>
      <c r="R858" s="9" t="str">
        <f>IF('Section 10a Plan_Diffusion'!K313="","",'Section 10a Plan_Diffusion'!K313)</f>
        <v/>
      </c>
      <c r="S858" s="9" t="str">
        <f>IF('Section 10a Plan_Diffusion'!L313="","",'Section 10a Plan_Diffusion'!L313)</f>
        <v/>
      </c>
      <c r="T858" s="9" t="str">
        <f>IF('Section 10a Plan_Diffusion'!M313="","",'Section 10a Plan_Diffusion'!M313)</f>
        <v/>
      </c>
      <c r="U858" s="9" t="str">
        <f>IF('Section 10a Plan_Diffusion'!N313="","",'Section 10a Plan_Diffusion'!N313)</f>
        <v/>
      </c>
      <c r="V858" s="9">
        <f>'Section 10a Plan_Diffusion'!O313</f>
        <v>0</v>
      </c>
      <c r="W858" s="45">
        <f>'Section 10a Plan_Diffusion'!P313</f>
        <v>0</v>
      </c>
      <c r="X858" s="45">
        <f>'Section 10a Plan_Diffusion'!Q313</f>
        <v>0</v>
      </c>
      <c r="Y858" s="45">
        <f>'Section 10a Plan_Diffusion'!R313</f>
        <v>0</v>
      </c>
      <c r="Z858" s="45">
        <f>'Section 10a Plan_Diffusion'!S313</f>
        <v>0</v>
      </c>
      <c r="AA858" s="9">
        <f>'Section 10a Plan_Diffusion'!T313</f>
        <v>0</v>
      </c>
      <c r="AB858" s="9">
        <f>'Section 10a Plan_Diffusion'!U313</f>
        <v>0</v>
      </c>
    </row>
    <row r="859" spans="1:28">
      <c r="A859" s="9">
        <f>'Identification '!$F$11</f>
        <v>0</v>
      </c>
      <c r="B859" s="1371" t="str">
        <f>IF(AND('Identification '!$F$11="",'Identification '!$F$15&lt;&gt;""),'Identification '!$F$15,IF('Identification '!$F$11="","",IF('Identification '!$F$13="Inscrire le nom de votre organisme dans la cellule F15",'Identification '!$F$15,'Identification '!$F$13)))</f>
        <v/>
      </c>
      <c r="C859" s="9" t="str">
        <f>REF!$BM$8</f>
        <v>2026-2027</v>
      </c>
      <c r="D859" s="9" t="s">
        <v>3224</v>
      </c>
      <c r="E859" s="69" t="str">
        <f>'Identification '!$F$17</f>
        <v/>
      </c>
      <c r="F859" s="9" t="str">
        <f>'Identification '!$G$18</f>
        <v/>
      </c>
      <c r="G859" s="232" t="str">
        <f>IF('Section 10a Plan_Diffusion'!$D$6="","",'Section 10a Plan_Diffusion'!$D$6)</f>
        <v/>
      </c>
      <c r="H859" s="9" t="str">
        <f>IF('Section 10a Plan_Diffusion'!$D$8="","",'Section 10a Plan_Diffusion'!$D$8)</f>
        <v/>
      </c>
      <c r="I859" s="9" t="str">
        <f>IF('Section 10a Plan_Diffusion'!$K$8="","",'Section 10a Plan_Diffusion'!$K$8)</f>
        <v/>
      </c>
      <c r="J859" s="69" t="str">
        <f>IF('Section 10a Plan_Diffusion'!C314="","",'Section 10a Plan_Diffusion'!C314)</f>
        <v/>
      </c>
      <c r="K859" s="1273" t="str">
        <f>IF('Section 10a Plan_Diffusion'!D314="","",'Section 10a Plan_Diffusion'!D314)</f>
        <v/>
      </c>
      <c r="L859" s="69" t="str">
        <f>IF('Section 10a Plan_Diffusion'!E314="","",IF('Section 10a Plan_Diffusion'!E314="«Choisir»","",'Section 10a Plan_Diffusion'!E314))</f>
        <v/>
      </c>
      <c r="M859" s="69" t="str">
        <f>IF('Section 10a Plan_Diffusion'!F314="","",IF('Section 10a Plan_Diffusion'!F314="«Choisir»","",'Section 10a Plan_Diffusion'!F314))</f>
        <v/>
      </c>
      <c r="N859" s="69" t="str">
        <f>IF('Section 10a Plan_Diffusion'!G314="","",'Section 10a Plan_Diffusion'!G314)</f>
        <v/>
      </c>
      <c r="O859" s="69" t="str">
        <f>IF('Section 10a Plan_Diffusion'!H314="","",'Section 10a Plan_Diffusion'!H314)</f>
        <v/>
      </c>
      <c r="P859" s="69" t="str">
        <f>IF('Section 10a Plan_Diffusion'!I314="","",IF('Section 10a Plan_Diffusion'!I314="«Choisir»","",'Section 10a Plan_Diffusion'!I314))</f>
        <v/>
      </c>
      <c r="Q859" s="69" t="str">
        <f>IF('Section 10a Plan_Diffusion'!J314="","",IF('Section 10a Plan_Diffusion'!J314="«Choisir»","",'Section 10a Plan_Diffusion'!J314))</f>
        <v/>
      </c>
      <c r="R859" s="9" t="str">
        <f>IF('Section 10a Plan_Diffusion'!K314="","",'Section 10a Plan_Diffusion'!K314)</f>
        <v/>
      </c>
      <c r="S859" s="9" t="str">
        <f>IF('Section 10a Plan_Diffusion'!L314="","",'Section 10a Plan_Diffusion'!L314)</f>
        <v/>
      </c>
      <c r="T859" s="9" t="str">
        <f>IF('Section 10a Plan_Diffusion'!M314="","",'Section 10a Plan_Diffusion'!M314)</f>
        <v/>
      </c>
      <c r="U859" s="9" t="str">
        <f>IF('Section 10a Plan_Diffusion'!N314="","",'Section 10a Plan_Diffusion'!N314)</f>
        <v/>
      </c>
      <c r="V859" s="9">
        <f>'Section 10a Plan_Diffusion'!O314</f>
        <v>0</v>
      </c>
      <c r="W859" s="45">
        <f>'Section 10a Plan_Diffusion'!P314</f>
        <v>0</v>
      </c>
      <c r="X859" s="45">
        <f>'Section 10a Plan_Diffusion'!Q314</f>
        <v>0</v>
      </c>
      <c r="Y859" s="45">
        <f>'Section 10a Plan_Diffusion'!R314</f>
        <v>0</v>
      </c>
      <c r="Z859" s="45">
        <f>'Section 10a Plan_Diffusion'!S314</f>
        <v>0</v>
      </c>
      <c r="AA859" s="9">
        <f>'Section 10a Plan_Diffusion'!T314</f>
        <v>0</v>
      </c>
      <c r="AB859" s="9">
        <f>'Section 10a Plan_Diffusion'!U314</f>
        <v>0</v>
      </c>
    </row>
    <row r="860" spans="1:28">
      <c r="A860" s="9">
        <f>'Identification '!$F$11</f>
        <v>0</v>
      </c>
      <c r="B860" s="1371" t="str">
        <f>IF(AND('Identification '!$F$11="",'Identification '!$F$15&lt;&gt;""),'Identification '!$F$15,IF('Identification '!$F$11="","",IF('Identification '!$F$13="Inscrire le nom de votre organisme dans la cellule F15",'Identification '!$F$15,'Identification '!$F$13)))</f>
        <v/>
      </c>
      <c r="C860" s="9" t="str">
        <f>REF!$BM$8</f>
        <v>2026-2027</v>
      </c>
      <c r="D860" s="9" t="s">
        <v>3224</v>
      </c>
      <c r="E860" s="69" t="str">
        <f>'Identification '!$F$17</f>
        <v/>
      </c>
      <c r="F860" s="9" t="str">
        <f>'Identification '!$G$18</f>
        <v/>
      </c>
      <c r="G860" s="232" t="str">
        <f>IF('Section 10a Plan_Diffusion'!$D$6="","",'Section 10a Plan_Diffusion'!$D$6)</f>
        <v/>
      </c>
      <c r="H860" s="9" t="str">
        <f>IF('Section 10a Plan_Diffusion'!$D$8="","",'Section 10a Plan_Diffusion'!$D$8)</f>
        <v/>
      </c>
      <c r="I860" s="9" t="str">
        <f>IF('Section 10a Plan_Diffusion'!$K$8="","",'Section 10a Plan_Diffusion'!$K$8)</f>
        <v/>
      </c>
      <c r="J860" s="69" t="str">
        <f>IF('Section 10a Plan_Diffusion'!C315="","",'Section 10a Plan_Diffusion'!C315)</f>
        <v/>
      </c>
      <c r="K860" s="1273" t="str">
        <f>IF('Section 10a Plan_Diffusion'!D315="","",'Section 10a Plan_Diffusion'!D315)</f>
        <v/>
      </c>
      <c r="L860" s="69" t="str">
        <f>IF('Section 10a Plan_Diffusion'!E315="","",IF('Section 10a Plan_Diffusion'!E315="«Choisir»","",'Section 10a Plan_Diffusion'!E315))</f>
        <v/>
      </c>
      <c r="M860" s="69" t="str">
        <f>IF('Section 10a Plan_Diffusion'!F315="","",IF('Section 10a Plan_Diffusion'!F315="«Choisir»","",'Section 10a Plan_Diffusion'!F315))</f>
        <v/>
      </c>
      <c r="N860" s="69" t="str">
        <f>IF('Section 10a Plan_Diffusion'!G315="","",'Section 10a Plan_Diffusion'!G315)</f>
        <v/>
      </c>
      <c r="O860" s="69" t="str">
        <f>IF('Section 10a Plan_Diffusion'!H315="","",'Section 10a Plan_Diffusion'!H315)</f>
        <v/>
      </c>
      <c r="P860" s="69" t="str">
        <f>IF('Section 10a Plan_Diffusion'!I315="","",IF('Section 10a Plan_Diffusion'!I315="«Choisir»","",'Section 10a Plan_Diffusion'!I315))</f>
        <v/>
      </c>
      <c r="Q860" s="69" t="str">
        <f>IF('Section 10a Plan_Diffusion'!J315="","",IF('Section 10a Plan_Diffusion'!J315="«Choisir»","",'Section 10a Plan_Diffusion'!J315))</f>
        <v/>
      </c>
      <c r="R860" s="9" t="str">
        <f>IF('Section 10a Plan_Diffusion'!K315="","",'Section 10a Plan_Diffusion'!K315)</f>
        <v/>
      </c>
      <c r="S860" s="9" t="str">
        <f>IF('Section 10a Plan_Diffusion'!L315="","",'Section 10a Plan_Diffusion'!L315)</f>
        <v/>
      </c>
      <c r="T860" s="9" t="str">
        <f>IF('Section 10a Plan_Diffusion'!M315="","",'Section 10a Plan_Diffusion'!M315)</f>
        <v/>
      </c>
      <c r="U860" s="9" t="str">
        <f>IF('Section 10a Plan_Diffusion'!N315="","",'Section 10a Plan_Diffusion'!N315)</f>
        <v/>
      </c>
      <c r="V860" s="9">
        <f>'Section 10a Plan_Diffusion'!O315</f>
        <v>0</v>
      </c>
      <c r="W860" s="45">
        <f>'Section 10a Plan_Diffusion'!P315</f>
        <v>0</v>
      </c>
      <c r="X860" s="45">
        <f>'Section 10a Plan_Diffusion'!Q315</f>
        <v>0</v>
      </c>
      <c r="Y860" s="45">
        <f>'Section 10a Plan_Diffusion'!R315</f>
        <v>0</v>
      </c>
      <c r="Z860" s="45">
        <f>'Section 10a Plan_Diffusion'!S315</f>
        <v>0</v>
      </c>
      <c r="AA860" s="9">
        <f>'Section 10a Plan_Diffusion'!T315</f>
        <v>0</v>
      </c>
      <c r="AB860" s="9">
        <f>'Section 10a Plan_Diffusion'!U315</f>
        <v>0</v>
      </c>
    </row>
    <row r="861" spans="1:28">
      <c r="A861" s="9">
        <f>'Identification '!$F$11</f>
        <v>0</v>
      </c>
      <c r="B861" s="1371" t="str">
        <f>IF(AND('Identification '!$F$11="",'Identification '!$F$15&lt;&gt;""),'Identification '!$F$15,IF('Identification '!$F$11="","",IF('Identification '!$F$13="Inscrire le nom de votre organisme dans la cellule F15",'Identification '!$F$15,'Identification '!$F$13)))</f>
        <v/>
      </c>
      <c r="C861" s="9" t="str">
        <f>REF!$BM$8</f>
        <v>2026-2027</v>
      </c>
      <c r="D861" s="9" t="s">
        <v>3224</v>
      </c>
      <c r="E861" s="69" t="str">
        <f>'Identification '!$F$17</f>
        <v/>
      </c>
      <c r="F861" s="9" t="str">
        <f>'Identification '!$G$18</f>
        <v/>
      </c>
      <c r="G861" s="232" t="str">
        <f>IF('Section 10a Plan_Diffusion'!$D$6="","",'Section 10a Plan_Diffusion'!$D$6)</f>
        <v/>
      </c>
      <c r="H861" s="9" t="str">
        <f>IF('Section 10a Plan_Diffusion'!$D$8="","",'Section 10a Plan_Diffusion'!$D$8)</f>
        <v/>
      </c>
      <c r="I861" s="9" t="str">
        <f>IF('Section 10a Plan_Diffusion'!$K$8="","",'Section 10a Plan_Diffusion'!$K$8)</f>
        <v/>
      </c>
      <c r="J861" s="69" t="str">
        <f>IF('Section 10a Plan_Diffusion'!C316="","",'Section 10a Plan_Diffusion'!C316)</f>
        <v/>
      </c>
      <c r="K861" s="1273" t="str">
        <f>IF('Section 10a Plan_Diffusion'!D316="","",'Section 10a Plan_Diffusion'!D316)</f>
        <v/>
      </c>
      <c r="L861" s="69" t="str">
        <f>IF('Section 10a Plan_Diffusion'!E316="","",IF('Section 10a Plan_Diffusion'!E316="«Choisir»","",'Section 10a Plan_Diffusion'!E316))</f>
        <v/>
      </c>
      <c r="M861" s="69" t="str">
        <f>IF('Section 10a Plan_Diffusion'!F316="","",IF('Section 10a Plan_Diffusion'!F316="«Choisir»","",'Section 10a Plan_Diffusion'!F316))</f>
        <v/>
      </c>
      <c r="N861" s="69" t="str">
        <f>IF('Section 10a Plan_Diffusion'!G316="","",'Section 10a Plan_Diffusion'!G316)</f>
        <v/>
      </c>
      <c r="O861" s="69" t="str">
        <f>IF('Section 10a Plan_Diffusion'!H316="","",'Section 10a Plan_Diffusion'!H316)</f>
        <v/>
      </c>
      <c r="P861" s="69" t="str">
        <f>IF('Section 10a Plan_Diffusion'!I316="","",IF('Section 10a Plan_Diffusion'!I316="«Choisir»","",'Section 10a Plan_Diffusion'!I316))</f>
        <v/>
      </c>
      <c r="Q861" s="69" t="str">
        <f>IF('Section 10a Plan_Diffusion'!J316="","",IF('Section 10a Plan_Diffusion'!J316="«Choisir»","",'Section 10a Plan_Diffusion'!J316))</f>
        <v/>
      </c>
      <c r="R861" s="9" t="str">
        <f>IF('Section 10a Plan_Diffusion'!K316="","",'Section 10a Plan_Diffusion'!K316)</f>
        <v/>
      </c>
      <c r="S861" s="9" t="str">
        <f>IF('Section 10a Plan_Diffusion'!L316="","",'Section 10a Plan_Diffusion'!L316)</f>
        <v/>
      </c>
      <c r="T861" s="9" t="str">
        <f>IF('Section 10a Plan_Diffusion'!M316="","",'Section 10a Plan_Diffusion'!M316)</f>
        <v/>
      </c>
      <c r="U861" s="9" t="str">
        <f>IF('Section 10a Plan_Diffusion'!N316="","",'Section 10a Plan_Diffusion'!N316)</f>
        <v/>
      </c>
      <c r="V861" s="9">
        <f>'Section 10a Plan_Diffusion'!O316</f>
        <v>0</v>
      </c>
      <c r="W861" s="45">
        <f>'Section 10a Plan_Diffusion'!P316</f>
        <v>0</v>
      </c>
      <c r="X861" s="45">
        <f>'Section 10a Plan_Diffusion'!Q316</f>
        <v>0</v>
      </c>
      <c r="Y861" s="45">
        <f>'Section 10a Plan_Diffusion'!R316</f>
        <v>0</v>
      </c>
      <c r="Z861" s="45">
        <f>'Section 10a Plan_Diffusion'!S316</f>
        <v>0</v>
      </c>
      <c r="AA861" s="9">
        <f>'Section 10a Plan_Diffusion'!T316</f>
        <v>0</v>
      </c>
      <c r="AB861" s="9">
        <f>'Section 10a Plan_Diffusion'!U316</f>
        <v>0</v>
      </c>
    </row>
    <row r="862" spans="1:28">
      <c r="A862" s="9">
        <f>'Identification '!$F$11</f>
        <v>0</v>
      </c>
      <c r="B862" s="1371" t="str">
        <f>IF(AND('Identification '!$F$11="",'Identification '!$F$15&lt;&gt;""),'Identification '!$F$15,IF('Identification '!$F$11="","",IF('Identification '!$F$13="Inscrire le nom de votre organisme dans la cellule F15",'Identification '!$F$15,'Identification '!$F$13)))</f>
        <v/>
      </c>
      <c r="C862" s="9" t="str">
        <f>REF!$BM$8</f>
        <v>2026-2027</v>
      </c>
      <c r="D862" s="9" t="s">
        <v>3224</v>
      </c>
      <c r="E862" s="69" t="str">
        <f>'Identification '!$F$17</f>
        <v/>
      </c>
      <c r="F862" s="9" t="str">
        <f>'Identification '!$G$18</f>
        <v/>
      </c>
      <c r="G862" s="232" t="str">
        <f>IF('Section 10a Plan_Diffusion'!$D$6="","",'Section 10a Plan_Diffusion'!$D$6)</f>
        <v/>
      </c>
      <c r="H862" s="9" t="str">
        <f>IF('Section 10a Plan_Diffusion'!$D$8="","",'Section 10a Plan_Diffusion'!$D$8)</f>
        <v/>
      </c>
      <c r="I862" s="9" t="str">
        <f>IF('Section 10a Plan_Diffusion'!$K$8="","",'Section 10a Plan_Diffusion'!$K$8)</f>
        <v/>
      </c>
      <c r="J862" s="69" t="str">
        <f>IF('Section 10a Plan_Diffusion'!C317="","",'Section 10a Plan_Diffusion'!C317)</f>
        <v/>
      </c>
      <c r="K862" s="1273" t="str">
        <f>IF('Section 10a Plan_Diffusion'!D317="","",'Section 10a Plan_Diffusion'!D317)</f>
        <v/>
      </c>
      <c r="L862" s="69" t="str">
        <f>IF('Section 10a Plan_Diffusion'!E317="","",IF('Section 10a Plan_Diffusion'!E317="«Choisir»","",'Section 10a Plan_Diffusion'!E317))</f>
        <v/>
      </c>
      <c r="M862" s="69" t="str">
        <f>IF('Section 10a Plan_Diffusion'!F317="","",IF('Section 10a Plan_Diffusion'!F317="«Choisir»","",'Section 10a Plan_Diffusion'!F317))</f>
        <v/>
      </c>
      <c r="N862" s="69" t="str">
        <f>IF('Section 10a Plan_Diffusion'!G317="","",'Section 10a Plan_Diffusion'!G317)</f>
        <v/>
      </c>
      <c r="O862" s="69" t="str">
        <f>IF('Section 10a Plan_Diffusion'!H317="","",'Section 10a Plan_Diffusion'!H317)</f>
        <v/>
      </c>
      <c r="P862" s="69" t="str">
        <f>IF('Section 10a Plan_Diffusion'!I317="","",IF('Section 10a Plan_Diffusion'!I317="«Choisir»","",'Section 10a Plan_Diffusion'!I317))</f>
        <v/>
      </c>
      <c r="Q862" s="69" t="str">
        <f>IF('Section 10a Plan_Diffusion'!J317="","",IF('Section 10a Plan_Diffusion'!J317="«Choisir»","",'Section 10a Plan_Diffusion'!J317))</f>
        <v/>
      </c>
      <c r="R862" s="9" t="str">
        <f>IF('Section 10a Plan_Diffusion'!K317="","",'Section 10a Plan_Diffusion'!K317)</f>
        <v/>
      </c>
      <c r="S862" s="9" t="str">
        <f>IF('Section 10a Plan_Diffusion'!L317="","",'Section 10a Plan_Diffusion'!L317)</f>
        <v/>
      </c>
      <c r="T862" s="9" t="str">
        <f>IF('Section 10a Plan_Diffusion'!M317="","",'Section 10a Plan_Diffusion'!M317)</f>
        <v/>
      </c>
      <c r="U862" s="9" t="str">
        <f>IF('Section 10a Plan_Diffusion'!N317="","",'Section 10a Plan_Diffusion'!N317)</f>
        <v/>
      </c>
      <c r="V862" s="9">
        <f>'Section 10a Plan_Diffusion'!O317</f>
        <v>0</v>
      </c>
      <c r="W862" s="45">
        <f>'Section 10a Plan_Diffusion'!P317</f>
        <v>0</v>
      </c>
      <c r="X862" s="45">
        <f>'Section 10a Plan_Diffusion'!Q317</f>
        <v>0</v>
      </c>
      <c r="Y862" s="45">
        <f>'Section 10a Plan_Diffusion'!R317</f>
        <v>0</v>
      </c>
      <c r="Z862" s="45">
        <f>'Section 10a Plan_Diffusion'!S317</f>
        <v>0</v>
      </c>
      <c r="AA862" s="9">
        <f>'Section 10a Plan_Diffusion'!T317</f>
        <v>0</v>
      </c>
      <c r="AB862" s="9">
        <f>'Section 10a Plan_Diffusion'!U317</f>
        <v>0</v>
      </c>
    </row>
    <row r="863" spans="1:28">
      <c r="A863" s="9">
        <f>'Identification '!$F$11</f>
        <v>0</v>
      </c>
      <c r="B863" s="1371" t="str">
        <f>IF(AND('Identification '!$F$11="",'Identification '!$F$15&lt;&gt;""),'Identification '!$F$15,IF('Identification '!$F$11="","",IF('Identification '!$F$13="Inscrire le nom de votre organisme dans la cellule F15",'Identification '!$F$15,'Identification '!$F$13)))</f>
        <v/>
      </c>
      <c r="C863" s="9" t="str">
        <f>REF!$BM$8</f>
        <v>2026-2027</v>
      </c>
      <c r="D863" s="9" t="s">
        <v>3224</v>
      </c>
      <c r="E863" s="69" t="str">
        <f>'Identification '!$F$17</f>
        <v/>
      </c>
      <c r="F863" s="9" t="str">
        <f>'Identification '!$G$18</f>
        <v/>
      </c>
      <c r="G863" s="232" t="str">
        <f>IF('Section 10a Plan_Diffusion'!$D$6="","",'Section 10a Plan_Diffusion'!$D$6)</f>
        <v/>
      </c>
      <c r="H863" s="9" t="str">
        <f>IF('Section 10a Plan_Diffusion'!$D$8="","",'Section 10a Plan_Diffusion'!$D$8)</f>
        <v/>
      </c>
      <c r="I863" s="9" t="str">
        <f>IF('Section 10a Plan_Diffusion'!$K$8="","",'Section 10a Plan_Diffusion'!$K$8)</f>
        <v/>
      </c>
      <c r="J863" s="69" t="str">
        <f>IF('Section 10a Plan_Diffusion'!C318="","",'Section 10a Plan_Diffusion'!C318)</f>
        <v/>
      </c>
      <c r="K863" s="1273" t="str">
        <f>IF('Section 10a Plan_Diffusion'!D318="","",'Section 10a Plan_Diffusion'!D318)</f>
        <v/>
      </c>
      <c r="L863" s="69" t="str">
        <f>IF('Section 10a Plan_Diffusion'!E318="","",IF('Section 10a Plan_Diffusion'!E318="«Choisir»","",'Section 10a Plan_Diffusion'!E318))</f>
        <v/>
      </c>
      <c r="M863" s="69" t="str">
        <f>IF('Section 10a Plan_Diffusion'!F318="","",IF('Section 10a Plan_Diffusion'!F318="«Choisir»","",'Section 10a Plan_Diffusion'!F318))</f>
        <v/>
      </c>
      <c r="N863" s="69" t="str">
        <f>IF('Section 10a Plan_Diffusion'!G318="","",'Section 10a Plan_Diffusion'!G318)</f>
        <v/>
      </c>
      <c r="O863" s="69" t="str">
        <f>IF('Section 10a Plan_Diffusion'!H318="","",'Section 10a Plan_Diffusion'!H318)</f>
        <v/>
      </c>
      <c r="P863" s="69" t="str">
        <f>IF('Section 10a Plan_Diffusion'!I318="","",IF('Section 10a Plan_Diffusion'!I318="«Choisir»","",'Section 10a Plan_Diffusion'!I318))</f>
        <v/>
      </c>
      <c r="Q863" s="69" t="str">
        <f>IF('Section 10a Plan_Diffusion'!J318="","",IF('Section 10a Plan_Diffusion'!J318="«Choisir»","",'Section 10a Plan_Diffusion'!J318))</f>
        <v/>
      </c>
      <c r="R863" s="9" t="str">
        <f>IF('Section 10a Plan_Diffusion'!K318="","",'Section 10a Plan_Diffusion'!K318)</f>
        <v/>
      </c>
      <c r="S863" s="9" t="str">
        <f>IF('Section 10a Plan_Diffusion'!L318="","",'Section 10a Plan_Diffusion'!L318)</f>
        <v/>
      </c>
      <c r="T863" s="9" t="str">
        <f>IF('Section 10a Plan_Diffusion'!M318="","",'Section 10a Plan_Diffusion'!M318)</f>
        <v/>
      </c>
      <c r="U863" s="9" t="str">
        <f>IF('Section 10a Plan_Diffusion'!N318="","",'Section 10a Plan_Diffusion'!N318)</f>
        <v/>
      </c>
      <c r="V863" s="9">
        <f>'Section 10a Plan_Diffusion'!O318</f>
        <v>0</v>
      </c>
      <c r="W863" s="45">
        <f>'Section 10a Plan_Diffusion'!P318</f>
        <v>0</v>
      </c>
      <c r="X863" s="45">
        <f>'Section 10a Plan_Diffusion'!Q318</f>
        <v>0</v>
      </c>
      <c r="Y863" s="45">
        <f>'Section 10a Plan_Diffusion'!R318</f>
        <v>0</v>
      </c>
      <c r="Z863" s="45">
        <f>'Section 10a Plan_Diffusion'!S318</f>
        <v>0</v>
      </c>
      <c r="AA863" s="9">
        <f>'Section 10a Plan_Diffusion'!T318</f>
        <v>0</v>
      </c>
      <c r="AB863" s="9">
        <f>'Section 10a Plan_Diffusion'!U318</f>
        <v>0</v>
      </c>
    </row>
    <row r="864" spans="1:28">
      <c r="A864" s="9">
        <f>'Identification '!$F$11</f>
        <v>0</v>
      </c>
      <c r="B864" s="1371" t="str">
        <f>IF(AND('Identification '!$F$11="",'Identification '!$F$15&lt;&gt;""),'Identification '!$F$15,IF('Identification '!$F$11="","",IF('Identification '!$F$13="Inscrire le nom de votre organisme dans la cellule F15",'Identification '!$F$15,'Identification '!$F$13)))</f>
        <v/>
      </c>
      <c r="C864" s="9" t="str">
        <f>REF!$BM$8</f>
        <v>2026-2027</v>
      </c>
      <c r="D864" s="9" t="s">
        <v>3224</v>
      </c>
      <c r="E864" s="69" t="str">
        <f>'Identification '!$F$17</f>
        <v/>
      </c>
      <c r="F864" s="9" t="str">
        <f>'Identification '!$G$18</f>
        <v/>
      </c>
      <c r="G864" s="232" t="str">
        <f>IF('Section 10a Plan_Diffusion'!$D$6="","",'Section 10a Plan_Diffusion'!$D$6)</f>
        <v/>
      </c>
      <c r="H864" s="9" t="str">
        <f>IF('Section 10a Plan_Diffusion'!$D$8="","",'Section 10a Plan_Diffusion'!$D$8)</f>
        <v/>
      </c>
      <c r="I864" s="9" t="str">
        <f>IF('Section 10a Plan_Diffusion'!$K$8="","",'Section 10a Plan_Diffusion'!$K$8)</f>
        <v/>
      </c>
      <c r="J864" s="69" t="str">
        <f>IF('Section 10a Plan_Diffusion'!C319="","",'Section 10a Plan_Diffusion'!C319)</f>
        <v/>
      </c>
      <c r="K864" s="1273" t="str">
        <f>IF('Section 10a Plan_Diffusion'!D319="","",'Section 10a Plan_Diffusion'!D319)</f>
        <v/>
      </c>
      <c r="L864" s="69" t="str">
        <f>IF('Section 10a Plan_Diffusion'!E319="","",IF('Section 10a Plan_Diffusion'!E319="«Choisir»","",'Section 10a Plan_Diffusion'!E319))</f>
        <v/>
      </c>
      <c r="M864" s="69" t="str">
        <f>IF('Section 10a Plan_Diffusion'!F319="","",IF('Section 10a Plan_Diffusion'!F319="«Choisir»","",'Section 10a Plan_Diffusion'!F319))</f>
        <v/>
      </c>
      <c r="N864" s="69" t="str">
        <f>IF('Section 10a Plan_Diffusion'!G319="","",'Section 10a Plan_Diffusion'!G319)</f>
        <v/>
      </c>
      <c r="O864" s="69" t="str">
        <f>IF('Section 10a Plan_Diffusion'!H319="","",'Section 10a Plan_Diffusion'!H319)</f>
        <v/>
      </c>
      <c r="P864" s="69" t="str">
        <f>IF('Section 10a Plan_Diffusion'!I319="","",IF('Section 10a Plan_Diffusion'!I319="«Choisir»","",'Section 10a Plan_Diffusion'!I319))</f>
        <v/>
      </c>
      <c r="Q864" s="69" t="str">
        <f>IF('Section 10a Plan_Diffusion'!J319="","",IF('Section 10a Plan_Diffusion'!J319="«Choisir»","",'Section 10a Plan_Diffusion'!J319))</f>
        <v/>
      </c>
      <c r="R864" s="9" t="str">
        <f>IF('Section 10a Plan_Diffusion'!K319="","",'Section 10a Plan_Diffusion'!K319)</f>
        <v/>
      </c>
      <c r="S864" s="9" t="str">
        <f>IF('Section 10a Plan_Diffusion'!L319="","",'Section 10a Plan_Diffusion'!L319)</f>
        <v/>
      </c>
      <c r="T864" s="9" t="str">
        <f>IF('Section 10a Plan_Diffusion'!M319="","",'Section 10a Plan_Diffusion'!M319)</f>
        <v/>
      </c>
      <c r="U864" s="9" t="str">
        <f>IF('Section 10a Plan_Diffusion'!N319="","",'Section 10a Plan_Diffusion'!N319)</f>
        <v/>
      </c>
      <c r="V864" s="9">
        <f>'Section 10a Plan_Diffusion'!O319</f>
        <v>0</v>
      </c>
      <c r="W864" s="45">
        <f>'Section 10a Plan_Diffusion'!P319</f>
        <v>0</v>
      </c>
      <c r="X864" s="45">
        <f>'Section 10a Plan_Diffusion'!Q319</f>
        <v>0</v>
      </c>
      <c r="Y864" s="45">
        <f>'Section 10a Plan_Diffusion'!R319</f>
        <v>0</v>
      </c>
      <c r="Z864" s="45">
        <f>'Section 10a Plan_Diffusion'!S319</f>
        <v>0</v>
      </c>
      <c r="AA864" s="9">
        <f>'Section 10a Plan_Diffusion'!T319</f>
        <v>0</v>
      </c>
      <c r="AB864" s="9">
        <f>'Section 10a Plan_Diffusion'!U319</f>
        <v>0</v>
      </c>
    </row>
    <row r="865" spans="1:28">
      <c r="A865" s="9">
        <f>'Identification '!$F$11</f>
        <v>0</v>
      </c>
      <c r="B865" s="1371" t="str">
        <f>IF(AND('Identification '!$F$11="",'Identification '!$F$15&lt;&gt;""),'Identification '!$F$15,IF('Identification '!$F$11="","",IF('Identification '!$F$13="Inscrire le nom de votre organisme dans la cellule F15",'Identification '!$F$15,'Identification '!$F$13)))</f>
        <v/>
      </c>
      <c r="C865" s="9" t="str">
        <f>REF!$BM$8</f>
        <v>2026-2027</v>
      </c>
      <c r="D865" s="9" t="s">
        <v>3224</v>
      </c>
      <c r="E865" s="69" t="str">
        <f>'Identification '!$F$17</f>
        <v/>
      </c>
      <c r="F865" s="9" t="str">
        <f>'Identification '!$G$18</f>
        <v/>
      </c>
      <c r="G865" s="232" t="str">
        <f>IF('Section 10a Plan_Diffusion'!$D$6="","",'Section 10a Plan_Diffusion'!$D$6)</f>
        <v/>
      </c>
      <c r="H865" s="9" t="str">
        <f>IF('Section 10a Plan_Diffusion'!$D$8="","",'Section 10a Plan_Diffusion'!$D$8)</f>
        <v/>
      </c>
      <c r="I865" s="9" t="str">
        <f>IF('Section 10a Plan_Diffusion'!$K$8="","",'Section 10a Plan_Diffusion'!$K$8)</f>
        <v/>
      </c>
      <c r="J865" s="69" t="str">
        <f>IF('Section 10a Plan_Diffusion'!C320="","",'Section 10a Plan_Diffusion'!C320)</f>
        <v/>
      </c>
      <c r="K865" s="1273" t="str">
        <f>IF('Section 10a Plan_Diffusion'!D320="","",'Section 10a Plan_Diffusion'!D320)</f>
        <v/>
      </c>
      <c r="L865" s="69" t="str">
        <f>IF('Section 10a Plan_Diffusion'!E320="","",IF('Section 10a Plan_Diffusion'!E320="«Choisir»","",'Section 10a Plan_Diffusion'!E320))</f>
        <v/>
      </c>
      <c r="M865" s="69" t="str">
        <f>IF('Section 10a Plan_Diffusion'!F320="","",IF('Section 10a Plan_Diffusion'!F320="«Choisir»","",'Section 10a Plan_Diffusion'!F320))</f>
        <v/>
      </c>
      <c r="N865" s="69" t="str">
        <f>IF('Section 10a Plan_Diffusion'!G320="","",'Section 10a Plan_Diffusion'!G320)</f>
        <v/>
      </c>
      <c r="O865" s="69" t="str">
        <f>IF('Section 10a Plan_Diffusion'!H320="","",'Section 10a Plan_Diffusion'!H320)</f>
        <v/>
      </c>
      <c r="P865" s="69" t="str">
        <f>IF('Section 10a Plan_Diffusion'!I320="","",IF('Section 10a Plan_Diffusion'!I320="«Choisir»","",'Section 10a Plan_Diffusion'!I320))</f>
        <v/>
      </c>
      <c r="Q865" s="69" t="str">
        <f>IF('Section 10a Plan_Diffusion'!J320="","",IF('Section 10a Plan_Diffusion'!J320="«Choisir»","",'Section 10a Plan_Diffusion'!J320))</f>
        <v/>
      </c>
      <c r="R865" s="9" t="str">
        <f>IF('Section 10a Plan_Diffusion'!K320="","",'Section 10a Plan_Diffusion'!K320)</f>
        <v/>
      </c>
      <c r="S865" s="9" t="str">
        <f>IF('Section 10a Plan_Diffusion'!L320="","",'Section 10a Plan_Diffusion'!L320)</f>
        <v/>
      </c>
      <c r="T865" s="9" t="str">
        <f>IF('Section 10a Plan_Diffusion'!M320="","",'Section 10a Plan_Diffusion'!M320)</f>
        <v/>
      </c>
      <c r="U865" s="9" t="str">
        <f>IF('Section 10a Plan_Diffusion'!N320="","",'Section 10a Plan_Diffusion'!N320)</f>
        <v/>
      </c>
      <c r="V865" s="9">
        <f>'Section 10a Plan_Diffusion'!O320</f>
        <v>0</v>
      </c>
      <c r="W865" s="45">
        <f>'Section 10a Plan_Diffusion'!P320</f>
        <v>0</v>
      </c>
      <c r="X865" s="45">
        <f>'Section 10a Plan_Diffusion'!Q320</f>
        <v>0</v>
      </c>
      <c r="Y865" s="45">
        <f>'Section 10a Plan_Diffusion'!R320</f>
        <v>0</v>
      </c>
      <c r="Z865" s="45">
        <f>'Section 10a Plan_Diffusion'!S320</f>
        <v>0</v>
      </c>
      <c r="AA865" s="9">
        <f>'Section 10a Plan_Diffusion'!T320</f>
        <v>0</v>
      </c>
      <c r="AB865" s="9">
        <f>'Section 10a Plan_Diffusion'!U320</f>
        <v>0</v>
      </c>
    </row>
    <row r="866" spans="1:28">
      <c r="A866" s="9">
        <f>'Identification '!$F$11</f>
        <v>0</v>
      </c>
      <c r="B866" s="1371" t="str">
        <f>IF(AND('Identification '!$F$11="",'Identification '!$F$15&lt;&gt;""),'Identification '!$F$15,IF('Identification '!$F$11="","",IF('Identification '!$F$13="Inscrire le nom de votre organisme dans la cellule F15",'Identification '!$F$15,'Identification '!$F$13)))</f>
        <v/>
      </c>
      <c r="C866" s="9" t="str">
        <f>REF!$BM$8</f>
        <v>2026-2027</v>
      </c>
      <c r="D866" s="9" t="s">
        <v>3224</v>
      </c>
      <c r="E866" s="69" t="str">
        <f>'Identification '!$F$17</f>
        <v/>
      </c>
      <c r="F866" s="9" t="str">
        <f>'Identification '!$G$18</f>
        <v/>
      </c>
      <c r="G866" s="232" t="str">
        <f>IF('Section 10a Plan_Diffusion'!$D$6="","",'Section 10a Plan_Diffusion'!$D$6)</f>
        <v/>
      </c>
      <c r="H866" s="9" t="str">
        <f>IF('Section 10a Plan_Diffusion'!$D$8="","",'Section 10a Plan_Diffusion'!$D$8)</f>
        <v/>
      </c>
      <c r="I866" s="9" t="str">
        <f>IF('Section 10a Plan_Diffusion'!$K$8="","",'Section 10a Plan_Diffusion'!$K$8)</f>
        <v/>
      </c>
      <c r="J866" s="69" t="str">
        <f>IF('Section 10a Plan_Diffusion'!C321="","",'Section 10a Plan_Diffusion'!C321)</f>
        <v/>
      </c>
      <c r="K866" s="1273" t="str">
        <f>IF('Section 10a Plan_Diffusion'!D321="","",'Section 10a Plan_Diffusion'!D321)</f>
        <v/>
      </c>
      <c r="L866" s="69" t="str">
        <f>IF('Section 10a Plan_Diffusion'!E321="","",IF('Section 10a Plan_Diffusion'!E321="«Choisir»","",'Section 10a Plan_Diffusion'!E321))</f>
        <v/>
      </c>
      <c r="M866" s="69" t="str">
        <f>IF('Section 10a Plan_Diffusion'!F321="","",IF('Section 10a Plan_Diffusion'!F321="«Choisir»","",'Section 10a Plan_Diffusion'!F321))</f>
        <v/>
      </c>
      <c r="N866" s="69" t="str">
        <f>IF('Section 10a Plan_Diffusion'!G321="","",'Section 10a Plan_Diffusion'!G321)</f>
        <v/>
      </c>
      <c r="O866" s="69" t="str">
        <f>IF('Section 10a Plan_Diffusion'!H321="","",'Section 10a Plan_Diffusion'!H321)</f>
        <v/>
      </c>
      <c r="P866" s="69" t="str">
        <f>IF('Section 10a Plan_Diffusion'!I321="","",IF('Section 10a Plan_Diffusion'!I321="«Choisir»","",'Section 10a Plan_Diffusion'!I321))</f>
        <v/>
      </c>
      <c r="Q866" s="69" t="str">
        <f>IF('Section 10a Plan_Diffusion'!J321="","",IF('Section 10a Plan_Diffusion'!J321="«Choisir»","",'Section 10a Plan_Diffusion'!J321))</f>
        <v/>
      </c>
      <c r="R866" s="9" t="str">
        <f>IF('Section 10a Plan_Diffusion'!K321="","",'Section 10a Plan_Diffusion'!K321)</f>
        <v/>
      </c>
      <c r="S866" s="9" t="str">
        <f>IF('Section 10a Plan_Diffusion'!L321="","",'Section 10a Plan_Diffusion'!L321)</f>
        <v/>
      </c>
      <c r="T866" s="9" t="str">
        <f>IF('Section 10a Plan_Diffusion'!M321="","",'Section 10a Plan_Diffusion'!M321)</f>
        <v/>
      </c>
      <c r="U866" s="9" t="str">
        <f>IF('Section 10a Plan_Diffusion'!N321="","",'Section 10a Plan_Diffusion'!N321)</f>
        <v/>
      </c>
      <c r="V866" s="9">
        <f>'Section 10a Plan_Diffusion'!O321</f>
        <v>0</v>
      </c>
      <c r="W866" s="45">
        <f>'Section 10a Plan_Diffusion'!P321</f>
        <v>0</v>
      </c>
      <c r="X866" s="45">
        <f>'Section 10a Plan_Diffusion'!Q321</f>
        <v>0</v>
      </c>
      <c r="Y866" s="45">
        <f>'Section 10a Plan_Diffusion'!R321</f>
        <v>0</v>
      </c>
      <c r="Z866" s="45">
        <f>'Section 10a Plan_Diffusion'!S321</f>
        <v>0</v>
      </c>
      <c r="AA866" s="9">
        <f>'Section 10a Plan_Diffusion'!T321</f>
        <v>0</v>
      </c>
      <c r="AB866" s="9">
        <f>'Section 10a Plan_Diffusion'!U321</f>
        <v>0</v>
      </c>
    </row>
    <row r="867" spans="1:28">
      <c r="A867" s="9">
        <f>'Identification '!$F$11</f>
        <v>0</v>
      </c>
      <c r="B867" s="1371" t="str">
        <f>IF(AND('Identification '!$F$11="",'Identification '!$F$15&lt;&gt;""),'Identification '!$F$15,IF('Identification '!$F$11="","",IF('Identification '!$F$13="Inscrire le nom de votre organisme dans la cellule F15",'Identification '!$F$15,'Identification '!$F$13)))</f>
        <v/>
      </c>
      <c r="C867" s="9" t="str">
        <f>REF!$BM$8</f>
        <v>2026-2027</v>
      </c>
      <c r="D867" s="9" t="s">
        <v>3224</v>
      </c>
      <c r="E867" s="69" t="str">
        <f>'Identification '!$F$17</f>
        <v/>
      </c>
      <c r="F867" s="9" t="str">
        <f>'Identification '!$G$18</f>
        <v/>
      </c>
      <c r="G867" s="232" t="str">
        <f>IF('Section 10a Plan_Diffusion'!$D$6="","",'Section 10a Plan_Diffusion'!$D$6)</f>
        <v/>
      </c>
      <c r="H867" s="9" t="str">
        <f>IF('Section 10a Plan_Diffusion'!$D$8="","",'Section 10a Plan_Diffusion'!$D$8)</f>
        <v/>
      </c>
      <c r="I867" s="9" t="str">
        <f>IF('Section 10a Plan_Diffusion'!$K$8="","",'Section 10a Plan_Diffusion'!$K$8)</f>
        <v/>
      </c>
      <c r="J867" s="69" t="str">
        <f>IF('Section 10a Plan_Diffusion'!C322="","",'Section 10a Plan_Diffusion'!C322)</f>
        <v/>
      </c>
      <c r="K867" s="1273" t="str">
        <f>IF('Section 10a Plan_Diffusion'!D322="","",'Section 10a Plan_Diffusion'!D322)</f>
        <v/>
      </c>
      <c r="L867" s="69" t="str">
        <f>IF('Section 10a Plan_Diffusion'!E322="","",IF('Section 10a Plan_Diffusion'!E322="«Choisir»","",'Section 10a Plan_Diffusion'!E322))</f>
        <v/>
      </c>
      <c r="M867" s="69" t="str">
        <f>IF('Section 10a Plan_Diffusion'!F322="","",IF('Section 10a Plan_Diffusion'!F322="«Choisir»","",'Section 10a Plan_Diffusion'!F322))</f>
        <v/>
      </c>
      <c r="N867" s="69" t="str">
        <f>IF('Section 10a Plan_Diffusion'!G322="","",'Section 10a Plan_Diffusion'!G322)</f>
        <v/>
      </c>
      <c r="O867" s="69" t="str">
        <f>IF('Section 10a Plan_Diffusion'!H322="","",'Section 10a Plan_Diffusion'!H322)</f>
        <v/>
      </c>
      <c r="P867" s="69" t="str">
        <f>IF('Section 10a Plan_Diffusion'!I322="","",IF('Section 10a Plan_Diffusion'!I322="«Choisir»","",'Section 10a Plan_Diffusion'!I322))</f>
        <v/>
      </c>
      <c r="Q867" s="69" t="str">
        <f>IF('Section 10a Plan_Diffusion'!J322="","",IF('Section 10a Plan_Diffusion'!J322="«Choisir»","",'Section 10a Plan_Diffusion'!J322))</f>
        <v/>
      </c>
      <c r="R867" s="9" t="str">
        <f>IF('Section 10a Plan_Diffusion'!K322="","",'Section 10a Plan_Diffusion'!K322)</f>
        <v/>
      </c>
      <c r="S867" s="9" t="str">
        <f>IF('Section 10a Plan_Diffusion'!L322="","",'Section 10a Plan_Diffusion'!L322)</f>
        <v/>
      </c>
      <c r="T867" s="9" t="str">
        <f>IF('Section 10a Plan_Diffusion'!M322="","",'Section 10a Plan_Diffusion'!M322)</f>
        <v/>
      </c>
      <c r="U867" s="9" t="str">
        <f>IF('Section 10a Plan_Diffusion'!N322="","",'Section 10a Plan_Diffusion'!N322)</f>
        <v/>
      </c>
      <c r="V867" s="9">
        <f>'Section 10a Plan_Diffusion'!O322</f>
        <v>0</v>
      </c>
      <c r="W867" s="45">
        <f>'Section 10a Plan_Diffusion'!P322</f>
        <v>0</v>
      </c>
      <c r="X867" s="45">
        <f>'Section 10a Plan_Diffusion'!Q322</f>
        <v>0</v>
      </c>
      <c r="Y867" s="45">
        <f>'Section 10a Plan_Diffusion'!R322</f>
        <v>0</v>
      </c>
      <c r="Z867" s="45">
        <f>'Section 10a Plan_Diffusion'!S322</f>
        <v>0</v>
      </c>
      <c r="AA867" s="9">
        <f>'Section 10a Plan_Diffusion'!T322</f>
        <v>0</v>
      </c>
      <c r="AB867" s="9">
        <f>'Section 10a Plan_Diffusion'!U322</f>
        <v>0</v>
      </c>
    </row>
    <row r="868" spans="1:28">
      <c r="A868" s="9">
        <f>'Identification '!$F$11</f>
        <v>0</v>
      </c>
      <c r="B868" s="1371" t="str">
        <f>IF(AND('Identification '!$F$11="",'Identification '!$F$15&lt;&gt;""),'Identification '!$F$15,IF('Identification '!$F$11="","",IF('Identification '!$F$13="Inscrire le nom de votre organisme dans la cellule F15",'Identification '!$F$15,'Identification '!$F$13)))</f>
        <v/>
      </c>
      <c r="C868" s="9" t="str">
        <f>REF!$BM$8</f>
        <v>2026-2027</v>
      </c>
      <c r="D868" s="9" t="s">
        <v>3224</v>
      </c>
      <c r="E868" s="69" t="str">
        <f>'Identification '!$F$17</f>
        <v/>
      </c>
      <c r="F868" s="9" t="str">
        <f>'Identification '!$G$18</f>
        <v/>
      </c>
      <c r="G868" s="232" t="str">
        <f>IF('Section 10a Plan_Diffusion'!$D$6="","",'Section 10a Plan_Diffusion'!$D$6)</f>
        <v/>
      </c>
      <c r="H868" s="9" t="str">
        <f>IF('Section 10a Plan_Diffusion'!$D$8="","",'Section 10a Plan_Diffusion'!$D$8)</f>
        <v/>
      </c>
      <c r="I868" s="9" t="str">
        <f>IF('Section 10a Plan_Diffusion'!$K$8="","",'Section 10a Plan_Diffusion'!$K$8)</f>
        <v/>
      </c>
      <c r="J868" s="69" t="str">
        <f>IF('Section 10a Plan_Diffusion'!C323="","",'Section 10a Plan_Diffusion'!C323)</f>
        <v/>
      </c>
      <c r="K868" s="1273" t="str">
        <f>IF('Section 10a Plan_Diffusion'!D323="","",'Section 10a Plan_Diffusion'!D323)</f>
        <v/>
      </c>
      <c r="L868" s="69" t="str">
        <f>IF('Section 10a Plan_Diffusion'!E323="","",IF('Section 10a Plan_Diffusion'!E323="«Choisir»","",'Section 10a Plan_Diffusion'!E323))</f>
        <v/>
      </c>
      <c r="M868" s="69" t="str">
        <f>IF('Section 10a Plan_Diffusion'!F323="","",IF('Section 10a Plan_Diffusion'!F323="«Choisir»","",'Section 10a Plan_Diffusion'!F323))</f>
        <v/>
      </c>
      <c r="N868" s="69" t="str">
        <f>IF('Section 10a Plan_Diffusion'!G323="","",'Section 10a Plan_Diffusion'!G323)</f>
        <v/>
      </c>
      <c r="O868" s="69" t="str">
        <f>IF('Section 10a Plan_Diffusion'!H323="","",'Section 10a Plan_Diffusion'!H323)</f>
        <v/>
      </c>
      <c r="P868" s="69" t="str">
        <f>IF('Section 10a Plan_Diffusion'!I323="","",IF('Section 10a Plan_Diffusion'!I323="«Choisir»","",'Section 10a Plan_Diffusion'!I323))</f>
        <v/>
      </c>
      <c r="Q868" s="69" t="str">
        <f>IF('Section 10a Plan_Diffusion'!J323="","",IF('Section 10a Plan_Diffusion'!J323="«Choisir»","",'Section 10a Plan_Diffusion'!J323))</f>
        <v/>
      </c>
      <c r="R868" s="9" t="str">
        <f>IF('Section 10a Plan_Diffusion'!K323="","",'Section 10a Plan_Diffusion'!K323)</f>
        <v/>
      </c>
      <c r="S868" s="9" t="str">
        <f>IF('Section 10a Plan_Diffusion'!L323="","",'Section 10a Plan_Diffusion'!L323)</f>
        <v/>
      </c>
      <c r="T868" s="9" t="str">
        <f>IF('Section 10a Plan_Diffusion'!M323="","",'Section 10a Plan_Diffusion'!M323)</f>
        <v/>
      </c>
      <c r="U868" s="9" t="str">
        <f>IF('Section 10a Plan_Diffusion'!N323="","",'Section 10a Plan_Diffusion'!N323)</f>
        <v/>
      </c>
      <c r="V868" s="9">
        <f>'Section 10a Plan_Diffusion'!O323</f>
        <v>0</v>
      </c>
      <c r="W868" s="45">
        <f>'Section 10a Plan_Diffusion'!P323</f>
        <v>0</v>
      </c>
      <c r="X868" s="45">
        <f>'Section 10a Plan_Diffusion'!Q323</f>
        <v>0</v>
      </c>
      <c r="Y868" s="45">
        <f>'Section 10a Plan_Diffusion'!R323</f>
        <v>0</v>
      </c>
      <c r="Z868" s="45">
        <f>'Section 10a Plan_Diffusion'!S323</f>
        <v>0</v>
      </c>
      <c r="AA868" s="9">
        <f>'Section 10a Plan_Diffusion'!T323</f>
        <v>0</v>
      </c>
      <c r="AB868" s="9">
        <f>'Section 10a Plan_Diffusion'!U323</f>
        <v>0</v>
      </c>
    </row>
    <row r="869" spans="1:28">
      <c r="A869" s="9">
        <f>'Identification '!$F$11</f>
        <v>0</v>
      </c>
      <c r="B869" s="1371" t="str">
        <f>IF(AND('Identification '!$F$11="",'Identification '!$F$15&lt;&gt;""),'Identification '!$F$15,IF('Identification '!$F$11="","",IF('Identification '!$F$13="Inscrire le nom de votre organisme dans la cellule F15",'Identification '!$F$15,'Identification '!$F$13)))</f>
        <v/>
      </c>
      <c r="C869" s="9" t="str">
        <f>REF!$BM$8</f>
        <v>2026-2027</v>
      </c>
      <c r="D869" s="9" t="s">
        <v>3224</v>
      </c>
      <c r="E869" s="69" t="str">
        <f>'Identification '!$F$17</f>
        <v/>
      </c>
      <c r="F869" s="9" t="str">
        <f>'Identification '!$G$18</f>
        <v/>
      </c>
      <c r="G869" s="232" t="str">
        <f>IF('Section 10a Plan_Diffusion'!$D$6="","",'Section 10a Plan_Diffusion'!$D$6)</f>
        <v/>
      </c>
      <c r="H869" s="9" t="str">
        <f>IF('Section 10a Plan_Diffusion'!$D$8="","",'Section 10a Plan_Diffusion'!$D$8)</f>
        <v/>
      </c>
      <c r="I869" s="9" t="str">
        <f>IF('Section 10a Plan_Diffusion'!$K$8="","",'Section 10a Plan_Diffusion'!$K$8)</f>
        <v/>
      </c>
      <c r="J869" s="69" t="str">
        <f>IF('Section 10a Plan_Diffusion'!C324="","",'Section 10a Plan_Diffusion'!C324)</f>
        <v/>
      </c>
      <c r="K869" s="1273" t="str">
        <f>IF('Section 10a Plan_Diffusion'!D324="","",'Section 10a Plan_Diffusion'!D324)</f>
        <v/>
      </c>
      <c r="L869" s="69" t="str">
        <f>IF('Section 10a Plan_Diffusion'!E324="","",IF('Section 10a Plan_Diffusion'!E324="«Choisir»","",'Section 10a Plan_Diffusion'!E324))</f>
        <v/>
      </c>
      <c r="M869" s="69" t="str">
        <f>IF('Section 10a Plan_Diffusion'!F324="","",IF('Section 10a Plan_Diffusion'!F324="«Choisir»","",'Section 10a Plan_Diffusion'!F324))</f>
        <v/>
      </c>
      <c r="N869" s="69" t="str">
        <f>IF('Section 10a Plan_Diffusion'!G324="","",'Section 10a Plan_Diffusion'!G324)</f>
        <v/>
      </c>
      <c r="O869" s="69" t="str">
        <f>IF('Section 10a Plan_Diffusion'!H324="","",'Section 10a Plan_Diffusion'!H324)</f>
        <v/>
      </c>
      <c r="P869" s="69" t="str">
        <f>IF('Section 10a Plan_Diffusion'!I324="","",IF('Section 10a Plan_Diffusion'!I324="«Choisir»","",'Section 10a Plan_Diffusion'!I324))</f>
        <v/>
      </c>
      <c r="Q869" s="69" t="str">
        <f>IF('Section 10a Plan_Diffusion'!J324="","",IF('Section 10a Plan_Diffusion'!J324="«Choisir»","",'Section 10a Plan_Diffusion'!J324))</f>
        <v/>
      </c>
      <c r="R869" s="9" t="str">
        <f>IF('Section 10a Plan_Diffusion'!K324="","",'Section 10a Plan_Diffusion'!K324)</f>
        <v/>
      </c>
      <c r="S869" s="9" t="str">
        <f>IF('Section 10a Plan_Diffusion'!L324="","",'Section 10a Plan_Diffusion'!L324)</f>
        <v/>
      </c>
      <c r="T869" s="9" t="str">
        <f>IF('Section 10a Plan_Diffusion'!M324="","",'Section 10a Plan_Diffusion'!M324)</f>
        <v/>
      </c>
      <c r="U869" s="9" t="str">
        <f>IF('Section 10a Plan_Diffusion'!N324="","",'Section 10a Plan_Diffusion'!N324)</f>
        <v/>
      </c>
      <c r="V869" s="9">
        <f>'Section 10a Plan_Diffusion'!O324</f>
        <v>0</v>
      </c>
      <c r="W869" s="45">
        <f>'Section 10a Plan_Diffusion'!P324</f>
        <v>0</v>
      </c>
      <c r="X869" s="45">
        <f>'Section 10a Plan_Diffusion'!Q324</f>
        <v>0</v>
      </c>
      <c r="Y869" s="45">
        <f>'Section 10a Plan_Diffusion'!R324</f>
        <v>0</v>
      </c>
      <c r="Z869" s="45">
        <f>'Section 10a Plan_Diffusion'!S324</f>
        <v>0</v>
      </c>
      <c r="AA869" s="9">
        <f>'Section 10a Plan_Diffusion'!T324</f>
        <v>0</v>
      </c>
      <c r="AB869" s="9">
        <f>'Section 10a Plan_Diffusion'!U324</f>
        <v>0</v>
      </c>
    </row>
    <row r="870" spans="1:28">
      <c r="A870" s="9">
        <f>'Identification '!$F$11</f>
        <v>0</v>
      </c>
      <c r="B870" s="1371" t="str">
        <f>IF(AND('Identification '!$F$11="",'Identification '!$F$15&lt;&gt;""),'Identification '!$F$15,IF('Identification '!$F$11="","",IF('Identification '!$F$13="Inscrire le nom de votre organisme dans la cellule F15",'Identification '!$F$15,'Identification '!$F$13)))</f>
        <v/>
      </c>
      <c r="C870" s="9" t="str">
        <f>REF!$BM$8</f>
        <v>2026-2027</v>
      </c>
      <c r="D870" s="9" t="s">
        <v>3224</v>
      </c>
      <c r="E870" s="69" t="str">
        <f>'Identification '!$F$17</f>
        <v/>
      </c>
      <c r="F870" s="9" t="str">
        <f>'Identification '!$G$18</f>
        <v/>
      </c>
      <c r="G870" s="232" t="str">
        <f>IF('Section 10a Plan_Diffusion'!$D$6="","",'Section 10a Plan_Diffusion'!$D$6)</f>
        <v/>
      </c>
      <c r="H870" s="9" t="str">
        <f>IF('Section 10a Plan_Diffusion'!$D$8="","",'Section 10a Plan_Diffusion'!$D$8)</f>
        <v/>
      </c>
      <c r="I870" s="9" t="str">
        <f>IF('Section 10a Plan_Diffusion'!$K$8="","",'Section 10a Plan_Diffusion'!$K$8)</f>
        <v/>
      </c>
      <c r="J870" s="69" t="str">
        <f>IF('Section 10a Plan_Diffusion'!C325="","",'Section 10a Plan_Diffusion'!C325)</f>
        <v/>
      </c>
      <c r="K870" s="1273" t="str">
        <f>IF('Section 10a Plan_Diffusion'!D325="","",'Section 10a Plan_Diffusion'!D325)</f>
        <v/>
      </c>
      <c r="L870" s="69" t="str">
        <f>IF('Section 10a Plan_Diffusion'!E325="","",IF('Section 10a Plan_Diffusion'!E325="«Choisir»","",'Section 10a Plan_Diffusion'!E325))</f>
        <v/>
      </c>
      <c r="M870" s="69" t="str">
        <f>IF('Section 10a Plan_Diffusion'!F325="","",IF('Section 10a Plan_Diffusion'!F325="«Choisir»","",'Section 10a Plan_Diffusion'!F325))</f>
        <v/>
      </c>
      <c r="N870" s="69" t="str">
        <f>IF('Section 10a Plan_Diffusion'!G325="","",'Section 10a Plan_Diffusion'!G325)</f>
        <v/>
      </c>
      <c r="O870" s="69" t="str">
        <f>IF('Section 10a Plan_Diffusion'!H325="","",'Section 10a Plan_Diffusion'!H325)</f>
        <v/>
      </c>
      <c r="P870" s="69" t="str">
        <f>IF('Section 10a Plan_Diffusion'!I325="","",IF('Section 10a Plan_Diffusion'!I325="«Choisir»","",'Section 10a Plan_Diffusion'!I325))</f>
        <v/>
      </c>
      <c r="Q870" s="69" t="str">
        <f>IF('Section 10a Plan_Diffusion'!J325="","",IF('Section 10a Plan_Diffusion'!J325="«Choisir»","",'Section 10a Plan_Diffusion'!J325))</f>
        <v/>
      </c>
      <c r="R870" s="9" t="str">
        <f>IF('Section 10a Plan_Diffusion'!K325="","",'Section 10a Plan_Diffusion'!K325)</f>
        <v/>
      </c>
      <c r="S870" s="9" t="str">
        <f>IF('Section 10a Plan_Diffusion'!L325="","",'Section 10a Plan_Diffusion'!L325)</f>
        <v/>
      </c>
      <c r="T870" s="9" t="str">
        <f>IF('Section 10a Plan_Diffusion'!M325="","",'Section 10a Plan_Diffusion'!M325)</f>
        <v/>
      </c>
      <c r="U870" s="9" t="str">
        <f>IF('Section 10a Plan_Diffusion'!N325="","",'Section 10a Plan_Diffusion'!N325)</f>
        <v/>
      </c>
      <c r="V870" s="9">
        <f>'Section 10a Plan_Diffusion'!O325</f>
        <v>0</v>
      </c>
      <c r="W870" s="45">
        <f>'Section 10a Plan_Diffusion'!P325</f>
        <v>0</v>
      </c>
      <c r="X870" s="45">
        <f>'Section 10a Plan_Diffusion'!Q325</f>
        <v>0</v>
      </c>
      <c r="Y870" s="45">
        <f>'Section 10a Plan_Diffusion'!R325</f>
        <v>0</v>
      </c>
      <c r="Z870" s="45">
        <f>'Section 10a Plan_Diffusion'!S325</f>
        <v>0</v>
      </c>
      <c r="AA870" s="9">
        <f>'Section 10a Plan_Diffusion'!T325</f>
        <v>0</v>
      </c>
      <c r="AB870" s="9">
        <f>'Section 10a Plan_Diffusion'!U325</f>
        <v>0</v>
      </c>
    </row>
    <row r="871" spans="1:28">
      <c r="A871" s="9">
        <f>'Identification '!$F$11</f>
        <v>0</v>
      </c>
      <c r="B871" s="1371" t="str">
        <f>IF(AND('Identification '!$F$11="",'Identification '!$F$15&lt;&gt;""),'Identification '!$F$15,IF('Identification '!$F$11="","",IF('Identification '!$F$13="Inscrire le nom de votre organisme dans la cellule F15",'Identification '!$F$15,'Identification '!$F$13)))</f>
        <v/>
      </c>
      <c r="C871" s="9" t="str">
        <f>REF!$BM$8</f>
        <v>2026-2027</v>
      </c>
      <c r="D871" s="9" t="s">
        <v>3224</v>
      </c>
      <c r="E871" s="69" t="str">
        <f>'Identification '!$F$17</f>
        <v/>
      </c>
      <c r="F871" s="9" t="str">
        <f>'Identification '!$G$18</f>
        <v/>
      </c>
      <c r="G871" s="232" t="str">
        <f>IF('Section 10a Plan_Diffusion'!$D$6="","",'Section 10a Plan_Diffusion'!$D$6)</f>
        <v/>
      </c>
      <c r="H871" s="9" t="str">
        <f>IF('Section 10a Plan_Diffusion'!$D$8="","",'Section 10a Plan_Diffusion'!$D$8)</f>
        <v/>
      </c>
      <c r="I871" s="9" t="str">
        <f>IF('Section 10a Plan_Diffusion'!$K$8="","",'Section 10a Plan_Diffusion'!$K$8)</f>
        <v/>
      </c>
      <c r="J871" s="69" t="str">
        <f>IF('Section 10a Plan_Diffusion'!C326="","",'Section 10a Plan_Diffusion'!C326)</f>
        <v/>
      </c>
      <c r="K871" s="1273" t="str">
        <f>IF('Section 10a Plan_Diffusion'!D326="","",'Section 10a Plan_Diffusion'!D326)</f>
        <v/>
      </c>
      <c r="L871" s="69" t="str">
        <f>IF('Section 10a Plan_Diffusion'!E326="","",IF('Section 10a Plan_Diffusion'!E326="«Choisir»","",'Section 10a Plan_Diffusion'!E326))</f>
        <v/>
      </c>
      <c r="M871" s="69" t="str">
        <f>IF('Section 10a Plan_Diffusion'!F326="","",IF('Section 10a Plan_Diffusion'!F326="«Choisir»","",'Section 10a Plan_Diffusion'!F326))</f>
        <v/>
      </c>
      <c r="N871" s="69" t="str">
        <f>IF('Section 10a Plan_Diffusion'!G326="","",'Section 10a Plan_Diffusion'!G326)</f>
        <v/>
      </c>
      <c r="O871" s="69" t="str">
        <f>IF('Section 10a Plan_Diffusion'!H326="","",'Section 10a Plan_Diffusion'!H326)</f>
        <v/>
      </c>
      <c r="P871" s="69" t="str">
        <f>IF('Section 10a Plan_Diffusion'!I326="","",IF('Section 10a Plan_Diffusion'!I326="«Choisir»","",'Section 10a Plan_Diffusion'!I326))</f>
        <v/>
      </c>
      <c r="Q871" s="69" t="str">
        <f>IF('Section 10a Plan_Diffusion'!J326="","",IF('Section 10a Plan_Diffusion'!J326="«Choisir»","",'Section 10a Plan_Diffusion'!J326))</f>
        <v/>
      </c>
      <c r="R871" s="9" t="str">
        <f>IF('Section 10a Plan_Diffusion'!K326="","",'Section 10a Plan_Diffusion'!K326)</f>
        <v/>
      </c>
      <c r="S871" s="9" t="str">
        <f>IF('Section 10a Plan_Diffusion'!L326="","",'Section 10a Plan_Diffusion'!L326)</f>
        <v/>
      </c>
      <c r="T871" s="9" t="str">
        <f>IF('Section 10a Plan_Diffusion'!M326="","",'Section 10a Plan_Diffusion'!M326)</f>
        <v/>
      </c>
      <c r="U871" s="9" t="str">
        <f>IF('Section 10a Plan_Diffusion'!N326="","",'Section 10a Plan_Diffusion'!N326)</f>
        <v/>
      </c>
      <c r="V871" s="9">
        <f>'Section 10a Plan_Diffusion'!O326</f>
        <v>0</v>
      </c>
      <c r="W871" s="45">
        <f>'Section 10a Plan_Diffusion'!P326</f>
        <v>0</v>
      </c>
      <c r="X871" s="45">
        <f>'Section 10a Plan_Diffusion'!Q326</f>
        <v>0</v>
      </c>
      <c r="Y871" s="45">
        <f>'Section 10a Plan_Diffusion'!R326</f>
        <v>0</v>
      </c>
      <c r="Z871" s="45">
        <f>'Section 10a Plan_Diffusion'!S326</f>
        <v>0</v>
      </c>
      <c r="AA871" s="9">
        <f>'Section 10a Plan_Diffusion'!T326</f>
        <v>0</v>
      </c>
      <c r="AB871" s="9">
        <f>'Section 10a Plan_Diffusion'!U326</f>
        <v>0</v>
      </c>
    </row>
    <row r="872" spans="1:28">
      <c r="A872" s="9">
        <f>'Identification '!$F$11</f>
        <v>0</v>
      </c>
      <c r="B872" s="1371" t="str">
        <f>IF(AND('Identification '!$F$11="",'Identification '!$F$15&lt;&gt;""),'Identification '!$F$15,IF('Identification '!$F$11="","",IF('Identification '!$F$13="Inscrire le nom de votre organisme dans la cellule F15",'Identification '!$F$15,'Identification '!$F$13)))</f>
        <v/>
      </c>
      <c r="C872" s="9" t="str">
        <f>REF!$BM$8</f>
        <v>2026-2027</v>
      </c>
      <c r="D872" s="9" t="s">
        <v>3224</v>
      </c>
      <c r="E872" s="69" t="str">
        <f>'Identification '!$F$17</f>
        <v/>
      </c>
      <c r="F872" s="9" t="str">
        <f>'Identification '!$G$18</f>
        <v/>
      </c>
      <c r="G872" s="232" t="str">
        <f>IF('Section 10a Plan_Diffusion'!$D$6="","",'Section 10a Plan_Diffusion'!$D$6)</f>
        <v/>
      </c>
      <c r="H872" s="9" t="str">
        <f>IF('Section 10a Plan_Diffusion'!$D$8="","",'Section 10a Plan_Diffusion'!$D$8)</f>
        <v/>
      </c>
      <c r="I872" s="9" t="str">
        <f>IF('Section 10a Plan_Diffusion'!$K$8="","",'Section 10a Plan_Diffusion'!$K$8)</f>
        <v/>
      </c>
      <c r="J872" s="69" t="str">
        <f>IF('Section 10a Plan_Diffusion'!C327="","",'Section 10a Plan_Diffusion'!C327)</f>
        <v/>
      </c>
      <c r="K872" s="1273" t="str">
        <f>IF('Section 10a Plan_Diffusion'!D327="","",'Section 10a Plan_Diffusion'!D327)</f>
        <v/>
      </c>
      <c r="L872" s="69" t="str">
        <f>IF('Section 10a Plan_Diffusion'!E327="","",IF('Section 10a Plan_Diffusion'!E327="«Choisir»","",'Section 10a Plan_Diffusion'!E327))</f>
        <v/>
      </c>
      <c r="M872" s="69" t="str">
        <f>IF('Section 10a Plan_Diffusion'!F327="","",IF('Section 10a Plan_Diffusion'!F327="«Choisir»","",'Section 10a Plan_Diffusion'!F327))</f>
        <v/>
      </c>
      <c r="N872" s="69" t="str">
        <f>IF('Section 10a Plan_Diffusion'!G327="","",'Section 10a Plan_Diffusion'!G327)</f>
        <v/>
      </c>
      <c r="O872" s="69" t="str">
        <f>IF('Section 10a Plan_Diffusion'!H327="","",'Section 10a Plan_Diffusion'!H327)</f>
        <v/>
      </c>
      <c r="P872" s="69" t="str">
        <f>IF('Section 10a Plan_Diffusion'!I327="","",IF('Section 10a Plan_Diffusion'!I327="«Choisir»","",'Section 10a Plan_Diffusion'!I327))</f>
        <v/>
      </c>
      <c r="Q872" s="69" t="str">
        <f>IF('Section 10a Plan_Diffusion'!J327="","",IF('Section 10a Plan_Diffusion'!J327="«Choisir»","",'Section 10a Plan_Diffusion'!J327))</f>
        <v/>
      </c>
      <c r="R872" s="9" t="str">
        <f>IF('Section 10a Plan_Diffusion'!K327="","",'Section 10a Plan_Diffusion'!K327)</f>
        <v/>
      </c>
      <c r="S872" s="9" t="str">
        <f>IF('Section 10a Plan_Diffusion'!L327="","",'Section 10a Plan_Diffusion'!L327)</f>
        <v/>
      </c>
      <c r="T872" s="9" t="str">
        <f>IF('Section 10a Plan_Diffusion'!M327="","",'Section 10a Plan_Diffusion'!M327)</f>
        <v/>
      </c>
      <c r="U872" s="9" t="str">
        <f>IF('Section 10a Plan_Diffusion'!N327="","",'Section 10a Plan_Diffusion'!N327)</f>
        <v/>
      </c>
      <c r="V872" s="9">
        <f>'Section 10a Plan_Diffusion'!O327</f>
        <v>0</v>
      </c>
      <c r="W872" s="45">
        <f>'Section 10a Plan_Diffusion'!P327</f>
        <v>0</v>
      </c>
      <c r="X872" s="45">
        <f>'Section 10a Plan_Diffusion'!Q327</f>
        <v>0</v>
      </c>
      <c r="Y872" s="45">
        <f>'Section 10a Plan_Diffusion'!R327</f>
        <v>0</v>
      </c>
      <c r="Z872" s="45">
        <f>'Section 10a Plan_Diffusion'!S327</f>
        <v>0</v>
      </c>
      <c r="AA872" s="9">
        <f>'Section 10a Plan_Diffusion'!T327</f>
        <v>0</v>
      </c>
      <c r="AB872" s="9">
        <f>'Section 10a Plan_Diffusion'!U327</f>
        <v>0</v>
      </c>
    </row>
    <row r="873" spans="1:28">
      <c r="A873" s="9">
        <f>'Identification '!$F$11</f>
        <v>0</v>
      </c>
      <c r="B873" s="1371" t="str">
        <f>IF(AND('Identification '!$F$11="",'Identification '!$F$15&lt;&gt;""),'Identification '!$F$15,IF('Identification '!$F$11="","",IF('Identification '!$F$13="Inscrire le nom de votre organisme dans la cellule F15",'Identification '!$F$15,'Identification '!$F$13)))</f>
        <v/>
      </c>
      <c r="C873" s="9" t="str">
        <f>REF!$BM$8</f>
        <v>2026-2027</v>
      </c>
      <c r="D873" s="9" t="s">
        <v>3224</v>
      </c>
      <c r="E873" s="69" t="str">
        <f>'Identification '!$F$17</f>
        <v/>
      </c>
      <c r="F873" s="9" t="str">
        <f>'Identification '!$G$18</f>
        <v/>
      </c>
      <c r="G873" s="232" t="str">
        <f>IF('Section 10a Plan_Diffusion'!$D$6="","",'Section 10a Plan_Diffusion'!$D$6)</f>
        <v/>
      </c>
      <c r="H873" s="9" t="str">
        <f>IF('Section 10a Plan_Diffusion'!$D$8="","",'Section 10a Plan_Diffusion'!$D$8)</f>
        <v/>
      </c>
      <c r="I873" s="9" t="str">
        <f>IF('Section 10a Plan_Diffusion'!$K$8="","",'Section 10a Plan_Diffusion'!$K$8)</f>
        <v/>
      </c>
      <c r="J873" s="69" t="str">
        <f>IF('Section 10a Plan_Diffusion'!C328="","",'Section 10a Plan_Diffusion'!C328)</f>
        <v/>
      </c>
      <c r="K873" s="1273" t="str">
        <f>IF('Section 10a Plan_Diffusion'!D328="","",'Section 10a Plan_Diffusion'!D328)</f>
        <v/>
      </c>
      <c r="L873" s="69" t="str">
        <f>IF('Section 10a Plan_Diffusion'!E328="","",IF('Section 10a Plan_Diffusion'!E328="«Choisir»","",'Section 10a Plan_Diffusion'!E328))</f>
        <v/>
      </c>
      <c r="M873" s="69" t="str">
        <f>IF('Section 10a Plan_Diffusion'!F328="","",IF('Section 10a Plan_Diffusion'!F328="«Choisir»","",'Section 10a Plan_Diffusion'!F328))</f>
        <v/>
      </c>
      <c r="N873" s="69" t="str">
        <f>IF('Section 10a Plan_Diffusion'!G328="","",'Section 10a Plan_Diffusion'!G328)</f>
        <v/>
      </c>
      <c r="O873" s="69" t="str">
        <f>IF('Section 10a Plan_Diffusion'!H328="","",'Section 10a Plan_Diffusion'!H328)</f>
        <v/>
      </c>
      <c r="P873" s="69" t="str">
        <f>IF('Section 10a Plan_Diffusion'!I328="","",IF('Section 10a Plan_Diffusion'!I328="«Choisir»","",'Section 10a Plan_Diffusion'!I328))</f>
        <v/>
      </c>
      <c r="Q873" s="69" t="str">
        <f>IF('Section 10a Plan_Diffusion'!J328="","",IF('Section 10a Plan_Diffusion'!J328="«Choisir»","",'Section 10a Plan_Diffusion'!J328))</f>
        <v/>
      </c>
      <c r="R873" s="9" t="str">
        <f>IF('Section 10a Plan_Diffusion'!K328="","",'Section 10a Plan_Diffusion'!K328)</f>
        <v/>
      </c>
      <c r="S873" s="9" t="str">
        <f>IF('Section 10a Plan_Diffusion'!L328="","",'Section 10a Plan_Diffusion'!L328)</f>
        <v/>
      </c>
      <c r="T873" s="9" t="str">
        <f>IF('Section 10a Plan_Diffusion'!M328="","",'Section 10a Plan_Diffusion'!M328)</f>
        <v/>
      </c>
      <c r="U873" s="9" t="str">
        <f>IF('Section 10a Plan_Diffusion'!N328="","",'Section 10a Plan_Diffusion'!N328)</f>
        <v/>
      </c>
      <c r="V873" s="9">
        <f>'Section 10a Plan_Diffusion'!O328</f>
        <v>0</v>
      </c>
      <c r="W873" s="45">
        <f>'Section 10a Plan_Diffusion'!P328</f>
        <v>0</v>
      </c>
      <c r="X873" s="45">
        <f>'Section 10a Plan_Diffusion'!Q328</f>
        <v>0</v>
      </c>
      <c r="Y873" s="45">
        <f>'Section 10a Plan_Diffusion'!R328</f>
        <v>0</v>
      </c>
      <c r="Z873" s="45">
        <f>'Section 10a Plan_Diffusion'!S328</f>
        <v>0</v>
      </c>
      <c r="AA873" s="9">
        <f>'Section 10a Plan_Diffusion'!T328</f>
        <v>0</v>
      </c>
      <c r="AB873" s="9">
        <f>'Section 10a Plan_Diffusion'!U328</f>
        <v>0</v>
      </c>
    </row>
    <row r="874" spans="1:28">
      <c r="A874" s="9">
        <f>'Identification '!$F$11</f>
        <v>0</v>
      </c>
      <c r="B874" s="1371" t="str">
        <f>IF(AND('Identification '!$F$11="",'Identification '!$F$15&lt;&gt;""),'Identification '!$F$15,IF('Identification '!$F$11="","",IF('Identification '!$F$13="Inscrire le nom de votre organisme dans la cellule F15",'Identification '!$F$15,'Identification '!$F$13)))</f>
        <v/>
      </c>
      <c r="C874" s="9" t="str">
        <f>REF!$BM$8</f>
        <v>2026-2027</v>
      </c>
      <c r="D874" s="9" t="s">
        <v>3224</v>
      </c>
      <c r="E874" s="69" t="str">
        <f>'Identification '!$F$17</f>
        <v/>
      </c>
      <c r="F874" s="9" t="str">
        <f>'Identification '!$G$18</f>
        <v/>
      </c>
      <c r="G874" s="232" t="str">
        <f>IF('Section 10a Plan_Diffusion'!$D$6="","",'Section 10a Plan_Diffusion'!$D$6)</f>
        <v/>
      </c>
      <c r="H874" s="9" t="str">
        <f>IF('Section 10a Plan_Diffusion'!$D$8="","",'Section 10a Plan_Diffusion'!$D$8)</f>
        <v/>
      </c>
      <c r="I874" s="9" t="str">
        <f>IF('Section 10a Plan_Diffusion'!$K$8="","",'Section 10a Plan_Diffusion'!$K$8)</f>
        <v/>
      </c>
      <c r="J874" s="69" t="str">
        <f>IF('Section 10a Plan_Diffusion'!C329="","",'Section 10a Plan_Diffusion'!C329)</f>
        <v/>
      </c>
      <c r="K874" s="1273" t="str">
        <f>IF('Section 10a Plan_Diffusion'!D329="","",'Section 10a Plan_Diffusion'!D329)</f>
        <v/>
      </c>
      <c r="L874" s="69" t="str">
        <f>IF('Section 10a Plan_Diffusion'!E329="","",IF('Section 10a Plan_Diffusion'!E329="«Choisir»","",'Section 10a Plan_Diffusion'!E329))</f>
        <v/>
      </c>
      <c r="M874" s="69" t="str">
        <f>IF('Section 10a Plan_Diffusion'!F329="","",IF('Section 10a Plan_Diffusion'!F329="«Choisir»","",'Section 10a Plan_Diffusion'!F329))</f>
        <v/>
      </c>
      <c r="N874" s="69" t="str">
        <f>IF('Section 10a Plan_Diffusion'!G329="","",'Section 10a Plan_Diffusion'!G329)</f>
        <v/>
      </c>
      <c r="O874" s="69" t="str">
        <f>IF('Section 10a Plan_Diffusion'!H329="","",'Section 10a Plan_Diffusion'!H329)</f>
        <v/>
      </c>
      <c r="P874" s="69" t="str">
        <f>IF('Section 10a Plan_Diffusion'!I329="","",IF('Section 10a Plan_Diffusion'!I329="«Choisir»","",'Section 10a Plan_Diffusion'!I329))</f>
        <v/>
      </c>
      <c r="Q874" s="69" t="str">
        <f>IF('Section 10a Plan_Diffusion'!J329="","",IF('Section 10a Plan_Diffusion'!J329="«Choisir»","",'Section 10a Plan_Diffusion'!J329))</f>
        <v/>
      </c>
      <c r="R874" s="9" t="str">
        <f>IF('Section 10a Plan_Diffusion'!K329="","",'Section 10a Plan_Diffusion'!K329)</f>
        <v/>
      </c>
      <c r="S874" s="9" t="str">
        <f>IF('Section 10a Plan_Diffusion'!L329="","",'Section 10a Plan_Diffusion'!L329)</f>
        <v/>
      </c>
      <c r="T874" s="9" t="str">
        <f>IF('Section 10a Plan_Diffusion'!M329="","",'Section 10a Plan_Diffusion'!M329)</f>
        <v/>
      </c>
      <c r="U874" s="9" t="str">
        <f>IF('Section 10a Plan_Diffusion'!N329="","",'Section 10a Plan_Diffusion'!N329)</f>
        <v/>
      </c>
      <c r="V874" s="9">
        <f>'Section 10a Plan_Diffusion'!O329</f>
        <v>0</v>
      </c>
      <c r="W874" s="45">
        <f>'Section 10a Plan_Diffusion'!P329</f>
        <v>0</v>
      </c>
      <c r="X874" s="45">
        <f>'Section 10a Plan_Diffusion'!Q329</f>
        <v>0</v>
      </c>
      <c r="Y874" s="45">
        <f>'Section 10a Plan_Diffusion'!R329</f>
        <v>0</v>
      </c>
      <c r="Z874" s="45">
        <f>'Section 10a Plan_Diffusion'!S329</f>
        <v>0</v>
      </c>
      <c r="AA874" s="9">
        <f>'Section 10a Plan_Diffusion'!T329</f>
        <v>0</v>
      </c>
      <c r="AB874" s="9">
        <f>'Section 10a Plan_Diffusion'!U329</f>
        <v>0</v>
      </c>
    </row>
    <row r="875" spans="1:28">
      <c r="A875" s="9">
        <f>'Identification '!$F$11</f>
        <v>0</v>
      </c>
      <c r="B875" s="1371" t="str">
        <f>IF(AND('Identification '!$F$11="",'Identification '!$F$15&lt;&gt;""),'Identification '!$F$15,IF('Identification '!$F$11="","",IF('Identification '!$F$13="Inscrire le nom de votre organisme dans la cellule F15",'Identification '!$F$15,'Identification '!$F$13)))</f>
        <v/>
      </c>
      <c r="C875" s="9" t="str">
        <f>REF!$BM$8</f>
        <v>2026-2027</v>
      </c>
      <c r="D875" s="9" t="s">
        <v>3224</v>
      </c>
      <c r="E875" s="69" t="str">
        <f>'Identification '!$F$17</f>
        <v/>
      </c>
      <c r="F875" s="9" t="str">
        <f>'Identification '!$G$18</f>
        <v/>
      </c>
      <c r="G875" s="232" t="str">
        <f>IF('Section 10a Plan_Diffusion'!$D$6="","",'Section 10a Plan_Diffusion'!$D$6)</f>
        <v/>
      </c>
      <c r="H875" s="9" t="str">
        <f>IF('Section 10a Plan_Diffusion'!$D$8="","",'Section 10a Plan_Diffusion'!$D$8)</f>
        <v/>
      </c>
      <c r="I875" s="9" t="str">
        <f>IF('Section 10a Plan_Diffusion'!$K$8="","",'Section 10a Plan_Diffusion'!$K$8)</f>
        <v/>
      </c>
      <c r="J875" s="69" t="str">
        <f>IF('Section 10a Plan_Diffusion'!C330="","",'Section 10a Plan_Diffusion'!C330)</f>
        <v/>
      </c>
      <c r="K875" s="1273" t="str">
        <f>IF('Section 10a Plan_Diffusion'!D330="","",'Section 10a Plan_Diffusion'!D330)</f>
        <v/>
      </c>
      <c r="L875" s="69" t="str">
        <f>IF('Section 10a Plan_Diffusion'!E330="","",IF('Section 10a Plan_Diffusion'!E330="«Choisir»","",'Section 10a Plan_Diffusion'!E330))</f>
        <v/>
      </c>
      <c r="M875" s="69" t="str">
        <f>IF('Section 10a Plan_Diffusion'!F330="","",IF('Section 10a Plan_Diffusion'!F330="«Choisir»","",'Section 10a Plan_Diffusion'!F330))</f>
        <v/>
      </c>
      <c r="N875" s="69" t="str">
        <f>IF('Section 10a Plan_Diffusion'!G330="","",'Section 10a Plan_Diffusion'!G330)</f>
        <v/>
      </c>
      <c r="O875" s="69" t="str">
        <f>IF('Section 10a Plan_Diffusion'!H330="","",'Section 10a Plan_Diffusion'!H330)</f>
        <v/>
      </c>
      <c r="P875" s="69" t="str">
        <f>IF('Section 10a Plan_Diffusion'!I330="","",IF('Section 10a Plan_Diffusion'!I330="«Choisir»","",'Section 10a Plan_Diffusion'!I330))</f>
        <v/>
      </c>
      <c r="Q875" s="69" t="str">
        <f>IF('Section 10a Plan_Diffusion'!J330="","",IF('Section 10a Plan_Diffusion'!J330="«Choisir»","",'Section 10a Plan_Diffusion'!J330))</f>
        <v/>
      </c>
      <c r="R875" s="9" t="str">
        <f>IF('Section 10a Plan_Diffusion'!K330="","",'Section 10a Plan_Diffusion'!K330)</f>
        <v/>
      </c>
      <c r="S875" s="9" t="str">
        <f>IF('Section 10a Plan_Diffusion'!L330="","",'Section 10a Plan_Diffusion'!L330)</f>
        <v/>
      </c>
      <c r="T875" s="9" t="str">
        <f>IF('Section 10a Plan_Diffusion'!M330="","",'Section 10a Plan_Diffusion'!M330)</f>
        <v/>
      </c>
      <c r="U875" s="9" t="str">
        <f>IF('Section 10a Plan_Diffusion'!N330="","",'Section 10a Plan_Diffusion'!N330)</f>
        <v/>
      </c>
      <c r="V875" s="9">
        <f>'Section 10a Plan_Diffusion'!O330</f>
        <v>0</v>
      </c>
      <c r="W875" s="45">
        <f>'Section 10a Plan_Diffusion'!P330</f>
        <v>0</v>
      </c>
      <c r="X875" s="45">
        <f>'Section 10a Plan_Diffusion'!Q330</f>
        <v>0</v>
      </c>
      <c r="Y875" s="45">
        <f>'Section 10a Plan_Diffusion'!R330</f>
        <v>0</v>
      </c>
      <c r="Z875" s="45">
        <f>'Section 10a Plan_Diffusion'!S330</f>
        <v>0</v>
      </c>
      <c r="AA875" s="9">
        <f>'Section 10a Plan_Diffusion'!T330</f>
        <v>0</v>
      </c>
      <c r="AB875" s="9">
        <f>'Section 10a Plan_Diffusion'!U330</f>
        <v>0</v>
      </c>
    </row>
    <row r="876" spans="1:28">
      <c r="A876" s="9">
        <f>'Identification '!$F$11</f>
        <v>0</v>
      </c>
      <c r="B876" s="1371" t="str">
        <f>IF(AND('Identification '!$F$11="",'Identification '!$F$15&lt;&gt;""),'Identification '!$F$15,IF('Identification '!$F$11="","",IF('Identification '!$F$13="Inscrire le nom de votre organisme dans la cellule F15",'Identification '!$F$15,'Identification '!$F$13)))</f>
        <v/>
      </c>
      <c r="C876" s="9" t="str">
        <f>REF!$BM$8</f>
        <v>2026-2027</v>
      </c>
      <c r="D876" s="9" t="s">
        <v>3224</v>
      </c>
      <c r="E876" s="69" t="str">
        <f>'Identification '!$F$17</f>
        <v/>
      </c>
      <c r="F876" s="9" t="str">
        <f>'Identification '!$G$18</f>
        <v/>
      </c>
      <c r="G876" s="232" t="str">
        <f>IF('Section 10a Plan_Diffusion'!$D$6="","",'Section 10a Plan_Diffusion'!$D$6)</f>
        <v/>
      </c>
      <c r="H876" s="9" t="str">
        <f>IF('Section 10a Plan_Diffusion'!$D$8="","",'Section 10a Plan_Diffusion'!$D$8)</f>
        <v/>
      </c>
      <c r="I876" s="9" t="str">
        <f>IF('Section 10a Plan_Diffusion'!$K$8="","",'Section 10a Plan_Diffusion'!$K$8)</f>
        <v/>
      </c>
      <c r="J876" s="69" t="str">
        <f>IF('Section 10a Plan_Diffusion'!C331="","",'Section 10a Plan_Diffusion'!C331)</f>
        <v/>
      </c>
      <c r="K876" s="1273" t="str">
        <f>IF('Section 10a Plan_Diffusion'!D331="","",'Section 10a Plan_Diffusion'!D331)</f>
        <v/>
      </c>
      <c r="L876" s="69" t="str">
        <f>IF('Section 10a Plan_Diffusion'!E331="","",IF('Section 10a Plan_Diffusion'!E331="«Choisir»","",'Section 10a Plan_Diffusion'!E331))</f>
        <v/>
      </c>
      <c r="M876" s="69" t="str">
        <f>IF('Section 10a Plan_Diffusion'!F331="","",IF('Section 10a Plan_Diffusion'!F331="«Choisir»","",'Section 10a Plan_Diffusion'!F331))</f>
        <v/>
      </c>
      <c r="N876" s="69" t="str">
        <f>IF('Section 10a Plan_Diffusion'!G331="","",'Section 10a Plan_Diffusion'!G331)</f>
        <v/>
      </c>
      <c r="O876" s="69" t="str">
        <f>IF('Section 10a Plan_Diffusion'!H331="","",'Section 10a Plan_Diffusion'!H331)</f>
        <v/>
      </c>
      <c r="P876" s="69" t="str">
        <f>IF('Section 10a Plan_Diffusion'!I331="","",IF('Section 10a Plan_Diffusion'!I331="«Choisir»","",'Section 10a Plan_Diffusion'!I331))</f>
        <v/>
      </c>
      <c r="Q876" s="69" t="str">
        <f>IF('Section 10a Plan_Diffusion'!J331="","",IF('Section 10a Plan_Diffusion'!J331="«Choisir»","",'Section 10a Plan_Diffusion'!J331))</f>
        <v/>
      </c>
      <c r="R876" s="9" t="str">
        <f>IF('Section 10a Plan_Diffusion'!K331="","",'Section 10a Plan_Diffusion'!K331)</f>
        <v/>
      </c>
      <c r="S876" s="9" t="str">
        <f>IF('Section 10a Plan_Diffusion'!L331="","",'Section 10a Plan_Diffusion'!L331)</f>
        <v/>
      </c>
      <c r="T876" s="9" t="str">
        <f>IF('Section 10a Plan_Diffusion'!M331="","",'Section 10a Plan_Diffusion'!M331)</f>
        <v/>
      </c>
      <c r="U876" s="9" t="str">
        <f>IF('Section 10a Plan_Diffusion'!N331="","",'Section 10a Plan_Diffusion'!N331)</f>
        <v/>
      </c>
      <c r="V876" s="9">
        <f>'Section 10a Plan_Diffusion'!O331</f>
        <v>0</v>
      </c>
      <c r="W876" s="45">
        <f>'Section 10a Plan_Diffusion'!P331</f>
        <v>0</v>
      </c>
      <c r="X876" s="45">
        <f>'Section 10a Plan_Diffusion'!Q331</f>
        <v>0</v>
      </c>
      <c r="Y876" s="45">
        <f>'Section 10a Plan_Diffusion'!R331</f>
        <v>0</v>
      </c>
      <c r="Z876" s="45">
        <f>'Section 10a Plan_Diffusion'!S331</f>
        <v>0</v>
      </c>
      <c r="AA876" s="9">
        <f>'Section 10a Plan_Diffusion'!T331</f>
        <v>0</v>
      </c>
      <c r="AB876" s="9">
        <f>'Section 10a Plan_Diffusion'!U331</f>
        <v>0</v>
      </c>
    </row>
    <row r="877" spans="1:28">
      <c r="A877" s="9">
        <f>'Identification '!$F$11</f>
        <v>0</v>
      </c>
      <c r="B877" s="1371" t="str">
        <f>IF(AND('Identification '!$F$11="",'Identification '!$F$15&lt;&gt;""),'Identification '!$F$15,IF('Identification '!$F$11="","",IF('Identification '!$F$13="Inscrire le nom de votre organisme dans la cellule F15",'Identification '!$F$15,'Identification '!$F$13)))</f>
        <v/>
      </c>
      <c r="C877" s="9" t="str">
        <f>REF!$BM$8</f>
        <v>2026-2027</v>
      </c>
      <c r="D877" s="9" t="s">
        <v>3224</v>
      </c>
      <c r="E877" s="69" t="str">
        <f>'Identification '!$F$17</f>
        <v/>
      </c>
      <c r="F877" s="9" t="str">
        <f>'Identification '!$G$18</f>
        <v/>
      </c>
      <c r="G877" s="232" t="str">
        <f>IF('Section 10a Plan_Diffusion'!$D$6="","",'Section 10a Plan_Diffusion'!$D$6)</f>
        <v/>
      </c>
      <c r="H877" s="9" t="str">
        <f>IF('Section 10a Plan_Diffusion'!$D$8="","",'Section 10a Plan_Diffusion'!$D$8)</f>
        <v/>
      </c>
      <c r="I877" s="9" t="str">
        <f>IF('Section 10a Plan_Diffusion'!$K$8="","",'Section 10a Plan_Diffusion'!$K$8)</f>
        <v/>
      </c>
      <c r="J877" s="69" t="str">
        <f>IF('Section 10a Plan_Diffusion'!C332="","",'Section 10a Plan_Diffusion'!C332)</f>
        <v/>
      </c>
      <c r="K877" s="1273" t="str">
        <f>IF('Section 10a Plan_Diffusion'!D332="","",'Section 10a Plan_Diffusion'!D332)</f>
        <v/>
      </c>
      <c r="L877" s="69" t="str">
        <f>IF('Section 10a Plan_Diffusion'!E332="","",IF('Section 10a Plan_Diffusion'!E332="«Choisir»","",'Section 10a Plan_Diffusion'!E332))</f>
        <v/>
      </c>
      <c r="M877" s="69" t="str">
        <f>IF('Section 10a Plan_Diffusion'!F332="","",IF('Section 10a Plan_Diffusion'!F332="«Choisir»","",'Section 10a Plan_Diffusion'!F332))</f>
        <v/>
      </c>
      <c r="N877" s="69" t="str">
        <f>IF('Section 10a Plan_Diffusion'!G332="","",'Section 10a Plan_Diffusion'!G332)</f>
        <v/>
      </c>
      <c r="O877" s="69" t="str">
        <f>IF('Section 10a Plan_Diffusion'!H332="","",'Section 10a Plan_Diffusion'!H332)</f>
        <v/>
      </c>
      <c r="P877" s="69" t="str">
        <f>IF('Section 10a Plan_Diffusion'!I332="","",IF('Section 10a Plan_Diffusion'!I332="«Choisir»","",'Section 10a Plan_Diffusion'!I332))</f>
        <v/>
      </c>
      <c r="Q877" s="69" t="str">
        <f>IF('Section 10a Plan_Diffusion'!J332="","",IF('Section 10a Plan_Diffusion'!J332="«Choisir»","",'Section 10a Plan_Diffusion'!J332))</f>
        <v/>
      </c>
      <c r="R877" s="9" t="str">
        <f>IF('Section 10a Plan_Diffusion'!K332="","",'Section 10a Plan_Diffusion'!K332)</f>
        <v/>
      </c>
      <c r="S877" s="9" t="str">
        <f>IF('Section 10a Plan_Diffusion'!L332="","",'Section 10a Plan_Diffusion'!L332)</f>
        <v/>
      </c>
      <c r="T877" s="9" t="str">
        <f>IF('Section 10a Plan_Diffusion'!M332="","",'Section 10a Plan_Diffusion'!M332)</f>
        <v/>
      </c>
      <c r="U877" s="9" t="str">
        <f>IF('Section 10a Plan_Diffusion'!N332="","",'Section 10a Plan_Diffusion'!N332)</f>
        <v/>
      </c>
      <c r="V877" s="9">
        <f>'Section 10a Plan_Diffusion'!O332</f>
        <v>0</v>
      </c>
      <c r="W877" s="45">
        <f>'Section 10a Plan_Diffusion'!P332</f>
        <v>0</v>
      </c>
      <c r="X877" s="45">
        <f>'Section 10a Plan_Diffusion'!Q332</f>
        <v>0</v>
      </c>
      <c r="Y877" s="45">
        <f>'Section 10a Plan_Diffusion'!R332</f>
        <v>0</v>
      </c>
      <c r="Z877" s="45">
        <f>'Section 10a Plan_Diffusion'!S332</f>
        <v>0</v>
      </c>
      <c r="AA877" s="9">
        <f>'Section 10a Plan_Diffusion'!T332</f>
        <v>0</v>
      </c>
      <c r="AB877" s="9">
        <f>'Section 10a Plan_Diffusion'!U332</f>
        <v>0</v>
      </c>
    </row>
    <row r="878" spans="1:28">
      <c r="A878" s="9">
        <f>'Identification '!$F$11</f>
        <v>0</v>
      </c>
      <c r="B878" s="1371" t="str">
        <f>IF(AND('Identification '!$F$11="",'Identification '!$F$15&lt;&gt;""),'Identification '!$F$15,IF('Identification '!$F$11="","",IF('Identification '!$F$13="Inscrire le nom de votre organisme dans la cellule F15",'Identification '!$F$15,'Identification '!$F$13)))</f>
        <v/>
      </c>
      <c r="C878" s="9" t="str">
        <f>REF!$BM$8</f>
        <v>2026-2027</v>
      </c>
      <c r="D878" s="9" t="s">
        <v>3224</v>
      </c>
      <c r="E878" s="69" t="str">
        <f>'Identification '!$F$17</f>
        <v/>
      </c>
      <c r="F878" s="9" t="str">
        <f>'Identification '!$G$18</f>
        <v/>
      </c>
      <c r="G878" s="232" t="str">
        <f>IF('Section 10a Plan_Diffusion'!$D$6="","",'Section 10a Plan_Diffusion'!$D$6)</f>
        <v/>
      </c>
      <c r="H878" s="9" t="str">
        <f>IF('Section 10a Plan_Diffusion'!$D$8="","",'Section 10a Plan_Diffusion'!$D$8)</f>
        <v/>
      </c>
      <c r="I878" s="9" t="str">
        <f>IF('Section 10a Plan_Diffusion'!$K$8="","",'Section 10a Plan_Diffusion'!$K$8)</f>
        <v/>
      </c>
      <c r="J878" s="69" t="str">
        <f>IF('Section 10a Plan_Diffusion'!C333="","",'Section 10a Plan_Diffusion'!C333)</f>
        <v/>
      </c>
      <c r="K878" s="1273" t="str">
        <f>IF('Section 10a Plan_Diffusion'!D333="","",'Section 10a Plan_Diffusion'!D333)</f>
        <v/>
      </c>
      <c r="L878" s="69" t="str">
        <f>IF('Section 10a Plan_Diffusion'!E333="","",IF('Section 10a Plan_Diffusion'!E333="«Choisir»","",'Section 10a Plan_Diffusion'!E333))</f>
        <v/>
      </c>
      <c r="M878" s="69" t="str">
        <f>IF('Section 10a Plan_Diffusion'!F333="","",IF('Section 10a Plan_Diffusion'!F333="«Choisir»","",'Section 10a Plan_Diffusion'!F333))</f>
        <v/>
      </c>
      <c r="N878" s="69" t="str">
        <f>IF('Section 10a Plan_Diffusion'!G333="","",'Section 10a Plan_Diffusion'!G333)</f>
        <v/>
      </c>
      <c r="O878" s="69" t="str">
        <f>IF('Section 10a Plan_Diffusion'!H333="","",'Section 10a Plan_Diffusion'!H333)</f>
        <v/>
      </c>
      <c r="P878" s="69" t="str">
        <f>IF('Section 10a Plan_Diffusion'!I333="","",IF('Section 10a Plan_Diffusion'!I333="«Choisir»","",'Section 10a Plan_Diffusion'!I333))</f>
        <v/>
      </c>
      <c r="Q878" s="69" t="str">
        <f>IF('Section 10a Plan_Diffusion'!J333="","",IF('Section 10a Plan_Diffusion'!J333="«Choisir»","",'Section 10a Plan_Diffusion'!J333))</f>
        <v/>
      </c>
      <c r="R878" s="9" t="str">
        <f>IF('Section 10a Plan_Diffusion'!K333="","",'Section 10a Plan_Diffusion'!K333)</f>
        <v/>
      </c>
      <c r="S878" s="9" t="str">
        <f>IF('Section 10a Plan_Diffusion'!L333="","",'Section 10a Plan_Diffusion'!L333)</f>
        <v/>
      </c>
      <c r="T878" s="9" t="str">
        <f>IF('Section 10a Plan_Diffusion'!M333="","",'Section 10a Plan_Diffusion'!M333)</f>
        <v/>
      </c>
      <c r="U878" s="9" t="str">
        <f>IF('Section 10a Plan_Diffusion'!N333="","",'Section 10a Plan_Diffusion'!N333)</f>
        <v/>
      </c>
      <c r="V878" s="9">
        <f>'Section 10a Plan_Diffusion'!O333</f>
        <v>0</v>
      </c>
      <c r="W878" s="45">
        <f>'Section 10a Plan_Diffusion'!P333</f>
        <v>0</v>
      </c>
      <c r="X878" s="45">
        <f>'Section 10a Plan_Diffusion'!Q333</f>
        <v>0</v>
      </c>
      <c r="Y878" s="45">
        <f>'Section 10a Plan_Diffusion'!R333</f>
        <v>0</v>
      </c>
      <c r="Z878" s="45">
        <f>'Section 10a Plan_Diffusion'!S333</f>
        <v>0</v>
      </c>
      <c r="AA878" s="9">
        <f>'Section 10a Plan_Diffusion'!T333</f>
        <v>0</v>
      </c>
      <c r="AB878" s="9">
        <f>'Section 10a Plan_Diffusion'!U333</f>
        <v>0</v>
      </c>
    </row>
    <row r="879" spans="1:28">
      <c r="A879" s="9">
        <f>'Identification '!$F$11</f>
        <v>0</v>
      </c>
      <c r="B879" s="1371" t="str">
        <f>IF(AND('Identification '!$F$11="",'Identification '!$F$15&lt;&gt;""),'Identification '!$F$15,IF('Identification '!$F$11="","",IF('Identification '!$F$13="Inscrire le nom de votre organisme dans la cellule F15",'Identification '!$F$15,'Identification '!$F$13)))</f>
        <v/>
      </c>
      <c r="C879" s="9" t="str">
        <f>REF!$BM$8</f>
        <v>2026-2027</v>
      </c>
      <c r="D879" s="9" t="s">
        <v>3224</v>
      </c>
      <c r="E879" s="69" t="str">
        <f>'Identification '!$F$17</f>
        <v/>
      </c>
      <c r="F879" s="9" t="str">
        <f>'Identification '!$G$18</f>
        <v/>
      </c>
      <c r="G879" s="232" t="str">
        <f>IF('Section 10a Plan_Diffusion'!$D$6="","",'Section 10a Plan_Diffusion'!$D$6)</f>
        <v/>
      </c>
      <c r="H879" s="9" t="str">
        <f>IF('Section 10a Plan_Diffusion'!$D$8="","",'Section 10a Plan_Diffusion'!$D$8)</f>
        <v/>
      </c>
      <c r="I879" s="9" t="str">
        <f>IF('Section 10a Plan_Diffusion'!$K$8="","",'Section 10a Plan_Diffusion'!$K$8)</f>
        <v/>
      </c>
      <c r="J879" s="69" t="str">
        <f>IF('Section 10a Plan_Diffusion'!C334="","",'Section 10a Plan_Diffusion'!C334)</f>
        <v/>
      </c>
      <c r="K879" s="1273" t="str">
        <f>IF('Section 10a Plan_Diffusion'!D334="","",'Section 10a Plan_Diffusion'!D334)</f>
        <v/>
      </c>
      <c r="L879" s="69" t="str">
        <f>IF('Section 10a Plan_Diffusion'!E334="","",IF('Section 10a Plan_Diffusion'!E334="«Choisir»","",'Section 10a Plan_Diffusion'!E334))</f>
        <v/>
      </c>
      <c r="M879" s="69" t="str">
        <f>IF('Section 10a Plan_Diffusion'!F334="","",IF('Section 10a Plan_Diffusion'!F334="«Choisir»","",'Section 10a Plan_Diffusion'!F334))</f>
        <v/>
      </c>
      <c r="N879" s="69" t="str">
        <f>IF('Section 10a Plan_Diffusion'!G334="","",'Section 10a Plan_Diffusion'!G334)</f>
        <v/>
      </c>
      <c r="O879" s="69" t="str">
        <f>IF('Section 10a Plan_Diffusion'!H334="","",'Section 10a Plan_Diffusion'!H334)</f>
        <v/>
      </c>
      <c r="P879" s="69" t="str">
        <f>IF('Section 10a Plan_Diffusion'!I334="","",IF('Section 10a Plan_Diffusion'!I334="«Choisir»","",'Section 10a Plan_Diffusion'!I334))</f>
        <v/>
      </c>
      <c r="Q879" s="69" t="str">
        <f>IF('Section 10a Plan_Diffusion'!J334="","",IF('Section 10a Plan_Diffusion'!J334="«Choisir»","",'Section 10a Plan_Diffusion'!J334))</f>
        <v/>
      </c>
      <c r="R879" s="9" t="str">
        <f>IF('Section 10a Plan_Diffusion'!K334="","",'Section 10a Plan_Diffusion'!K334)</f>
        <v/>
      </c>
      <c r="S879" s="9" t="str">
        <f>IF('Section 10a Plan_Diffusion'!L334="","",'Section 10a Plan_Diffusion'!L334)</f>
        <v/>
      </c>
      <c r="T879" s="9" t="str">
        <f>IF('Section 10a Plan_Diffusion'!M334="","",'Section 10a Plan_Diffusion'!M334)</f>
        <v/>
      </c>
      <c r="U879" s="9" t="str">
        <f>IF('Section 10a Plan_Diffusion'!N334="","",'Section 10a Plan_Diffusion'!N334)</f>
        <v/>
      </c>
      <c r="V879" s="9">
        <f>'Section 10a Plan_Diffusion'!O334</f>
        <v>0</v>
      </c>
      <c r="W879" s="45">
        <f>'Section 10a Plan_Diffusion'!P334</f>
        <v>0</v>
      </c>
      <c r="X879" s="45">
        <f>'Section 10a Plan_Diffusion'!Q334</f>
        <v>0</v>
      </c>
      <c r="Y879" s="45">
        <f>'Section 10a Plan_Diffusion'!R334</f>
        <v>0</v>
      </c>
      <c r="Z879" s="45">
        <f>'Section 10a Plan_Diffusion'!S334</f>
        <v>0</v>
      </c>
      <c r="AA879" s="9">
        <f>'Section 10a Plan_Diffusion'!T334</f>
        <v>0</v>
      </c>
      <c r="AB879" s="9">
        <f>'Section 10a Plan_Diffusion'!U334</f>
        <v>0</v>
      </c>
    </row>
    <row r="880" spans="1:28">
      <c r="A880" s="9">
        <f>'Identification '!$F$11</f>
        <v>0</v>
      </c>
      <c r="B880" s="1371" t="str">
        <f>IF(AND('Identification '!$F$11="",'Identification '!$F$15&lt;&gt;""),'Identification '!$F$15,IF('Identification '!$F$11="","",IF('Identification '!$F$13="Inscrire le nom de votre organisme dans la cellule F15",'Identification '!$F$15,'Identification '!$F$13)))</f>
        <v/>
      </c>
      <c r="C880" s="9" t="str">
        <f>REF!$BM$8</f>
        <v>2026-2027</v>
      </c>
      <c r="D880" s="9" t="s">
        <v>3224</v>
      </c>
      <c r="E880" s="69" t="str">
        <f>'Identification '!$F$17</f>
        <v/>
      </c>
      <c r="F880" s="9" t="str">
        <f>'Identification '!$G$18</f>
        <v/>
      </c>
      <c r="G880" s="232" t="str">
        <f>IF('Section 10a Plan_Diffusion'!$D$6="","",'Section 10a Plan_Diffusion'!$D$6)</f>
        <v/>
      </c>
      <c r="H880" s="9" t="str">
        <f>IF('Section 10a Plan_Diffusion'!$D$8="","",'Section 10a Plan_Diffusion'!$D$8)</f>
        <v/>
      </c>
      <c r="I880" s="9" t="str">
        <f>IF('Section 10a Plan_Diffusion'!$K$8="","",'Section 10a Plan_Diffusion'!$K$8)</f>
        <v/>
      </c>
      <c r="J880" s="69" t="str">
        <f>IF('Section 10a Plan_Diffusion'!C335="","",'Section 10a Plan_Diffusion'!C335)</f>
        <v/>
      </c>
      <c r="K880" s="1273" t="str">
        <f>IF('Section 10a Plan_Diffusion'!D335="","",'Section 10a Plan_Diffusion'!D335)</f>
        <v/>
      </c>
      <c r="L880" s="69" t="str">
        <f>IF('Section 10a Plan_Diffusion'!E335="","",IF('Section 10a Plan_Diffusion'!E335="«Choisir»","",'Section 10a Plan_Diffusion'!E335))</f>
        <v/>
      </c>
      <c r="M880" s="69" t="str">
        <f>IF('Section 10a Plan_Diffusion'!F335="","",IF('Section 10a Plan_Diffusion'!F335="«Choisir»","",'Section 10a Plan_Diffusion'!F335))</f>
        <v/>
      </c>
      <c r="N880" s="69" t="str">
        <f>IF('Section 10a Plan_Diffusion'!G335="","",'Section 10a Plan_Diffusion'!G335)</f>
        <v/>
      </c>
      <c r="O880" s="69" t="str">
        <f>IF('Section 10a Plan_Diffusion'!H335="","",'Section 10a Plan_Diffusion'!H335)</f>
        <v/>
      </c>
      <c r="P880" s="69" t="str">
        <f>IF('Section 10a Plan_Diffusion'!I335="","",IF('Section 10a Plan_Diffusion'!I335="«Choisir»","",'Section 10a Plan_Diffusion'!I335))</f>
        <v/>
      </c>
      <c r="Q880" s="69" t="str">
        <f>IF('Section 10a Plan_Diffusion'!J335="","",IF('Section 10a Plan_Diffusion'!J335="«Choisir»","",'Section 10a Plan_Diffusion'!J335))</f>
        <v/>
      </c>
      <c r="R880" s="9" t="str">
        <f>IF('Section 10a Plan_Diffusion'!K335="","",'Section 10a Plan_Diffusion'!K335)</f>
        <v/>
      </c>
      <c r="S880" s="9" t="str">
        <f>IF('Section 10a Plan_Diffusion'!L335="","",'Section 10a Plan_Diffusion'!L335)</f>
        <v/>
      </c>
      <c r="T880" s="9" t="str">
        <f>IF('Section 10a Plan_Diffusion'!M335="","",'Section 10a Plan_Diffusion'!M335)</f>
        <v/>
      </c>
      <c r="U880" s="9" t="str">
        <f>IF('Section 10a Plan_Diffusion'!N335="","",'Section 10a Plan_Diffusion'!N335)</f>
        <v/>
      </c>
      <c r="V880" s="9">
        <f>'Section 10a Plan_Diffusion'!O335</f>
        <v>0</v>
      </c>
      <c r="W880" s="45">
        <f>'Section 10a Plan_Diffusion'!P335</f>
        <v>0</v>
      </c>
      <c r="X880" s="45">
        <f>'Section 10a Plan_Diffusion'!Q335</f>
        <v>0</v>
      </c>
      <c r="Y880" s="45">
        <f>'Section 10a Plan_Diffusion'!R335</f>
        <v>0</v>
      </c>
      <c r="Z880" s="45">
        <f>'Section 10a Plan_Diffusion'!S335</f>
        <v>0</v>
      </c>
      <c r="AA880" s="9">
        <f>'Section 10a Plan_Diffusion'!T335</f>
        <v>0</v>
      </c>
      <c r="AB880" s="9">
        <f>'Section 10a Plan_Diffusion'!U335</f>
        <v>0</v>
      </c>
    </row>
    <row r="881" spans="1:28">
      <c r="A881" s="9">
        <f>'Identification '!$F$11</f>
        <v>0</v>
      </c>
      <c r="B881" s="1371" t="str">
        <f>IF(AND('Identification '!$F$11="",'Identification '!$F$15&lt;&gt;""),'Identification '!$F$15,IF('Identification '!$F$11="","",IF('Identification '!$F$13="Inscrire le nom de votre organisme dans la cellule F15",'Identification '!$F$15,'Identification '!$F$13)))</f>
        <v/>
      </c>
      <c r="C881" s="9" t="str">
        <f>REF!$BM$8</f>
        <v>2026-2027</v>
      </c>
      <c r="D881" s="9" t="s">
        <v>3224</v>
      </c>
      <c r="E881" s="69" t="str">
        <f>'Identification '!$F$17</f>
        <v/>
      </c>
      <c r="F881" s="9" t="str">
        <f>'Identification '!$G$18</f>
        <v/>
      </c>
      <c r="G881" s="232" t="str">
        <f>IF('Section 10a Plan_Diffusion'!$D$6="","",'Section 10a Plan_Diffusion'!$D$6)</f>
        <v/>
      </c>
      <c r="H881" s="9" t="str">
        <f>IF('Section 10a Plan_Diffusion'!$D$8="","",'Section 10a Plan_Diffusion'!$D$8)</f>
        <v/>
      </c>
      <c r="I881" s="9" t="str">
        <f>IF('Section 10a Plan_Diffusion'!$K$8="","",'Section 10a Plan_Diffusion'!$K$8)</f>
        <v/>
      </c>
      <c r="J881" s="69" t="str">
        <f>IF('Section 10a Plan_Diffusion'!C336="","",'Section 10a Plan_Diffusion'!C336)</f>
        <v/>
      </c>
      <c r="K881" s="1273" t="str">
        <f>IF('Section 10a Plan_Diffusion'!D336="","",'Section 10a Plan_Diffusion'!D336)</f>
        <v/>
      </c>
      <c r="L881" s="69" t="str">
        <f>IF('Section 10a Plan_Diffusion'!E336="","",IF('Section 10a Plan_Diffusion'!E336="«Choisir»","",'Section 10a Plan_Diffusion'!E336))</f>
        <v/>
      </c>
      <c r="M881" s="69" t="str">
        <f>IF('Section 10a Plan_Diffusion'!F336="","",IF('Section 10a Plan_Diffusion'!F336="«Choisir»","",'Section 10a Plan_Diffusion'!F336))</f>
        <v/>
      </c>
      <c r="N881" s="69" t="str">
        <f>IF('Section 10a Plan_Diffusion'!G336="","",'Section 10a Plan_Diffusion'!G336)</f>
        <v/>
      </c>
      <c r="O881" s="69" t="str">
        <f>IF('Section 10a Plan_Diffusion'!H336="","",'Section 10a Plan_Diffusion'!H336)</f>
        <v/>
      </c>
      <c r="P881" s="69" t="str">
        <f>IF('Section 10a Plan_Diffusion'!I336="","",IF('Section 10a Plan_Diffusion'!I336="«Choisir»","",'Section 10a Plan_Diffusion'!I336))</f>
        <v/>
      </c>
      <c r="Q881" s="69" t="str">
        <f>IF('Section 10a Plan_Diffusion'!J336="","",IF('Section 10a Plan_Diffusion'!J336="«Choisir»","",'Section 10a Plan_Diffusion'!J336))</f>
        <v/>
      </c>
      <c r="R881" s="9" t="str">
        <f>IF('Section 10a Plan_Diffusion'!K336="","",'Section 10a Plan_Diffusion'!K336)</f>
        <v/>
      </c>
      <c r="S881" s="9" t="str">
        <f>IF('Section 10a Plan_Diffusion'!L336="","",'Section 10a Plan_Diffusion'!L336)</f>
        <v/>
      </c>
      <c r="T881" s="9" t="str">
        <f>IF('Section 10a Plan_Diffusion'!M336="","",'Section 10a Plan_Diffusion'!M336)</f>
        <v/>
      </c>
      <c r="U881" s="9" t="str">
        <f>IF('Section 10a Plan_Diffusion'!N336="","",'Section 10a Plan_Diffusion'!N336)</f>
        <v/>
      </c>
      <c r="V881" s="9">
        <f>'Section 10a Plan_Diffusion'!O336</f>
        <v>0</v>
      </c>
      <c r="W881" s="45">
        <f>'Section 10a Plan_Diffusion'!P336</f>
        <v>0</v>
      </c>
      <c r="X881" s="45">
        <f>'Section 10a Plan_Diffusion'!Q336</f>
        <v>0</v>
      </c>
      <c r="Y881" s="45">
        <f>'Section 10a Plan_Diffusion'!R336</f>
        <v>0</v>
      </c>
      <c r="Z881" s="45">
        <f>'Section 10a Plan_Diffusion'!S336</f>
        <v>0</v>
      </c>
      <c r="AA881" s="9">
        <f>'Section 10a Plan_Diffusion'!T336</f>
        <v>0</v>
      </c>
      <c r="AB881" s="9">
        <f>'Section 10a Plan_Diffusion'!U336</f>
        <v>0</v>
      </c>
    </row>
    <row r="882" spans="1:28">
      <c r="A882" s="9">
        <f>'Identification '!$F$11</f>
        <v>0</v>
      </c>
      <c r="B882" s="1371" t="str">
        <f>IF(AND('Identification '!$F$11="",'Identification '!$F$15&lt;&gt;""),'Identification '!$F$15,IF('Identification '!$F$11="","",IF('Identification '!$F$13="Inscrire le nom de votre organisme dans la cellule F15",'Identification '!$F$15,'Identification '!$F$13)))</f>
        <v/>
      </c>
      <c r="C882" s="9" t="str">
        <f>REF!$BM$8</f>
        <v>2026-2027</v>
      </c>
      <c r="D882" s="9" t="s">
        <v>3224</v>
      </c>
      <c r="E882" s="69" t="str">
        <f>'Identification '!$F$17</f>
        <v/>
      </c>
      <c r="F882" s="9" t="str">
        <f>'Identification '!$G$18</f>
        <v/>
      </c>
      <c r="G882" s="232" t="str">
        <f>IF('Section 10a Plan_Diffusion'!$D$6="","",'Section 10a Plan_Diffusion'!$D$6)</f>
        <v/>
      </c>
      <c r="H882" s="9" t="str">
        <f>IF('Section 10a Plan_Diffusion'!$D$8="","",'Section 10a Plan_Diffusion'!$D$8)</f>
        <v/>
      </c>
      <c r="I882" s="9" t="str">
        <f>IF('Section 10a Plan_Diffusion'!$K$8="","",'Section 10a Plan_Diffusion'!$K$8)</f>
        <v/>
      </c>
      <c r="J882" s="69" t="str">
        <f>IF('Section 10a Plan_Diffusion'!C337="","",'Section 10a Plan_Diffusion'!C337)</f>
        <v/>
      </c>
      <c r="K882" s="1273" t="str">
        <f>IF('Section 10a Plan_Diffusion'!D337="","",'Section 10a Plan_Diffusion'!D337)</f>
        <v/>
      </c>
      <c r="L882" s="69" t="str">
        <f>IF('Section 10a Plan_Diffusion'!E337="","",IF('Section 10a Plan_Diffusion'!E337="«Choisir»","",'Section 10a Plan_Diffusion'!E337))</f>
        <v/>
      </c>
      <c r="M882" s="69" t="str">
        <f>IF('Section 10a Plan_Diffusion'!F337="","",IF('Section 10a Plan_Diffusion'!F337="«Choisir»","",'Section 10a Plan_Diffusion'!F337))</f>
        <v/>
      </c>
      <c r="N882" s="69" t="str">
        <f>IF('Section 10a Plan_Diffusion'!G337="","",'Section 10a Plan_Diffusion'!G337)</f>
        <v/>
      </c>
      <c r="O882" s="69" t="str">
        <f>IF('Section 10a Plan_Diffusion'!H337="","",'Section 10a Plan_Diffusion'!H337)</f>
        <v/>
      </c>
      <c r="P882" s="69" t="str">
        <f>IF('Section 10a Plan_Diffusion'!I337="","",IF('Section 10a Plan_Diffusion'!I337="«Choisir»","",'Section 10a Plan_Diffusion'!I337))</f>
        <v/>
      </c>
      <c r="Q882" s="69" t="str">
        <f>IF('Section 10a Plan_Diffusion'!J337="","",IF('Section 10a Plan_Diffusion'!J337="«Choisir»","",'Section 10a Plan_Diffusion'!J337))</f>
        <v/>
      </c>
      <c r="R882" s="9" t="str">
        <f>IF('Section 10a Plan_Diffusion'!K337="","",'Section 10a Plan_Diffusion'!K337)</f>
        <v/>
      </c>
      <c r="S882" s="9" t="str">
        <f>IF('Section 10a Plan_Diffusion'!L337="","",'Section 10a Plan_Diffusion'!L337)</f>
        <v/>
      </c>
      <c r="T882" s="9" t="str">
        <f>IF('Section 10a Plan_Diffusion'!M337="","",'Section 10a Plan_Diffusion'!M337)</f>
        <v/>
      </c>
      <c r="U882" s="9" t="str">
        <f>IF('Section 10a Plan_Diffusion'!N337="","",'Section 10a Plan_Diffusion'!N337)</f>
        <v/>
      </c>
      <c r="V882" s="9">
        <f>'Section 10a Plan_Diffusion'!O337</f>
        <v>0</v>
      </c>
      <c r="W882" s="45">
        <f>'Section 10a Plan_Diffusion'!P337</f>
        <v>0</v>
      </c>
      <c r="X882" s="45">
        <f>'Section 10a Plan_Diffusion'!Q337</f>
        <v>0</v>
      </c>
      <c r="Y882" s="45">
        <f>'Section 10a Plan_Diffusion'!R337</f>
        <v>0</v>
      </c>
      <c r="Z882" s="45">
        <f>'Section 10a Plan_Diffusion'!S337</f>
        <v>0</v>
      </c>
      <c r="AA882" s="9">
        <f>'Section 10a Plan_Diffusion'!T337</f>
        <v>0</v>
      </c>
      <c r="AB882" s="9">
        <f>'Section 10a Plan_Diffusion'!U337</f>
        <v>0</v>
      </c>
    </row>
    <row r="883" spans="1:28">
      <c r="A883" s="9">
        <f>'Identification '!$F$11</f>
        <v>0</v>
      </c>
      <c r="B883" s="1371" t="str">
        <f>IF(AND('Identification '!$F$11="",'Identification '!$F$15&lt;&gt;""),'Identification '!$F$15,IF('Identification '!$F$11="","",IF('Identification '!$F$13="Inscrire le nom de votre organisme dans la cellule F15",'Identification '!$F$15,'Identification '!$F$13)))</f>
        <v/>
      </c>
      <c r="C883" s="9" t="str">
        <f>REF!$BM$8</f>
        <v>2026-2027</v>
      </c>
      <c r="D883" s="9" t="s">
        <v>3224</v>
      </c>
      <c r="E883" s="69" t="str">
        <f>'Identification '!$F$17</f>
        <v/>
      </c>
      <c r="F883" s="9" t="str">
        <f>'Identification '!$G$18</f>
        <v/>
      </c>
      <c r="G883" s="232" t="str">
        <f>IF('Section 10a Plan_Diffusion'!$D$6="","",'Section 10a Plan_Diffusion'!$D$6)</f>
        <v/>
      </c>
      <c r="H883" s="9" t="str">
        <f>IF('Section 10a Plan_Diffusion'!$D$8="","",'Section 10a Plan_Diffusion'!$D$8)</f>
        <v/>
      </c>
      <c r="I883" s="9" t="str">
        <f>IF('Section 10a Plan_Diffusion'!$K$8="","",'Section 10a Plan_Diffusion'!$K$8)</f>
        <v/>
      </c>
      <c r="J883" s="69" t="str">
        <f>IF('Section 10a Plan_Diffusion'!C338="","",'Section 10a Plan_Diffusion'!C338)</f>
        <v/>
      </c>
      <c r="K883" s="1273" t="str">
        <f>IF('Section 10a Plan_Diffusion'!D338="","",'Section 10a Plan_Diffusion'!D338)</f>
        <v/>
      </c>
      <c r="L883" s="69" t="str">
        <f>IF('Section 10a Plan_Diffusion'!E338="","",IF('Section 10a Plan_Diffusion'!E338="«Choisir»","",'Section 10a Plan_Diffusion'!E338))</f>
        <v/>
      </c>
      <c r="M883" s="69" t="str">
        <f>IF('Section 10a Plan_Diffusion'!F338="","",IF('Section 10a Plan_Diffusion'!F338="«Choisir»","",'Section 10a Plan_Diffusion'!F338))</f>
        <v/>
      </c>
      <c r="N883" s="69" t="str">
        <f>IF('Section 10a Plan_Diffusion'!G338="","",'Section 10a Plan_Diffusion'!G338)</f>
        <v/>
      </c>
      <c r="O883" s="69" t="str">
        <f>IF('Section 10a Plan_Diffusion'!H338="","",'Section 10a Plan_Diffusion'!H338)</f>
        <v/>
      </c>
      <c r="P883" s="69" t="str">
        <f>IF('Section 10a Plan_Diffusion'!I338="","",IF('Section 10a Plan_Diffusion'!I338="«Choisir»","",'Section 10a Plan_Diffusion'!I338))</f>
        <v/>
      </c>
      <c r="Q883" s="69" t="str">
        <f>IF('Section 10a Plan_Diffusion'!J338="","",IF('Section 10a Plan_Diffusion'!J338="«Choisir»","",'Section 10a Plan_Diffusion'!J338))</f>
        <v/>
      </c>
      <c r="R883" s="9" t="str">
        <f>IF('Section 10a Plan_Diffusion'!K338="","",'Section 10a Plan_Diffusion'!K338)</f>
        <v/>
      </c>
      <c r="S883" s="9" t="str">
        <f>IF('Section 10a Plan_Diffusion'!L338="","",'Section 10a Plan_Diffusion'!L338)</f>
        <v/>
      </c>
      <c r="T883" s="9" t="str">
        <f>IF('Section 10a Plan_Diffusion'!M338="","",'Section 10a Plan_Diffusion'!M338)</f>
        <v/>
      </c>
      <c r="U883" s="9" t="str">
        <f>IF('Section 10a Plan_Diffusion'!N338="","",'Section 10a Plan_Diffusion'!N338)</f>
        <v/>
      </c>
      <c r="V883" s="9">
        <f>'Section 10a Plan_Diffusion'!O338</f>
        <v>0</v>
      </c>
      <c r="W883" s="45">
        <f>'Section 10a Plan_Diffusion'!P338</f>
        <v>0</v>
      </c>
      <c r="X883" s="45">
        <f>'Section 10a Plan_Diffusion'!Q338</f>
        <v>0</v>
      </c>
      <c r="Y883" s="45">
        <f>'Section 10a Plan_Diffusion'!R338</f>
        <v>0</v>
      </c>
      <c r="Z883" s="45">
        <f>'Section 10a Plan_Diffusion'!S338</f>
        <v>0</v>
      </c>
      <c r="AA883" s="9">
        <f>'Section 10a Plan_Diffusion'!T338</f>
        <v>0</v>
      </c>
      <c r="AB883" s="9">
        <f>'Section 10a Plan_Diffusion'!U338</f>
        <v>0</v>
      </c>
    </row>
    <row r="884" spans="1:28">
      <c r="A884" s="9">
        <f>'Identification '!$F$11</f>
        <v>0</v>
      </c>
      <c r="B884" s="1371" t="str">
        <f>IF(AND('Identification '!$F$11="",'Identification '!$F$15&lt;&gt;""),'Identification '!$F$15,IF('Identification '!$F$11="","",IF('Identification '!$F$13="Inscrire le nom de votre organisme dans la cellule F15",'Identification '!$F$15,'Identification '!$F$13)))</f>
        <v/>
      </c>
      <c r="C884" s="9" t="str">
        <f>REF!$BM$8</f>
        <v>2026-2027</v>
      </c>
      <c r="D884" s="9" t="s">
        <v>3224</v>
      </c>
      <c r="E884" s="69" t="str">
        <f>'Identification '!$F$17</f>
        <v/>
      </c>
      <c r="F884" s="9" t="str">
        <f>'Identification '!$G$18</f>
        <v/>
      </c>
      <c r="G884" s="232" t="str">
        <f>IF('Section 10a Plan_Diffusion'!$D$6="","",'Section 10a Plan_Diffusion'!$D$6)</f>
        <v/>
      </c>
      <c r="H884" s="9" t="str">
        <f>IF('Section 10a Plan_Diffusion'!$D$8="","",'Section 10a Plan_Diffusion'!$D$8)</f>
        <v/>
      </c>
      <c r="I884" s="9" t="str">
        <f>IF('Section 10a Plan_Diffusion'!$K$8="","",'Section 10a Plan_Diffusion'!$K$8)</f>
        <v/>
      </c>
      <c r="J884" s="69" t="str">
        <f>IF('Section 10a Plan_Diffusion'!C339="","",'Section 10a Plan_Diffusion'!C339)</f>
        <v/>
      </c>
      <c r="K884" s="1273" t="str">
        <f>IF('Section 10a Plan_Diffusion'!D339="","",'Section 10a Plan_Diffusion'!D339)</f>
        <v/>
      </c>
      <c r="L884" s="69" t="str">
        <f>IF('Section 10a Plan_Diffusion'!E339="","",IF('Section 10a Plan_Diffusion'!E339="«Choisir»","",'Section 10a Plan_Diffusion'!E339))</f>
        <v/>
      </c>
      <c r="M884" s="69" t="str">
        <f>IF('Section 10a Plan_Diffusion'!F339="","",IF('Section 10a Plan_Diffusion'!F339="«Choisir»","",'Section 10a Plan_Diffusion'!F339))</f>
        <v/>
      </c>
      <c r="N884" s="69" t="str">
        <f>IF('Section 10a Plan_Diffusion'!G339="","",'Section 10a Plan_Diffusion'!G339)</f>
        <v/>
      </c>
      <c r="O884" s="69" t="str">
        <f>IF('Section 10a Plan_Diffusion'!H339="","",'Section 10a Plan_Diffusion'!H339)</f>
        <v/>
      </c>
      <c r="P884" s="69" t="str">
        <f>IF('Section 10a Plan_Diffusion'!I339="","",IF('Section 10a Plan_Diffusion'!I339="«Choisir»","",'Section 10a Plan_Diffusion'!I339))</f>
        <v/>
      </c>
      <c r="Q884" s="69" t="str">
        <f>IF('Section 10a Plan_Diffusion'!J339="","",IF('Section 10a Plan_Diffusion'!J339="«Choisir»","",'Section 10a Plan_Diffusion'!J339))</f>
        <v/>
      </c>
      <c r="R884" s="9" t="str">
        <f>IF('Section 10a Plan_Diffusion'!K339="","",'Section 10a Plan_Diffusion'!K339)</f>
        <v/>
      </c>
      <c r="S884" s="9" t="str">
        <f>IF('Section 10a Plan_Diffusion'!L339="","",'Section 10a Plan_Diffusion'!L339)</f>
        <v/>
      </c>
      <c r="T884" s="9" t="str">
        <f>IF('Section 10a Plan_Diffusion'!M339="","",'Section 10a Plan_Diffusion'!M339)</f>
        <v/>
      </c>
      <c r="U884" s="9" t="str">
        <f>IF('Section 10a Plan_Diffusion'!N339="","",'Section 10a Plan_Diffusion'!N339)</f>
        <v/>
      </c>
      <c r="V884" s="9">
        <f>'Section 10a Plan_Diffusion'!O339</f>
        <v>0</v>
      </c>
      <c r="W884" s="45">
        <f>'Section 10a Plan_Diffusion'!P339</f>
        <v>0</v>
      </c>
      <c r="X884" s="45">
        <f>'Section 10a Plan_Diffusion'!Q339</f>
        <v>0</v>
      </c>
      <c r="Y884" s="45">
        <f>'Section 10a Plan_Diffusion'!R339</f>
        <v>0</v>
      </c>
      <c r="Z884" s="45">
        <f>'Section 10a Plan_Diffusion'!S339</f>
        <v>0</v>
      </c>
      <c r="AA884" s="9">
        <f>'Section 10a Plan_Diffusion'!T339</f>
        <v>0</v>
      </c>
      <c r="AB884" s="9">
        <f>'Section 10a Plan_Diffusion'!U339</f>
        <v>0</v>
      </c>
    </row>
    <row r="885" spans="1:28">
      <c r="A885" s="9">
        <f>'Identification '!$F$11</f>
        <v>0</v>
      </c>
      <c r="B885" s="1371" t="str">
        <f>IF(AND('Identification '!$F$11="",'Identification '!$F$15&lt;&gt;""),'Identification '!$F$15,IF('Identification '!$F$11="","",IF('Identification '!$F$13="Inscrire le nom de votre organisme dans la cellule F15",'Identification '!$F$15,'Identification '!$F$13)))</f>
        <v/>
      </c>
      <c r="C885" s="9" t="str">
        <f>REF!$BM$8</f>
        <v>2026-2027</v>
      </c>
      <c r="D885" s="9" t="s">
        <v>3224</v>
      </c>
      <c r="E885" s="69" t="str">
        <f>'Identification '!$F$17</f>
        <v/>
      </c>
      <c r="F885" s="9" t="str">
        <f>'Identification '!$G$18</f>
        <v/>
      </c>
      <c r="G885" s="232" t="str">
        <f>IF('Section 10a Plan_Diffusion'!$D$6="","",'Section 10a Plan_Diffusion'!$D$6)</f>
        <v/>
      </c>
      <c r="H885" s="9" t="str">
        <f>IF('Section 10a Plan_Diffusion'!$D$8="","",'Section 10a Plan_Diffusion'!$D$8)</f>
        <v/>
      </c>
      <c r="I885" s="9" t="str">
        <f>IF('Section 10a Plan_Diffusion'!$K$8="","",'Section 10a Plan_Diffusion'!$K$8)</f>
        <v/>
      </c>
      <c r="J885" s="69" t="str">
        <f>IF('Section 10a Plan_Diffusion'!C340="","",'Section 10a Plan_Diffusion'!C340)</f>
        <v/>
      </c>
      <c r="K885" s="1273" t="str">
        <f>IF('Section 10a Plan_Diffusion'!D340="","",'Section 10a Plan_Diffusion'!D340)</f>
        <v/>
      </c>
      <c r="L885" s="69" t="str">
        <f>IF('Section 10a Plan_Diffusion'!E340="","",IF('Section 10a Plan_Diffusion'!E340="«Choisir»","",'Section 10a Plan_Diffusion'!E340))</f>
        <v/>
      </c>
      <c r="M885" s="69" t="str">
        <f>IF('Section 10a Plan_Diffusion'!F340="","",IF('Section 10a Plan_Diffusion'!F340="«Choisir»","",'Section 10a Plan_Diffusion'!F340))</f>
        <v/>
      </c>
      <c r="N885" s="69" t="str">
        <f>IF('Section 10a Plan_Diffusion'!G340="","",'Section 10a Plan_Diffusion'!G340)</f>
        <v/>
      </c>
      <c r="O885" s="69" t="str">
        <f>IF('Section 10a Plan_Diffusion'!H340="","",'Section 10a Plan_Diffusion'!H340)</f>
        <v/>
      </c>
      <c r="P885" s="69" t="str">
        <f>IF('Section 10a Plan_Diffusion'!I340="","",IF('Section 10a Plan_Diffusion'!I340="«Choisir»","",'Section 10a Plan_Diffusion'!I340))</f>
        <v/>
      </c>
      <c r="Q885" s="69" t="str">
        <f>IF('Section 10a Plan_Diffusion'!J340="","",IF('Section 10a Plan_Diffusion'!J340="«Choisir»","",'Section 10a Plan_Diffusion'!J340))</f>
        <v/>
      </c>
      <c r="R885" s="9" t="str">
        <f>IF('Section 10a Plan_Diffusion'!K340="","",'Section 10a Plan_Diffusion'!K340)</f>
        <v/>
      </c>
      <c r="S885" s="9" t="str">
        <f>IF('Section 10a Plan_Diffusion'!L340="","",'Section 10a Plan_Diffusion'!L340)</f>
        <v/>
      </c>
      <c r="T885" s="9" t="str">
        <f>IF('Section 10a Plan_Diffusion'!M340="","",'Section 10a Plan_Diffusion'!M340)</f>
        <v/>
      </c>
      <c r="U885" s="9" t="str">
        <f>IF('Section 10a Plan_Diffusion'!N340="","",'Section 10a Plan_Diffusion'!N340)</f>
        <v/>
      </c>
      <c r="V885" s="9">
        <f>'Section 10a Plan_Diffusion'!O340</f>
        <v>0</v>
      </c>
      <c r="W885" s="45">
        <f>'Section 10a Plan_Diffusion'!P340</f>
        <v>0</v>
      </c>
      <c r="X885" s="45">
        <f>'Section 10a Plan_Diffusion'!Q340</f>
        <v>0</v>
      </c>
      <c r="Y885" s="45">
        <f>'Section 10a Plan_Diffusion'!R340</f>
        <v>0</v>
      </c>
      <c r="Z885" s="45">
        <f>'Section 10a Plan_Diffusion'!S340</f>
        <v>0</v>
      </c>
      <c r="AA885" s="9">
        <f>'Section 10a Plan_Diffusion'!T340</f>
        <v>0</v>
      </c>
      <c r="AB885" s="9">
        <f>'Section 10a Plan_Diffusion'!U340</f>
        <v>0</v>
      </c>
    </row>
    <row r="886" spans="1:28">
      <c r="A886" s="9">
        <f>'Identification '!$F$11</f>
        <v>0</v>
      </c>
      <c r="B886" s="1371" t="str">
        <f>IF(AND('Identification '!$F$11="",'Identification '!$F$15&lt;&gt;""),'Identification '!$F$15,IF('Identification '!$F$11="","",IF('Identification '!$F$13="Inscrire le nom de votre organisme dans la cellule F15",'Identification '!$F$15,'Identification '!$F$13)))</f>
        <v/>
      </c>
      <c r="C886" s="9" t="str">
        <f>REF!$BM$8</f>
        <v>2026-2027</v>
      </c>
      <c r="D886" s="9" t="s">
        <v>3224</v>
      </c>
      <c r="E886" s="69" t="str">
        <f>'Identification '!$F$17</f>
        <v/>
      </c>
      <c r="F886" s="9" t="str">
        <f>'Identification '!$G$18</f>
        <v/>
      </c>
      <c r="G886" s="232" t="str">
        <f>IF('Section 10a Plan_Diffusion'!$D$6="","",'Section 10a Plan_Diffusion'!$D$6)</f>
        <v/>
      </c>
      <c r="H886" s="9" t="str">
        <f>IF('Section 10a Plan_Diffusion'!$D$8="","",'Section 10a Plan_Diffusion'!$D$8)</f>
        <v/>
      </c>
      <c r="I886" s="9" t="str">
        <f>IF('Section 10a Plan_Diffusion'!$K$8="","",'Section 10a Plan_Diffusion'!$K$8)</f>
        <v/>
      </c>
      <c r="J886" s="69" t="str">
        <f>IF('Section 10a Plan_Diffusion'!C341="","",'Section 10a Plan_Diffusion'!C341)</f>
        <v/>
      </c>
      <c r="K886" s="1273" t="str">
        <f>IF('Section 10a Plan_Diffusion'!D341="","",'Section 10a Plan_Diffusion'!D341)</f>
        <v/>
      </c>
      <c r="L886" s="69" t="str">
        <f>IF('Section 10a Plan_Diffusion'!E341="","",IF('Section 10a Plan_Diffusion'!E341="«Choisir»","",'Section 10a Plan_Diffusion'!E341))</f>
        <v/>
      </c>
      <c r="M886" s="69" t="str">
        <f>IF('Section 10a Plan_Diffusion'!F341="","",IF('Section 10a Plan_Diffusion'!F341="«Choisir»","",'Section 10a Plan_Diffusion'!F341))</f>
        <v/>
      </c>
      <c r="N886" s="69" t="str">
        <f>IF('Section 10a Plan_Diffusion'!G341="","",'Section 10a Plan_Diffusion'!G341)</f>
        <v/>
      </c>
      <c r="O886" s="69" t="str">
        <f>IF('Section 10a Plan_Diffusion'!H341="","",'Section 10a Plan_Diffusion'!H341)</f>
        <v/>
      </c>
      <c r="P886" s="69" t="str">
        <f>IF('Section 10a Plan_Diffusion'!I341="","",IF('Section 10a Plan_Diffusion'!I341="«Choisir»","",'Section 10a Plan_Diffusion'!I341))</f>
        <v/>
      </c>
      <c r="Q886" s="69" t="str">
        <f>IF('Section 10a Plan_Diffusion'!J341="","",IF('Section 10a Plan_Diffusion'!J341="«Choisir»","",'Section 10a Plan_Diffusion'!J341))</f>
        <v/>
      </c>
      <c r="R886" s="9" t="str">
        <f>IF('Section 10a Plan_Diffusion'!K341="","",'Section 10a Plan_Diffusion'!K341)</f>
        <v/>
      </c>
      <c r="S886" s="9" t="str">
        <f>IF('Section 10a Plan_Diffusion'!L341="","",'Section 10a Plan_Diffusion'!L341)</f>
        <v/>
      </c>
      <c r="T886" s="9" t="str">
        <f>IF('Section 10a Plan_Diffusion'!M341="","",'Section 10a Plan_Diffusion'!M341)</f>
        <v/>
      </c>
      <c r="U886" s="9" t="str">
        <f>IF('Section 10a Plan_Diffusion'!N341="","",'Section 10a Plan_Diffusion'!N341)</f>
        <v/>
      </c>
      <c r="V886" s="9">
        <f>'Section 10a Plan_Diffusion'!O341</f>
        <v>0</v>
      </c>
      <c r="W886" s="45">
        <f>'Section 10a Plan_Diffusion'!P341</f>
        <v>0</v>
      </c>
      <c r="X886" s="45">
        <f>'Section 10a Plan_Diffusion'!Q341</f>
        <v>0</v>
      </c>
      <c r="Y886" s="45">
        <f>'Section 10a Plan_Diffusion'!R341</f>
        <v>0</v>
      </c>
      <c r="Z886" s="45">
        <f>'Section 10a Plan_Diffusion'!S341</f>
        <v>0</v>
      </c>
      <c r="AA886" s="9">
        <f>'Section 10a Plan_Diffusion'!T341</f>
        <v>0</v>
      </c>
      <c r="AB886" s="9">
        <f>'Section 10a Plan_Diffusion'!U341</f>
        <v>0</v>
      </c>
    </row>
    <row r="887" spans="1:28">
      <c r="A887" s="9">
        <f>'Identification '!$F$11</f>
        <v>0</v>
      </c>
      <c r="B887" s="1371" t="str">
        <f>IF(AND('Identification '!$F$11="",'Identification '!$F$15&lt;&gt;""),'Identification '!$F$15,IF('Identification '!$F$11="","",IF('Identification '!$F$13="Inscrire le nom de votre organisme dans la cellule F15",'Identification '!$F$15,'Identification '!$F$13)))</f>
        <v/>
      </c>
      <c r="C887" s="9" t="str">
        <f>REF!$BM$8</f>
        <v>2026-2027</v>
      </c>
      <c r="D887" s="9" t="s">
        <v>3224</v>
      </c>
      <c r="E887" s="69" t="str">
        <f>'Identification '!$F$17</f>
        <v/>
      </c>
      <c r="F887" s="9" t="str">
        <f>'Identification '!$G$18</f>
        <v/>
      </c>
      <c r="G887" s="232" t="str">
        <f>IF('Section 10a Plan_Diffusion'!$D$6="","",'Section 10a Plan_Diffusion'!$D$6)</f>
        <v/>
      </c>
      <c r="H887" s="9" t="str">
        <f>IF('Section 10a Plan_Diffusion'!$D$8="","",'Section 10a Plan_Diffusion'!$D$8)</f>
        <v/>
      </c>
      <c r="I887" s="9" t="str">
        <f>IF('Section 10a Plan_Diffusion'!$K$8="","",'Section 10a Plan_Diffusion'!$K$8)</f>
        <v/>
      </c>
      <c r="J887" s="69" t="str">
        <f>IF('Section 10a Plan_Diffusion'!C342="","",'Section 10a Plan_Diffusion'!C342)</f>
        <v/>
      </c>
      <c r="K887" s="1273" t="str">
        <f>IF('Section 10a Plan_Diffusion'!D342="","",'Section 10a Plan_Diffusion'!D342)</f>
        <v/>
      </c>
      <c r="L887" s="69" t="str">
        <f>IF('Section 10a Plan_Diffusion'!E342="","",IF('Section 10a Plan_Diffusion'!E342="«Choisir»","",'Section 10a Plan_Diffusion'!E342))</f>
        <v/>
      </c>
      <c r="M887" s="69" t="str">
        <f>IF('Section 10a Plan_Diffusion'!F342="","",IF('Section 10a Plan_Diffusion'!F342="«Choisir»","",'Section 10a Plan_Diffusion'!F342))</f>
        <v/>
      </c>
      <c r="N887" s="69" t="str">
        <f>IF('Section 10a Plan_Diffusion'!G342="","",'Section 10a Plan_Diffusion'!G342)</f>
        <v/>
      </c>
      <c r="O887" s="69" t="str">
        <f>IF('Section 10a Plan_Diffusion'!H342="","",'Section 10a Plan_Diffusion'!H342)</f>
        <v/>
      </c>
      <c r="P887" s="69" t="str">
        <f>IF('Section 10a Plan_Diffusion'!I342="","",IF('Section 10a Plan_Diffusion'!I342="«Choisir»","",'Section 10a Plan_Diffusion'!I342))</f>
        <v/>
      </c>
      <c r="Q887" s="69" t="str">
        <f>IF('Section 10a Plan_Diffusion'!J342="","",IF('Section 10a Plan_Diffusion'!J342="«Choisir»","",'Section 10a Plan_Diffusion'!J342))</f>
        <v/>
      </c>
      <c r="R887" s="9" t="str">
        <f>IF('Section 10a Plan_Diffusion'!K342="","",'Section 10a Plan_Diffusion'!K342)</f>
        <v/>
      </c>
      <c r="S887" s="9" t="str">
        <f>IF('Section 10a Plan_Diffusion'!L342="","",'Section 10a Plan_Diffusion'!L342)</f>
        <v/>
      </c>
      <c r="T887" s="9" t="str">
        <f>IF('Section 10a Plan_Diffusion'!M342="","",'Section 10a Plan_Diffusion'!M342)</f>
        <v/>
      </c>
      <c r="U887" s="9" t="str">
        <f>IF('Section 10a Plan_Diffusion'!N342="","",'Section 10a Plan_Diffusion'!N342)</f>
        <v/>
      </c>
      <c r="V887" s="9">
        <f>'Section 10a Plan_Diffusion'!O342</f>
        <v>0</v>
      </c>
      <c r="W887" s="45">
        <f>'Section 10a Plan_Diffusion'!P342</f>
        <v>0</v>
      </c>
      <c r="X887" s="45">
        <f>'Section 10a Plan_Diffusion'!Q342</f>
        <v>0</v>
      </c>
      <c r="Y887" s="45">
        <f>'Section 10a Plan_Diffusion'!R342</f>
        <v>0</v>
      </c>
      <c r="Z887" s="45">
        <f>'Section 10a Plan_Diffusion'!S342</f>
        <v>0</v>
      </c>
      <c r="AA887" s="9">
        <f>'Section 10a Plan_Diffusion'!T342</f>
        <v>0</v>
      </c>
      <c r="AB887" s="9">
        <f>'Section 10a Plan_Diffusion'!U342</f>
        <v>0</v>
      </c>
    </row>
    <row r="888" spans="1:28">
      <c r="A888" s="9">
        <f>'Identification '!$F$11</f>
        <v>0</v>
      </c>
      <c r="B888" s="1371" t="str">
        <f>IF(AND('Identification '!$F$11="",'Identification '!$F$15&lt;&gt;""),'Identification '!$F$15,IF('Identification '!$F$11="","",IF('Identification '!$F$13="Inscrire le nom de votre organisme dans la cellule F15",'Identification '!$F$15,'Identification '!$F$13)))</f>
        <v/>
      </c>
      <c r="C888" s="9" t="str">
        <f>REF!$BM$8</f>
        <v>2026-2027</v>
      </c>
      <c r="D888" s="9" t="s">
        <v>3224</v>
      </c>
      <c r="E888" s="69" t="str">
        <f>'Identification '!$F$17</f>
        <v/>
      </c>
      <c r="F888" s="9" t="str">
        <f>'Identification '!$G$18</f>
        <v/>
      </c>
      <c r="G888" s="232" t="str">
        <f>IF('Section 10a Plan_Diffusion'!$D$6="","",'Section 10a Plan_Diffusion'!$D$6)</f>
        <v/>
      </c>
      <c r="H888" s="9" t="str">
        <f>IF('Section 10a Plan_Diffusion'!$D$8="","",'Section 10a Plan_Diffusion'!$D$8)</f>
        <v/>
      </c>
      <c r="I888" s="9" t="str">
        <f>IF('Section 10a Plan_Diffusion'!$K$8="","",'Section 10a Plan_Diffusion'!$K$8)</f>
        <v/>
      </c>
      <c r="J888" s="69" t="str">
        <f>IF('Section 10a Plan_Diffusion'!C343="","",'Section 10a Plan_Diffusion'!C343)</f>
        <v/>
      </c>
      <c r="K888" s="1273" t="str">
        <f>IF('Section 10a Plan_Diffusion'!D343="","",'Section 10a Plan_Diffusion'!D343)</f>
        <v/>
      </c>
      <c r="L888" s="69" t="str">
        <f>IF('Section 10a Plan_Diffusion'!E343="","",IF('Section 10a Plan_Diffusion'!E343="«Choisir»","",'Section 10a Plan_Diffusion'!E343))</f>
        <v/>
      </c>
      <c r="M888" s="69" t="str">
        <f>IF('Section 10a Plan_Diffusion'!F343="","",IF('Section 10a Plan_Diffusion'!F343="«Choisir»","",'Section 10a Plan_Diffusion'!F343))</f>
        <v/>
      </c>
      <c r="N888" s="69" t="str">
        <f>IF('Section 10a Plan_Diffusion'!G343="","",'Section 10a Plan_Diffusion'!G343)</f>
        <v/>
      </c>
      <c r="O888" s="69" t="str">
        <f>IF('Section 10a Plan_Diffusion'!H343="","",'Section 10a Plan_Diffusion'!H343)</f>
        <v/>
      </c>
      <c r="P888" s="69" t="str">
        <f>IF('Section 10a Plan_Diffusion'!I343="","",IF('Section 10a Plan_Diffusion'!I343="«Choisir»","",'Section 10a Plan_Diffusion'!I343))</f>
        <v/>
      </c>
      <c r="Q888" s="69" t="str">
        <f>IF('Section 10a Plan_Diffusion'!J343="","",IF('Section 10a Plan_Diffusion'!J343="«Choisir»","",'Section 10a Plan_Diffusion'!J343))</f>
        <v/>
      </c>
      <c r="R888" s="9" t="str">
        <f>IF('Section 10a Plan_Diffusion'!K343="","",'Section 10a Plan_Diffusion'!K343)</f>
        <v/>
      </c>
      <c r="S888" s="9" t="str">
        <f>IF('Section 10a Plan_Diffusion'!L343="","",'Section 10a Plan_Diffusion'!L343)</f>
        <v/>
      </c>
      <c r="T888" s="9" t="str">
        <f>IF('Section 10a Plan_Diffusion'!M343="","",'Section 10a Plan_Diffusion'!M343)</f>
        <v/>
      </c>
      <c r="U888" s="9" t="str">
        <f>IF('Section 10a Plan_Diffusion'!N343="","",'Section 10a Plan_Diffusion'!N343)</f>
        <v/>
      </c>
      <c r="V888" s="9">
        <f>'Section 10a Plan_Diffusion'!O343</f>
        <v>0</v>
      </c>
      <c r="W888" s="45">
        <f>'Section 10a Plan_Diffusion'!P343</f>
        <v>0</v>
      </c>
      <c r="X888" s="45">
        <f>'Section 10a Plan_Diffusion'!Q343</f>
        <v>0</v>
      </c>
      <c r="Y888" s="45">
        <f>'Section 10a Plan_Diffusion'!R343</f>
        <v>0</v>
      </c>
      <c r="Z888" s="45">
        <f>'Section 10a Plan_Diffusion'!S343</f>
        <v>0</v>
      </c>
      <c r="AA888" s="9">
        <f>'Section 10a Plan_Diffusion'!T343</f>
        <v>0</v>
      </c>
      <c r="AB888" s="9">
        <f>'Section 10a Plan_Diffusion'!U343</f>
        <v>0</v>
      </c>
    </row>
    <row r="889" spans="1:28">
      <c r="A889" s="9">
        <f>'Identification '!$F$11</f>
        <v>0</v>
      </c>
      <c r="B889" s="1371" t="str">
        <f>IF(AND('Identification '!$F$11="",'Identification '!$F$15&lt;&gt;""),'Identification '!$F$15,IF('Identification '!$F$11="","",IF('Identification '!$F$13="Inscrire le nom de votre organisme dans la cellule F15",'Identification '!$F$15,'Identification '!$F$13)))</f>
        <v/>
      </c>
      <c r="C889" s="9" t="str">
        <f>REF!$BM$8</f>
        <v>2026-2027</v>
      </c>
      <c r="D889" s="9" t="s">
        <v>3224</v>
      </c>
      <c r="E889" s="69" t="str">
        <f>'Identification '!$F$17</f>
        <v/>
      </c>
      <c r="F889" s="9" t="str">
        <f>'Identification '!$G$18</f>
        <v/>
      </c>
      <c r="G889" s="232" t="str">
        <f>IF('Section 10a Plan_Diffusion'!$D$6="","",'Section 10a Plan_Diffusion'!$D$6)</f>
        <v/>
      </c>
      <c r="H889" s="9" t="str">
        <f>IF('Section 10a Plan_Diffusion'!$D$8="","",'Section 10a Plan_Diffusion'!$D$8)</f>
        <v/>
      </c>
      <c r="I889" s="9" t="str">
        <f>IF('Section 10a Plan_Diffusion'!$K$8="","",'Section 10a Plan_Diffusion'!$K$8)</f>
        <v/>
      </c>
      <c r="J889" s="69" t="str">
        <f>IF('Section 10a Plan_Diffusion'!C344="","",'Section 10a Plan_Diffusion'!C344)</f>
        <v/>
      </c>
      <c r="K889" s="1273" t="str">
        <f>IF('Section 10a Plan_Diffusion'!D344="","",'Section 10a Plan_Diffusion'!D344)</f>
        <v/>
      </c>
      <c r="L889" s="69" t="str">
        <f>IF('Section 10a Plan_Diffusion'!E344="","",IF('Section 10a Plan_Diffusion'!E344="«Choisir»","",'Section 10a Plan_Diffusion'!E344))</f>
        <v/>
      </c>
      <c r="M889" s="69" t="str">
        <f>IF('Section 10a Plan_Diffusion'!F344="","",IF('Section 10a Plan_Diffusion'!F344="«Choisir»","",'Section 10a Plan_Diffusion'!F344))</f>
        <v/>
      </c>
      <c r="N889" s="69" t="str">
        <f>IF('Section 10a Plan_Diffusion'!G344="","",'Section 10a Plan_Diffusion'!G344)</f>
        <v/>
      </c>
      <c r="O889" s="69" t="str">
        <f>IF('Section 10a Plan_Diffusion'!H344="","",'Section 10a Plan_Diffusion'!H344)</f>
        <v/>
      </c>
      <c r="P889" s="69" t="str">
        <f>IF('Section 10a Plan_Diffusion'!I344="","",IF('Section 10a Plan_Diffusion'!I344="«Choisir»","",'Section 10a Plan_Diffusion'!I344))</f>
        <v/>
      </c>
      <c r="Q889" s="69" t="str">
        <f>IF('Section 10a Plan_Diffusion'!J344="","",IF('Section 10a Plan_Diffusion'!J344="«Choisir»","",'Section 10a Plan_Diffusion'!J344))</f>
        <v/>
      </c>
      <c r="R889" s="9" t="str">
        <f>IF('Section 10a Plan_Diffusion'!K344="","",'Section 10a Plan_Diffusion'!K344)</f>
        <v/>
      </c>
      <c r="S889" s="9" t="str">
        <f>IF('Section 10a Plan_Diffusion'!L344="","",'Section 10a Plan_Diffusion'!L344)</f>
        <v/>
      </c>
      <c r="T889" s="9" t="str">
        <f>IF('Section 10a Plan_Diffusion'!M344="","",'Section 10a Plan_Diffusion'!M344)</f>
        <v/>
      </c>
      <c r="U889" s="9" t="str">
        <f>IF('Section 10a Plan_Diffusion'!N344="","",'Section 10a Plan_Diffusion'!N344)</f>
        <v/>
      </c>
      <c r="V889" s="9">
        <f>'Section 10a Plan_Diffusion'!O344</f>
        <v>0</v>
      </c>
      <c r="W889" s="45">
        <f>'Section 10a Plan_Diffusion'!P344</f>
        <v>0</v>
      </c>
      <c r="X889" s="45">
        <f>'Section 10a Plan_Diffusion'!Q344</f>
        <v>0</v>
      </c>
      <c r="Y889" s="45">
        <f>'Section 10a Plan_Diffusion'!R344</f>
        <v>0</v>
      </c>
      <c r="Z889" s="45">
        <f>'Section 10a Plan_Diffusion'!S344</f>
        <v>0</v>
      </c>
      <c r="AA889" s="9">
        <f>'Section 10a Plan_Diffusion'!T344</f>
        <v>0</v>
      </c>
      <c r="AB889" s="9">
        <f>'Section 10a Plan_Diffusion'!U344</f>
        <v>0</v>
      </c>
    </row>
    <row r="890" spans="1:28">
      <c r="A890" s="9">
        <f>'Identification '!$F$11</f>
        <v>0</v>
      </c>
      <c r="B890" s="1371" t="str">
        <f>IF(AND('Identification '!$F$11="",'Identification '!$F$15&lt;&gt;""),'Identification '!$F$15,IF('Identification '!$F$11="","",IF('Identification '!$F$13="Inscrire le nom de votre organisme dans la cellule F15",'Identification '!$F$15,'Identification '!$F$13)))</f>
        <v/>
      </c>
      <c r="C890" s="9" t="str">
        <f>REF!$BM$8</f>
        <v>2026-2027</v>
      </c>
      <c r="D890" s="9" t="s">
        <v>3224</v>
      </c>
      <c r="E890" s="69" t="str">
        <f>'Identification '!$F$17</f>
        <v/>
      </c>
      <c r="F890" s="9" t="str">
        <f>'Identification '!$G$18</f>
        <v/>
      </c>
      <c r="G890" s="232" t="str">
        <f>IF('Section 10a Plan_Diffusion'!$D$6="","",'Section 10a Plan_Diffusion'!$D$6)</f>
        <v/>
      </c>
      <c r="H890" s="9" t="str">
        <f>IF('Section 10a Plan_Diffusion'!$D$8="","",'Section 10a Plan_Diffusion'!$D$8)</f>
        <v/>
      </c>
      <c r="I890" s="9" t="str">
        <f>IF('Section 10a Plan_Diffusion'!$K$8="","",'Section 10a Plan_Diffusion'!$K$8)</f>
        <v/>
      </c>
      <c r="J890" s="69" t="str">
        <f>IF('Section 10a Plan_Diffusion'!C345="","",'Section 10a Plan_Diffusion'!C345)</f>
        <v/>
      </c>
      <c r="K890" s="1273" t="str">
        <f>IF('Section 10a Plan_Diffusion'!D345="","",'Section 10a Plan_Diffusion'!D345)</f>
        <v/>
      </c>
      <c r="L890" s="69" t="str">
        <f>IF('Section 10a Plan_Diffusion'!E345="","",IF('Section 10a Plan_Diffusion'!E345="«Choisir»","",'Section 10a Plan_Diffusion'!E345))</f>
        <v/>
      </c>
      <c r="M890" s="69" t="str">
        <f>IF('Section 10a Plan_Diffusion'!F345="","",IF('Section 10a Plan_Diffusion'!F345="«Choisir»","",'Section 10a Plan_Diffusion'!F345))</f>
        <v/>
      </c>
      <c r="N890" s="69" t="str">
        <f>IF('Section 10a Plan_Diffusion'!G345="","",'Section 10a Plan_Diffusion'!G345)</f>
        <v/>
      </c>
      <c r="O890" s="69" t="str">
        <f>IF('Section 10a Plan_Diffusion'!H345="","",'Section 10a Plan_Diffusion'!H345)</f>
        <v/>
      </c>
      <c r="P890" s="69" t="str">
        <f>IF('Section 10a Plan_Diffusion'!I345="","",IF('Section 10a Plan_Diffusion'!I345="«Choisir»","",'Section 10a Plan_Diffusion'!I345))</f>
        <v/>
      </c>
      <c r="Q890" s="69" t="str">
        <f>IF('Section 10a Plan_Diffusion'!J345="","",IF('Section 10a Plan_Diffusion'!J345="«Choisir»","",'Section 10a Plan_Diffusion'!J345))</f>
        <v/>
      </c>
      <c r="R890" s="9" t="str">
        <f>IF('Section 10a Plan_Diffusion'!K345="","",'Section 10a Plan_Diffusion'!K345)</f>
        <v/>
      </c>
      <c r="S890" s="9" t="str">
        <f>IF('Section 10a Plan_Diffusion'!L345="","",'Section 10a Plan_Diffusion'!L345)</f>
        <v/>
      </c>
      <c r="T890" s="9" t="str">
        <f>IF('Section 10a Plan_Diffusion'!M345="","",'Section 10a Plan_Diffusion'!M345)</f>
        <v/>
      </c>
      <c r="U890" s="9" t="str">
        <f>IF('Section 10a Plan_Diffusion'!N345="","",'Section 10a Plan_Diffusion'!N345)</f>
        <v/>
      </c>
      <c r="V890" s="9">
        <f>'Section 10a Plan_Diffusion'!O345</f>
        <v>0</v>
      </c>
      <c r="W890" s="45">
        <f>'Section 10a Plan_Diffusion'!P345</f>
        <v>0</v>
      </c>
      <c r="X890" s="45">
        <f>'Section 10a Plan_Diffusion'!Q345</f>
        <v>0</v>
      </c>
      <c r="Y890" s="45">
        <f>'Section 10a Plan_Diffusion'!R345</f>
        <v>0</v>
      </c>
      <c r="Z890" s="45">
        <f>'Section 10a Plan_Diffusion'!S345</f>
        <v>0</v>
      </c>
      <c r="AA890" s="9">
        <f>'Section 10a Plan_Diffusion'!T345</f>
        <v>0</v>
      </c>
      <c r="AB890" s="9">
        <f>'Section 10a Plan_Diffusion'!U345</f>
        <v>0</v>
      </c>
    </row>
    <row r="891" spans="1:28">
      <c r="A891" s="9">
        <f>'Identification '!$F$11</f>
        <v>0</v>
      </c>
      <c r="B891" s="1371" t="str">
        <f>IF(AND('Identification '!$F$11="",'Identification '!$F$15&lt;&gt;""),'Identification '!$F$15,IF('Identification '!$F$11="","",IF('Identification '!$F$13="Inscrire le nom de votre organisme dans la cellule F15",'Identification '!$F$15,'Identification '!$F$13)))</f>
        <v/>
      </c>
      <c r="C891" s="9" t="str">
        <f>REF!$BM$8</f>
        <v>2026-2027</v>
      </c>
      <c r="D891" s="9" t="s">
        <v>3224</v>
      </c>
      <c r="E891" s="69" t="str">
        <f>'Identification '!$F$17</f>
        <v/>
      </c>
      <c r="F891" s="9" t="str">
        <f>'Identification '!$G$18</f>
        <v/>
      </c>
      <c r="G891" s="232" t="str">
        <f>IF('Section 10a Plan_Diffusion'!$D$6="","",'Section 10a Plan_Diffusion'!$D$6)</f>
        <v/>
      </c>
      <c r="H891" s="9" t="str">
        <f>IF('Section 10a Plan_Diffusion'!$D$8="","",'Section 10a Plan_Diffusion'!$D$8)</f>
        <v/>
      </c>
      <c r="I891" s="9" t="str">
        <f>IF('Section 10a Plan_Diffusion'!$K$8="","",'Section 10a Plan_Diffusion'!$K$8)</f>
        <v/>
      </c>
      <c r="J891" s="69" t="str">
        <f>IF('Section 10a Plan_Diffusion'!C346="","",'Section 10a Plan_Diffusion'!C346)</f>
        <v/>
      </c>
      <c r="K891" s="1273" t="str">
        <f>IF('Section 10a Plan_Diffusion'!D346="","",'Section 10a Plan_Diffusion'!D346)</f>
        <v/>
      </c>
      <c r="L891" s="69" t="str">
        <f>IF('Section 10a Plan_Diffusion'!E346="","",IF('Section 10a Plan_Diffusion'!E346="«Choisir»","",'Section 10a Plan_Diffusion'!E346))</f>
        <v/>
      </c>
      <c r="M891" s="69" t="str">
        <f>IF('Section 10a Plan_Diffusion'!F346="","",IF('Section 10a Plan_Diffusion'!F346="«Choisir»","",'Section 10a Plan_Diffusion'!F346))</f>
        <v/>
      </c>
      <c r="N891" s="69" t="str">
        <f>IF('Section 10a Plan_Diffusion'!G346="","",'Section 10a Plan_Diffusion'!G346)</f>
        <v/>
      </c>
      <c r="O891" s="69" t="str">
        <f>IF('Section 10a Plan_Diffusion'!H346="","",'Section 10a Plan_Diffusion'!H346)</f>
        <v/>
      </c>
      <c r="P891" s="69" t="str">
        <f>IF('Section 10a Plan_Diffusion'!I346="","",IF('Section 10a Plan_Diffusion'!I346="«Choisir»","",'Section 10a Plan_Diffusion'!I346))</f>
        <v/>
      </c>
      <c r="Q891" s="69" t="str">
        <f>IF('Section 10a Plan_Diffusion'!J346="","",IF('Section 10a Plan_Diffusion'!J346="«Choisir»","",'Section 10a Plan_Diffusion'!J346))</f>
        <v/>
      </c>
      <c r="R891" s="9" t="str">
        <f>IF('Section 10a Plan_Diffusion'!K346="","",'Section 10a Plan_Diffusion'!K346)</f>
        <v/>
      </c>
      <c r="S891" s="9" t="str">
        <f>IF('Section 10a Plan_Diffusion'!L346="","",'Section 10a Plan_Diffusion'!L346)</f>
        <v/>
      </c>
      <c r="T891" s="9" t="str">
        <f>IF('Section 10a Plan_Diffusion'!M346="","",'Section 10a Plan_Diffusion'!M346)</f>
        <v/>
      </c>
      <c r="U891" s="9" t="str">
        <f>IF('Section 10a Plan_Diffusion'!N346="","",'Section 10a Plan_Diffusion'!N346)</f>
        <v/>
      </c>
      <c r="V891" s="9">
        <f>'Section 10a Plan_Diffusion'!O346</f>
        <v>0</v>
      </c>
      <c r="W891" s="45">
        <f>'Section 10a Plan_Diffusion'!P346</f>
        <v>0</v>
      </c>
      <c r="X891" s="45">
        <f>'Section 10a Plan_Diffusion'!Q346</f>
        <v>0</v>
      </c>
      <c r="Y891" s="45">
        <f>'Section 10a Plan_Diffusion'!R346</f>
        <v>0</v>
      </c>
      <c r="Z891" s="45">
        <f>'Section 10a Plan_Diffusion'!S346</f>
        <v>0</v>
      </c>
      <c r="AA891" s="9">
        <f>'Section 10a Plan_Diffusion'!T346</f>
        <v>0</v>
      </c>
      <c r="AB891" s="9">
        <f>'Section 10a Plan_Diffusion'!U346</f>
        <v>0</v>
      </c>
    </row>
    <row r="892" spans="1:28">
      <c r="A892" s="9">
        <f>'Identification '!$F$11</f>
        <v>0</v>
      </c>
      <c r="B892" s="1371" t="str">
        <f>IF(AND('Identification '!$F$11="",'Identification '!$F$15&lt;&gt;""),'Identification '!$F$15,IF('Identification '!$F$11="","",IF('Identification '!$F$13="Inscrire le nom de votre organisme dans la cellule F15",'Identification '!$F$15,'Identification '!$F$13)))</f>
        <v/>
      </c>
      <c r="C892" s="9" t="str">
        <f>REF!$BM$8</f>
        <v>2026-2027</v>
      </c>
      <c r="D892" s="9" t="s">
        <v>3224</v>
      </c>
      <c r="E892" s="69" t="str">
        <f>'Identification '!$F$17</f>
        <v/>
      </c>
      <c r="F892" s="9" t="str">
        <f>'Identification '!$G$18</f>
        <v/>
      </c>
      <c r="G892" s="232" t="str">
        <f>IF('Section 10a Plan_Diffusion'!$D$6="","",'Section 10a Plan_Diffusion'!$D$6)</f>
        <v/>
      </c>
      <c r="H892" s="9" t="str">
        <f>IF('Section 10a Plan_Diffusion'!$D$8="","",'Section 10a Plan_Diffusion'!$D$8)</f>
        <v/>
      </c>
      <c r="I892" s="9" t="str">
        <f>IF('Section 10a Plan_Diffusion'!$K$8="","",'Section 10a Plan_Diffusion'!$K$8)</f>
        <v/>
      </c>
      <c r="J892" s="69" t="str">
        <f>IF('Section 10a Plan_Diffusion'!C347="","",'Section 10a Plan_Diffusion'!C347)</f>
        <v/>
      </c>
      <c r="K892" s="1273" t="str">
        <f>IF('Section 10a Plan_Diffusion'!D347="","",'Section 10a Plan_Diffusion'!D347)</f>
        <v/>
      </c>
      <c r="L892" s="69" t="str">
        <f>IF('Section 10a Plan_Diffusion'!E347="","",IF('Section 10a Plan_Diffusion'!E347="«Choisir»","",'Section 10a Plan_Diffusion'!E347))</f>
        <v/>
      </c>
      <c r="M892" s="69" t="str">
        <f>IF('Section 10a Plan_Diffusion'!F347="","",IF('Section 10a Plan_Diffusion'!F347="«Choisir»","",'Section 10a Plan_Diffusion'!F347))</f>
        <v/>
      </c>
      <c r="N892" s="69" t="str">
        <f>IF('Section 10a Plan_Diffusion'!G347="","",'Section 10a Plan_Diffusion'!G347)</f>
        <v/>
      </c>
      <c r="O892" s="69" t="str">
        <f>IF('Section 10a Plan_Diffusion'!H347="","",'Section 10a Plan_Diffusion'!H347)</f>
        <v/>
      </c>
      <c r="P892" s="69" t="str">
        <f>IF('Section 10a Plan_Diffusion'!I347="","",IF('Section 10a Plan_Diffusion'!I347="«Choisir»","",'Section 10a Plan_Diffusion'!I347))</f>
        <v/>
      </c>
      <c r="Q892" s="69" t="str">
        <f>IF('Section 10a Plan_Diffusion'!J347="","",IF('Section 10a Plan_Diffusion'!J347="«Choisir»","",'Section 10a Plan_Diffusion'!J347))</f>
        <v/>
      </c>
      <c r="R892" s="9" t="str">
        <f>IF('Section 10a Plan_Diffusion'!K347="","",'Section 10a Plan_Diffusion'!K347)</f>
        <v/>
      </c>
      <c r="S892" s="9" t="str">
        <f>IF('Section 10a Plan_Diffusion'!L347="","",'Section 10a Plan_Diffusion'!L347)</f>
        <v/>
      </c>
      <c r="T892" s="9" t="str">
        <f>IF('Section 10a Plan_Diffusion'!M347="","",'Section 10a Plan_Diffusion'!M347)</f>
        <v/>
      </c>
      <c r="U892" s="9" t="str">
        <f>IF('Section 10a Plan_Diffusion'!N347="","",'Section 10a Plan_Diffusion'!N347)</f>
        <v/>
      </c>
      <c r="V892" s="9">
        <f>'Section 10a Plan_Diffusion'!O347</f>
        <v>0</v>
      </c>
      <c r="W892" s="45">
        <f>'Section 10a Plan_Diffusion'!P347</f>
        <v>0</v>
      </c>
      <c r="X892" s="45">
        <f>'Section 10a Plan_Diffusion'!Q347</f>
        <v>0</v>
      </c>
      <c r="Y892" s="45">
        <f>'Section 10a Plan_Diffusion'!R347</f>
        <v>0</v>
      </c>
      <c r="Z892" s="45">
        <f>'Section 10a Plan_Diffusion'!S347</f>
        <v>0</v>
      </c>
      <c r="AA892" s="9">
        <f>'Section 10a Plan_Diffusion'!T347</f>
        <v>0</v>
      </c>
      <c r="AB892" s="9">
        <f>'Section 10a Plan_Diffusion'!U347</f>
        <v>0</v>
      </c>
    </row>
    <row r="893" spans="1:28">
      <c r="A893" s="9">
        <f>'Identification '!$F$11</f>
        <v>0</v>
      </c>
      <c r="B893" s="1371" t="str">
        <f>IF(AND('Identification '!$F$11="",'Identification '!$F$15&lt;&gt;""),'Identification '!$F$15,IF('Identification '!$F$11="","",IF('Identification '!$F$13="Inscrire le nom de votre organisme dans la cellule F15",'Identification '!$F$15,'Identification '!$F$13)))</f>
        <v/>
      </c>
      <c r="C893" s="9" t="str">
        <f>REF!$BM$8</f>
        <v>2026-2027</v>
      </c>
      <c r="D893" s="9" t="s">
        <v>3224</v>
      </c>
      <c r="E893" s="69" t="str">
        <f>'Identification '!$F$17</f>
        <v/>
      </c>
      <c r="F893" s="9" t="str">
        <f>'Identification '!$G$18</f>
        <v/>
      </c>
      <c r="G893" s="232" t="str">
        <f>IF('Section 10a Plan_Diffusion'!$D$6="","",'Section 10a Plan_Diffusion'!$D$6)</f>
        <v/>
      </c>
      <c r="H893" s="9" t="str">
        <f>IF('Section 10a Plan_Diffusion'!$D$8="","",'Section 10a Plan_Diffusion'!$D$8)</f>
        <v/>
      </c>
      <c r="I893" s="9" t="str">
        <f>IF('Section 10a Plan_Diffusion'!$K$8="","",'Section 10a Plan_Diffusion'!$K$8)</f>
        <v/>
      </c>
      <c r="J893" s="69" t="str">
        <f>IF('Section 10a Plan_Diffusion'!C348="","",'Section 10a Plan_Diffusion'!C348)</f>
        <v/>
      </c>
      <c r="K893" s="1273" t="str">
        <f>IF('Section 10a Plan_Diffusion'!D348="","",'Section 10a Plan_Diffusion'!D348)</f>
        <v/>
      </c>
      <c r="L893" s="69" t="str">
        <f>IF('Section 10a Plan_Diffusion'!E348="","",IF('Section 10a Plan_Diffusion'!E348="«Choisir»","",'Section 10a Plan_Diffusion'!E348))</f>
        <v/>
      </c>
      <c r="M893" s="69" t="str">
        <f>IF('Section 10a Plan_Diffusion'!F348="","",IF('Section 10a Plan_Diffusion'!F348="«Choisir»","",'Section 10a Plan_Diffusion'!F348))</f>
        <v/>
      </c>
      <c r="N893" s="69" t="str">
        <f>IF('Section 10a Plan_Diffusion'!G348="","",'Section 10a Plan_Diffusion'!G348)</f>
        <v/>
      </c>
      <c r="O893" s="69" t="str">
        <f>IF('Section 10a Plan_Diffusion'!H348="","",'Section 10a Plan_Diffusion'!H348)</f>
        <v/>
      </c>
      <c r="P893" s="69" t="str">
        <f>IF('Section 10a Plan_Diffusion'!I348="","",IF('Section 10a Plan_Diffusion'!I348="«Choisir»","",'Section 10a Plan_Diffusion'!I348))</f>
        <v/>
      </c>
      <c r="Q893" s="69" t="str">
        <f>IF('Section 10a Plan_Diffusion'!J348="","",IF('Section 10a Plan_Diffusion'!J348="«Choisir»","",'Section 10a Plan_Diffusion'!J348))</f>
        <v/>
      </c>
      <c r="R893" s="9" t="str">
        <f>IF('Section 10a Plan_Diffusion'!K348="","",'Section 10a Plan_Diffusion'!K348)</f>
        <v/>
      </c>
      <c r="S893" s="9" t="str">
        <f>IF('Section 10a Plan_Diffusion'!L348="","",'Section 10a Plan_Diffusion'!L348)</f>
        <v/>
      </c>
      <c r="T893" s="9" t="str">
        <f>IF('Section 10a Plan_Diffusion'!M348="","",'Section 10a Plan_Diffusion'!M348)</f>
        <v/>
      </c>
      <c r="U893" s="9" t="str">
        <f>IF('Section 10a Plan_Diffusion'!N348="","",'Section 10a Plan_Diffusion'!N348)</f>
        <v/>
      </c>
      <c r="V893" s="9">
        <f>'Section 10a Plan_Diffusion'!O348</f>
        <v>0</v>
      </c>
      <c r="W893" s="45">
        <f>'Section 10a Plan_Diffusion'!P348</f>
        <v>0</v>
      </c>
      <c r="X893" s="45">
        <f>'Section 10a Plan_Diffusion'!Q348</f>
        <v>0</v>
      </c>
      <c r="Y893" s="45">
        <f>'Section 10a Plan_Diffusion'!R348</f>
        <v>0</v>
      </c>
      <c r="Z893" s="45">
        <f>'Section 10a Plan_Diffusion'!S348</f>
        <v>0</v>
      </c>
      <c r="AA893" s="9">
        <f>'Section 10a Plan_Diffusion'!T348</f>
        <v>0</v>
      </c>
      <c r="AB893" s="9">
        <f>'Section 10a Plan_Diffusion'!U348</f>
        <v>0</v>
      </c>
    </row>
    <row r="894" spans="1:28">
      <c r="A894" s="9">
        <f>'Identification '!$F$11</f>
        <v>0</v>
      </c>
      <c r="B894" s="1371" t="str">
        <f>IF(AND('Identification '!$F$11="",'Identification '!$F$15&lt;&gt;""),'Identification '!$F$15,IF('Identification '!$F$11="","",IF('Identification '!$F$13="Inscrire le nom de votre organisme dans la cellule F15",'Identification '!$F$15,'Identification '!$F$13)))</f>
        <v/>
      </c>
      <c r="C894" s="9" t="str">
        <f>REF!$BM$8</f>
        <v>2026-2027</v>
      </c>
      <c r="D894" s="9" t="s">
        <v>3224</v>
      </c>
      <c r="E894" s="69" t="str">
        <f>'Identification '!$F$17</f>
        <v/>
      </c>
      <c r="F894" s="9" t="str">
        <f>'Identification '!$G$18</f>
        <v/>
      </c>
      <c r="G894" s="232" t="str">
        <f>IF('Section 10a Plan_Diffusion'!$D$6="","",'Section 10a Plan_Diffusion'!$D$6)</f>
        <v/>
      </c>
      <c r="H894" s="9" t="str">
        <f>IF('Section 10a Plan_Diffusion'!$D$8="","",'Section 10a Plan_Diffusion'!$D$8)</f>
        <v/>
      </c>
      <c r="I894" s="9" t="str">
        <f>IF('Section 10a Plan_Diffusion'!$K$8="","",'Section 10a Plan_Diffusion'!$K$8)</f>
        <v/>
      </c>
      <c r="J894" s="69" t="str">
        <f>IF('Section 10a Plan_Diffusion'!C349="","",'Section 10a Plan_Diffusion'!C349)</f>
        <v/>
      </c>
      <c r="K894" s="1273" t="str">
        <f>IF('Section 10a Plan_Diffusion'!D349="","",'Section 10a Plan_Diffusion'!D349)</f>
        <v/>
      </c>
      <c r="L894" s="69" t="str">
        <f>IF('Section 10a Plan_Diffusion'!E349="","",IF('Section 10a Plan_Diffusion'!E349="«Choisir»","",'Section 10a Plan_Diffusion'!E349))</f>
        <v/>
      </c>
      <c r="M894" s="69" t="str">
        <f>IF('Section 10a Plan_Diffusion'!F349="","",IF('Section 10a Plan_Diffusion'!F349="«Choisir»","",'Section 10a Plan_Diffusion'!F349))</f>
        <v/>
      </c>
      <c r="N894" s="69" t="str">
        <f>IF('Section 10a Plan_Diffusion'!G349="","",'Section 10a Plan_Diffusion'!G349)</f>
        <v/>
      </c>
      <c r="O894" s="69" t="str">
        <f>IF('Section 10a Plan_Diffusion'!H349="","",'Section 10a Plan_Diffusion'!H349)</f>
        <v/>
      </c>
      <c r="P894" s="69" t="str">
        <f>IF('Section 10a Plan_Diffusion'!I349="","",IF('Section 10a Plan_Diffusion'!I349="«Choisir»","",'Section 10a Plan_Diffusion'!I349))</f>
        <v/>
      </c>
      <c r="Q894" s="69" t="str">
        <f>IF('Section 10a Plan_Diffusion'!J349="","",IF('Section 10a Plan_Diffusion'!J349="«Choisir»","",'Section 10a Plan_Diffusion'!J349))</f>
        <v/>
      </c>
      <c r="R894" s="9" t="str">
        <f>IF('Section 10a Plan_Diffusion'!K349="","",'Section 10a Plan_Diffusion'!K349)</f>
        <v/>
      </c>
      <c r="S894" s="9" t="str">
        <f>IF('Section 10a Plan_Diffusion'!L349="","",'Section 10a Plan_Diffusion'!L349)</f>
        <v/>
      </c>
      <c r="T894" s="9" t="str">
        <f>IF('Section 10a Plan_Diffusion'!M349="","",'Section 10a Plan_Diffusion'!M349)</f>
        <v/>
      </c>
      <c r="U894" s="9" t="str">
        <f>IF('Section 10a Plan_Diffusion'!N349="","",'Section 10a Plan_Diffusion'!N349)</f>
        <v/>
      </c>
      <c r="V894" s="9">
        <f>'Section 10a Plan_Diffusion'!O349</f>
        <v>0</v>
      </c>
      <c r="W894" s="45">
        <f>'Section 10a Plan_Diffusion'!P349</f>
        <v>0</v>
      </c>
      <c r="X894" s="45">
        <f>'Section 10a Plan_Diffusion'!Q349</f>
        <v>0</v>
      </c>
      <c r="Y894" s="45">
        <f>'Section 10a Plan_Diffusion'!R349</f>
        <v>0</v>
      </c>
      <c r="Z894" s="45">
        <f>'Section 10a Plan_Diffusion'!S349</f>
        <v>0</v>
      </c>
      <c r="AA894" s="9">
        <f>'Section 10a Plan_Diffusion'!T349</f>
        <v>0</v>
      </c>
      <c r="AB894" s="9">
        <f>'Section 10a Plan_Diffusion'!U349</f>
        <v>0</v>
      </c>
    </row>
    <row r="895" spans="1:28">
      <c r="A895" s="9">
        <f>'Identification '!$F$11</f>
        <v>0</v>
      </c>
      <c r="B895" s="1371" t="str">
        <f>IF(AND('Identification '!$F$11="",'Identification '!$F$15&lt;&gt;""),'Identification '!$F$15,IF('Identification '!$F$11="","",IF('Identification '!$F$13="Inscrire le nom de votre organisme dans la cellule F15",'Identification '!$F$15,'Identification '!$F$13)))</f>
        <v/>
      </c>
      <c r="C895" s="9" t="str">
        <f>REF!$BM$8</f>
        <v>2026-2027</v>
      </c>
      <c r="D895" s="9" t="s">
        <v>3224</v>
      </c>
      <c r="E895" s="69" t="str">
        <f>'Identification '!$F$17</f>
        <v/>
      </c>
      <c r="F895" s="9" t="str">
        <f>'Identification '!$G$18</f>
        <v/>
      </c>
      <c r="G895" s="232" t="str">
        <f>IF('Section 10a Plan_Diffusion'!$D$6="","",'Section 10a Plan_Diffusion'!$D$6)</f>
        <v/>
      </c>
      <c r="H895" s="9" t="str">
        <f>IF('Section 10a Plan_Diffusion'!$D$8="","",'Section 10a Plan_Diffusion'!$D$8)</f>
        <v/>
      </c>
      <c r="I895" s="9" t="str">
        <f>IF('Section 10a Plan_Diffusion'!$K$8="","",'Section 10a Plan_Diffusion'!$K$8)</f>
        <v/>
      </c>
      <c r="J895" s="69" t="str">
        <f>IF('Section 10a Plan_Diffusion'!C350="","",'Section 10a Plan_Diffusion'!C350)</f>
        <v/>
      </c>
      <c r="K895" s="1273" t="str">
        <f>IF('Section 10a Plan_Diffusion'!D350="","",'Section 10a Plan_Diffusion'!D350)</f>
        <v/>
      </c>
      <c r="L895" s="69" t="str">
        <f>IF('Section 10a Plan_Diffusion'!E350="","",IF('Section 10a Plan_Diffusion'!E350="«Choisir»","",'Section 10a Plan_Diffusion'!E350))</f>
        <v/>
      </c>
      <c r="M895" s="69" t="str">
        <f>IF('Section 10a Plan_Diffusion'!F350="","",IF('Section 10a Plan_Diffusion'!F350="«Choisir»","",'Section 10a Plan_Diffusion'!F350))</f>
        <v/>
      </c>
      <c r="N895" s="69" t="str">
        <f>IF('Section 10a Plan_Diffusion'!G350="","",'Section 10a Plan_Diffusion'!G350)</f>
        <v/>
      </c>
      <c r="O895" s="69" t="str">
        <f>IF('Section 10a Plan_Diffusion'!H350="","",'Section 10a Plan_Diffusion'!H350)</f>
        <v/>
      </c>
      <c r="P895" s="69" t="str">
        <f>IF('Section 10a Plan_Diffusion'!I350="","",IF('Section 10a Plan_Diffusion'!I350="«Choisir»","",'Section 10a Plan_Diffusion'!I350))</f>
        <v/>
      </c>
      <c r="Q895" s="69" t="str">
        <f>IF('Section 10a Plan_Diffusion'!J350="","",IF('Section 10a Plan_Diffusion'!J350="«Choisir»","",'Section 10a Plan_Diffusion'!J350))</f>
        <v/>
      </c>
      <c r="R895" s="9" t="str">
        <f>IF('Section 10a Plan_Diffusion'!K350="","",'Section 10a Plan_Diffusion'!K350)</f>
        <v/>
      </c>
      <c r="S895" s="9" t="str">
        <f>IF('Section 10a Plan_Diffusion'!L350="","",'Section 10a Plan_Diffusion'!L350)</f>
        <v/>
      </c>
      <c r="T895" s="9" t="str">
        <f>IF('Section 10a Plan_Diffusion'!M350="","",'Section 10a Plan_Diffusion'!M350)</f>
        <v/>
      </c>
      <c r="U895" s="9" t="str">
        <f>IF('Section 10a Plan_Diffusion'!N350="","",'Section 10a Plan_Diffusion'!N350)</f>
        <v/>
      </c>
      <c r="V895" s="9">
        <f>'Section 10a Plan_Diffusion'!O350</f>
        <v>0</v>
      </c>
      <c r="W895" s="45">
        <f>'Section 10a Plan_Diffusion'!P350</f>
        <v>0</v>
      </c>
      <c r="X895" s="45">
        <f>'Section 10a Plan_Diffusion'!Q350</f>
        <v>0</v>
      </c>
      <c r="Y895" s="45">
        <f>'Section 10a Plan_Diffusion'!R350</f>
        <v>0</v>
      </c>
      <c r="Z895" s="45">
        <f>'Section 10a Plan_Diffusion'!S350</f>
        <v>0</v>
      </c>
      <c r="AA895" s="9">
        <f>'Section 10a Plan_Diffusion'!T350</f>
        <v>0</v>
      </c>
      <c r="AB895" s="9">
        <f>'Section 10a Plan_Diffusion'!U350</f>
        <v>0</v>
      </c>
    </row>
    <row r="896" spans="1:28">
      <c r="A896" s="9">
        <f>'Identification '!$F$11</f>
        <v>0</v>
      </c>
      <c r="B896" s="1371" t="str">
        <f>IF(AND('Identification '!$F$11="",'Identification '!$F$15&lt;&gt;""),'Identification '!$F$15,IF('Identification '!$F$11="","",IF('Identification '!$F$13="Inscrire le nom de votre organisme dans la cellule F15",'Identification '!$F$15,'Identification '!$F$13)))</f>
        <v/>
      </c>
      <c r="C896" s="9" t="str">
        <f>REF!$BM$8</f>
        <v>2026-2027</v>
      </c>
      <c r="D896" s="9" t="s">
        <v>3224</v>
      </c>
      <c r="E896" s="69" t="str">
        <f>'Identification '!$F$17</f>
        <v/>
      </c>
      <c r="F896" s="9" t="str">
        <f>'Identification '!$G$18</f>
        <v/>
      </c>
      <c r="G896" s="232" t="str">
        <f>IF('Section 10a Plan_Diffusion'!$D$6="","",'Section 10a Plan_Diffusion'!$D$6)</f>
        <v/>
      </c>
      <c r="H896" s="9" t="str">
        <f>IF('Section 10a Plan_Diffusion'!$D$8="","",'Section 10a Plan_Diffusion'!$D$8)</f>
        <v/>
      </c>
      <c r="I896" s="9" t="str">
        <f>IF('Section 10a Plan_Diffusion'!$K$8="","",'Section 10a Plan_Diffusion'!$K$8)</f>
        <v/>
      </c>
      <c r="J896" s="69" t="str">
        <f>IF('Section 10a Plan_Diffusion'!C351="","",'Section 10a Plan_Diffusion'!C351)</f>
        <v/>
      </c>
      <c r="K896" s="1273" t="str">
        <f>IF('Section 10a Plan_Diffusion'!D351="","",'Section 10a Plan_Diffusion'!D351)</f>
        <v/>
      </c>
      <c r="L896" s="69" t="str">
        <f>IF('Section 10a Plan_Diffusion'!E351="","",IF('Section 10a Plan_Diffusion'!E351="«Choisir»","",'Section 10a Plan_Diffusion'!E351))</f>
        <v/>
      </c>
      <c r="M896" s="69" t="str">
        <f>IF('Section 10a Plan_Diffusion'!F351="","",IF('Section 10a Plan_Diffusion'!F351="«Choisir»","",'Section 10a Plan_Diffusion'!F351))</f>
        <v/>
      </c>
      <c r="N896" s="69" t="str">
        <f>IF('Section 10a Plan_Diffusion'!G351="","",'Section 10a Plan_Diffusion'!G351)</f>
        <v/>
      </c>
      <c r="O896" s="69" t="str">
        <f>IF('Section 10a Plan_Diffusion'!H351="","",'Section 10a Plan_Diffusion'!H351)</f>
        <v/>
      </c>
      <c r="P896" s="69" t="str">
        <f>IF('Section 10a Plan_Diffusion'!I351="","",IF('Section 10a Plan_Diffusion'!I351="«Choisir»","",'Section 10a Plan_Diffusion'!I351))</f>
        <v/>
      </c>
      <c r="Q896" s="69" t="str">
        <f>IF('Section 10a Plan_Diffusion'!J351="","",IF('Section 10a Plan_Diffusion'!J351="«Choisir»","",'Section 10a Plan_Diffusion'!J351))</f>
        <v/>
      </c>
      <c r="R896" s="9" t="str">
        <f>IF('Section 10a Plan_Diffusion'!K351="","",'Section 10a Plan_Diffusion'!K351)</f>
        <v/>
      </c>
      <c r="S896" s="9" t="str">
        <f>IF('Section 10a Plan_Diffusion'!L351="","",'Section 10a Plan_Diffusion'!L351)</f>
        <v/>
      </c>
      <c r="T896" s="9" t="str">
        <f>IF('Section 10a Plan_Diffusion'!M351="","",'Section 10a Plan_Diffusion'!M351)</f>
        <v/>
      </c>
      <c r="U896" s="9" t="str">
        <f>IF('Section 10a Plan_Diffusion'!N351="","",'Section 10a Plan_Diffusion'!N351)</f>
        <v/>
      </c>
      <c r="V896" s="9">
        <f>'Section 10a Plan_Diffusion'!O351</f>
        <v>0</v>
      </c>
      <c r="W896" s="45">
        <f>'Section 10a Plan_Diffusion'!P351</f>
        <v>0</v>
      </c>
      <c r="X896" s="45">
        <f>'Section 10a Plan_Diffusion'!Q351</f>
        <v>0</v>
      </c>
      <c r="Y896" s="45">
        <f>'Section 10a Plan_Diffusion'!R351</f>
        <v>0</v>
      </c>
      <c r="Z896" s="45">
        <f>'Section 10a Plan_Diffusion'!S351</f>
        <v>0</v>
      </c>
      <c r="AA896" s="9">
        <f>'Section 10a Plan_Diffusion'!T351</f>
        <v>0</v>
      </c>
      <c r="AB896" s="9">
        <f>'Section 10a Plan_Diffusion'!U351</f>
        <v>0</v>
      </c>
    </row>
    <row r="897" spans="1:29">
      <c r="A897" s="9">
        <f>'Identification '!$F$11</f>
        <v>0</v>
      </c>
      <c r="B897" s="1371" t="str">
        <f>IF(AND('Identification '!$F$11="",'Identification '!$F$15&lt;&gt;""),'Identification '!$F$15,IF('Identification '!$F$11="","",IF('Identification '!$F$13="Inscrire le nom de votre organisme dans la cellule F15",'Identification '!$F$15,'Identification '!$F$13)))</f>
        <v/>
      </c>
      <c r="C897" s="9" t="str">
        <f>REF!$BM$8</f>
        <v>2026-2027</v>
      </c>
      <c r="D897" s="9" t="s">
        <v>3224</v>
      </c>
      <c r="E897" s="69" t="str">
        <f>'Identification '!$F$17</f>
        <v/>
      </c>
      <c r="F897" s="9" t="str">
        <f>'Identification '!$G$18</f>
        <v/>
      </c>
      <c r="G897" s="232" t="str">
        <f>IF('Section 10a Plan_Diffusion'!$D$6="","",'Section 10a Plan_Diffusion'!$D$6)</f>
        <v/>
      </c>
      <c r="H897" s="9" t="str">
        <f>IF('Section 10a Plan_Diffusion'!$D$8="","",'Section 10a Plan_Diffusion'!$D$8)</f>
        <v/>
      </c>
      <c r="I897" s="9" t="str">
        <f>IF('Section 10a Plan_Diffusion'!$K$8="","",'Section 10a Plan_Diffusion'!$K$8)</f>
        <v/>
      </c>
      <c r="J897" s="69" t="str">
        <f>IF('Section 10a Plan_Diffusion'!C352="","",'Section 10a Plan_Diffusion'!C352)</f>
        <v/>
      </c>
      <c r="K897" s="1273" t="str">
        <f>IF('Section 10a Plan_Diffusion'!D352="","",'Section 10a Plan_Diffusion'!D352)</f>
        <v/>
      </c>
      <c r="L897" s="69" t="str">
        <f>IF('Section 10a Plan_Diffusion'!E352="","",IF('Section 10a Plan_Diffusion'!E352="«Choisir»","",'Section 10a Plan_Diffusion'!E352))</f>
        <v/>
      </c>
      <c r="M897" s="69" t="str">
        <f>IF('Section 10a Plan_Diffusion'!F352="","",IF('Section 10a Plan_Diffusion'!F352="«Choisir»","",'Section 10a Plan_Diffusion'!F352))</f>
        <v/>
      </c>
      <c r="N897" s="69" t="str">
        <f>IF('Section 10a Plan_Diffusion'!G352="","",'Section 10a Plan_Diffusion'!G352)</f>
        <v/>
      </c>
      <c r="O897" s="69" t="str">
        <f>IF('Section 10a Plan_Diffusion'!H352="","",'Section 10a Plan_Diffusion'!H352)</f>
        <v/>
      </c>
      <c r="P897" s="69" t="str">
        <f>IF('Section 10a Plan_Diffusion'!I352="","",IF('Section 10a Plan_Diffusion'!I352="«Choisir»","",'Section 10a Plan_Diffusion'!I352))</f>
        <v/>
      </c>
      <c r="Q897" s="69" t="str">
        <f>IF('Section 10a Plan_Diffusion'!J352="","",IF('Section 10a Plan_Diffusion'!J352="«Choisir»","",'Section 10a Plan_Diffusion'!J352))</f>
        <v/>
      </c>
      <c r="R897" s="9" t="str">
        <f>IF('Section 10a Plan_Diffusion'!K352="","",'Section 10a Plan_Diffusion'!K352)</f>
        <v/>
      </c>
      <c r="S897" s="9" t="str">
        <f>IF('Section 10a Plan_Diffusion'!L352="","",'Section 10a Plan_Diffusion'!L352)</f>
        <v/>
      </c>
      <c r="T897" s="9" t="str">
        <f>IF('Section 10a Plan_Diffusion'!M352="","",'Section 10a Plan_Diffusion'!M352)</f>
        <v/>
      </c>
      <c r="U897" s="9" t="str">
        <f>IF('Section 10a Plan_Diffusion'!N352="","",'Section 10a Plan_Diffusion'!N352)</f>
        <v/>
      </c>
      <c r="V897" s="9">
        <f>'Section 10a Plan_Diffusion'!O352</f>
        <v>0</v>
      </c>
      <c r="W897" s="45">
        <f>'Section 10a Plan_Diffusion'!P352</f>
        <v>0</v>
      </c>
      <c r="X897" s="45">
        <f>'Section 10a Plan_Diffusion'!Q352</f>
        <v>0</v>
      </c>
      <c r="Y897" s="45">
        <f>'Section 10a Plan_Diffusion'!R352</f>
        <v>0</v>
      </c>
      <c r="Z897" s="45">
        <f>'Section 10a Plan_Diffusion'!S352</f>
        <v>0</v>
      </c>
      <c r="AA897" s="9">
        <f>'Section 10a Plan_Diffusion'!T352</f>
        <v>0</v>
      </c>
      <c r="AB897" s="9">
        <f>'Section 10a Plan_Diffusion'!U352</f>
        <v>0</v>
      </c>
    </row>
    <row r="898" spans="1:29">
      <c r="A898" s="9">
        <f>'Identification '!$F$11</f>
        <v>0</v>
      </c>
      <c r="B898" s="1371" t="str">
        <f>IF(AND('Identification '!$F$11="",'Identification '!$F$15&lt;&gt;""),'Identification '!$F$15,IF('Identification '!$F$11="","",IF('Identification '!$F$13="Inscrire le nom de votre organisme dans la cellule F15",'Identification '!$F$15,'Identification '!$F$13)))</f>
        <v/>
      </c>
      <c r="C898" s="9" t="str">
        <f>REF!$BM$8</f>
        <v>2026-2027</v>
      </c>
      <c r="D898" s="9" t="s">
        <v>3224</v>
      </c>
      <c r="E898" s="69" t="str">
        <f>'Identification '!$F$17</f>
        <v/>
      </c>
      <c r="F898" s="9" t="str">
        <f>'Identification '!$G$18</f>
        <v/>
      </c>
      <c r="G898" s="232" t="str">
        <f>IF('Section 10a Plan_Diffusion'!$D$6="","",'Section 10a Plan_Diffusion'!$D$6)</f>
        <v/>
      </c>
      <c r="H898" s="9" t="str">
        <f>IF('Section 10a Plan_Diffusion'!$D$8="","",'Section 10a Plan_Diffusion'!$D$8)</f>
        <v/>
      </c>
      <c r="I898" s="9" t="str">
        <f>IF('Section 10a Plan_Diffusion'!$K$8="","",'Section 10a Plan_Diffusion'!$K$8)</f>
        <v/>
      </c>
      <c r="J898" s="69" t="str">
        <f>IF('Section 10a Plan_Diffusion'!C353="","",'Section 10a Plan_Diffusion'!C353)</f>
        <v/>
      </c>
      <c r="K898" s="1273" t="str">
        <f>IF('Section 10a Plan_Diffusion'!D353="","",'Section 10a Plan_Diffusion'!D353)</f>
        <v/>
      </c>
      <c r="L898" s="69" t="str">
        <f>IF('Section 10a Plan_Diffusion'!E353="","",IF('Section 10a Plan_Diffusion'!E353="«Choisir»","",'Section 10a Plan_Diffusion'!E353))</f>
        <v/>
      </c>
      <c r="M898" s="69" t="str">
        <f>IF('Section 10a Plan_Diffusion'!F353="","",IF('Section 10a Plan_Diffusion'!F353="«Choisir»","",'Section 10a Plan_Diffusion'!F353))</f>
        <v/>
      </c>
      <c r="N898" s="69" t="str">
        <f>IF('Section 10a Plan_Diffusion'!G353="","",'Section 10a Plan_Diffusion'!G353)</f>
        <v/>
      </c>
      <c r="O898" s="69" t="str">
        <f>IF('Section 10a Plan_Diffusion'!H353="","",'Section 10a Plan_Diffusion'!H353)</f>
        <v/>
      </c>
      <c r="P898" s="69" t="str">
        <f>IF('Section 10a Plan_Diffusion'!I353="","",IF('Section 10a Plan_Diffusion'!I353="«Choisir»","",'Section 10a Plan_Diffusion'!I353))</f>
        <v/>
      </c>
      <c r="Q898" s="69" t="str">
        <f>IF('Section 10a Plan_Diffusion'!J353="","",IF('Section 10a Plan_Diffusion'!J353="«Choisir»","",'Section 10a Plan_Diffusion'!J353))</f>
        <v/>
      </c>
      <c r="R898" s="9" t="str">
        <f>IF('Section 10a Plan_Diffusion'!K353="","",'Section 10a Plan_Diffusion'!K353)</f>
        <v/>
      </c>
      <c r="S898" s="9" t="str">
        <f>IF('Section 10a Plan_Diffusion'!L353="","",'Section 10a Plan_Diffusion'!L353)</f>
        <v/>
      </c>
      <c r="T898" s="9" t="str">
        <f>IF('Section 10a Plan_Diffusion'!M353="","",'Section 10a Plan_Diffusion'!M353)</f>
        <v/>
      </c>
      <c r="U898" s="9" t="str">
        <f>IF('Section 10a Plan_Diffusion'!N353="","",'Section 10a Plan_Diffusion'!N353)</f>
        <v/>
      </c>
      <c r="V898" s="9">
        <f>'Section 10a Plan_Diffusion'!O353</f>
        <v>0</v>
      </c>
      <c r="W898" s="45">
        <f>'Section 10a Plan_Diffusion'!P353</f>
        <v>0</v>
      </c>
      <c r="X898" s="45">
        <f>'Section 10a Plan_Diffusion'!Q353</f>
        <v>0</v>
      </c>
      <c r="Y898" s="45">
        <f>'Section 10a Plan_Diffusion'!R353</f>
        <v>0</v>
      </c>
      <c r="Z898" s="45">
        <f>'Section 10a Plan_Diffusion'!S353</f>
        <v>0</v>
      </c>
      <c r="AA898" s="9">
        <f>'Section 10a Plan_Diffusion'!T353</f>
        <v>0</v>
      </c>
      <c r="AB898" s="9">
        <f>'Section 10a Plan_Diffusion'!U353</f>
        <v>0</v>
      </c>
    </row>
    <row r="899" spans="1:29">
      <c r="A899" s="9">
        <f>'Identification '!$F$11</f>
        <v>0</v>
      </c>
      <c r="B899" s="1371" t="str">
        <f>IF(AND('Identification '!$F$11="",'Identification '!$F$15&lt;&gt;""),'Identification '!$F$15,IF('Identification '!$F$11="","",IF('Identification '!$F$13="Inscrire le nom de votre organisme dans la cellule F15",'Identification '!$F$15,'Identification '!$F$13)))</f>
        <v/>
      </c>
      <c r="C899" s="9" t="str">
        <f>REF!$BM$8</f>
        <v>2026-2027</v>
      </c>
      <c r="D899" s="9" t="s">
        <v>3224</v>
      </c>
      <c r="E899" s="69" t="str">
        <f>'Identification '!$F$17</f>
        <v/>
      </c>
      <c r="F899" s="9" t="str">
        <f>'Identification '!$G$18</f>
        <v/>
      </c>
      <c r="G899" s="232" t="str">
        <f>IF('Section 10a Plan_Diffusion'!$D$6="","",'Section 10a Plan_Diffusion'!$D$6)</f>
        <v/>
      </c>
      <c r="H899" s="9" t="str">
        <f>IF('Section 10a Plan_Diffusion'!$D$8="","",'Section 10a Plan_Diffusion'!$D$8)</f>
        <v/>
      </c>
      <c r="I899" s="9" t="str">
        <f>IF('Section 10a Plan_Diffusion'!$K$8="","",'Section 10a Plan_Diffusion'!$K$8)</f>
        <v/>
      </c>
      <c r="J899" s="69" t="str">
        <f>IF('Section 10a Plan_Diffusion'!C354="","",'Section 10a Plan_Diffusion'!C354)</f>
        <v/>
      </c>
      <c r="K899" s="1273" t="str">
        <f>IF('Section 10a Plan_Diffusion'!D354="","",'Section 10a Plan_Diffusion'!D354)</f>
        <v/>
      </c>
      <c r="L899" s="69" t="str">
        <f>IF('Section 10a Plan_Diffusion'!E354="","",IF('Section 10a Plan_Diffusion'!E354="«Choisir»","",'Section 10a Plan_Diffusion'!E354))</f>
        <v/>
      </c>
      <c r="M899" s="69" t="str">
        <f>IF('Section 10a Plan_Diffusion'!F354="","",IF('Section 10a Plan_Diffusion'!F354="«Choisir»","",'Section 10a Plan_Diffusion'!F354))</f>
        <v/>
      </c>
      <c r="N899" s="69" t="str">
        <f>IF('Section 10a Plan_Diffusion'!G354="","",'Section 10a Plan_Diffusion'!G354)</f>
        <v/>
      </c>
      <c r="O899" s="69" t="str">
        <f>IF('Section 10a Plan_Diffusion'!H354="","",'Section 10a Plan_Diffusion'!H354)</f>
        <v/>
      </c>
      <c r="P899" s="69" t="str">
        <f>IF('Section 10a Plan_Diffusion'!I354="","",IF('Section 10a Plan_Diffusion'!I354="«Choisir»","",'Section 10a Plan_Diffusion'!I354))</f>
        <v/>
      </c>
      <c r="Q899" s="69" t="str">
        <f>IF('Section 10a Plan_Diffusion'!J354="","",IF('Section 10a Plan_Diffusion'!J354="«Choisir»","",'Section 10a Plan_Diffusion'!J354))</f>
        <v/>
      </c>
      <c r="R899" s="9" t="str">
        <f>IF('Section 10a Plan_Diffusion'!K354="","",'Section 10a Plan_Diffusion'!K354)</f>
        <v/>
      </c>
      <c r="S899" s="9" t="str">
        <f>IF('Section 10a Plan_Diffusion'!L354="","",'Section 10a Plan_Diffusion'!L354)</f>
        <v/>
      </c>
      <c r="T899" s="9" t="str">
        <f>IF('Section 10a Plan_Diffusion'!M354="","",'Section 10a Plan_Diffusion'!M354)</f>
        <v/>
      </c>
      <c r="U899" s="9" t="str">
        <f>IF('Section 10a Plan_Diffusion'!N354="","",'Section 10a Plan_Diffusion'!N354)</f>
        <v/>
      </c>
      <c r="V899" s="9">
        <f>'Section 10a Plan_Diffusion'!O354</f>
        <v>0</v>
      </c>
      <c r="W899" s="45">
        <f>'Section 10a Plan_Diffusion'!P354</f>
        <v>0</v>
      </c>
      <c r="X899" s="45">
        <f>'Section 10a Plan_Diffusion'!Q354</f>
        <v>0</v>
      </c>
      <c r="Y899" s="45">
        <f>'Section 10a Plan_Diffusion'!R354</f>
        <v>0</v>
      </c>
      <c r="Z899" s="45">
        <f>'Section 10a Plan_Diffusion'!S354</f>
        <v>0</v>
      </c>
      <c r="AA899" s="9">
        <f>'Section 10a Plan_Diffusion'!T354</f>
        <v>0</v>
      </c>
      <c r="AB899" s="9">
        <f>'Section 10a Plan_Diffusion'!U354</f>
        <v>0</v>
      </c>
    </row>
    <row r="900" spans="1:29">
      <c r="A900" s="9">
        <f>'Identification '!$F$11</f>
        <v>0</v>
      </c>
      <c r="B900" s="1371" t="str">
        <f>IF(AND('Identification '!$F$11="",'Identification '!$F$15&lt;&gt;""),'Identification '!$F$15,IF('Identification '!$F$11="","",IF('Identification '!$F$13="Inscrire le nom de votre organisme dans la cellule F15",'Identification '!$F$15,'Identification '!$F$13)))</f>
        <v/>
      </c>
      <c r="C900" s="9" t="str">
        <f>REF!$BM$8</f>
        <v>2026-2027</v>
      </c>
      <c r="D900" s="9" t="s">
        <v>3224</v>
      </c>
      <c r="E900" s="69" t="str">
        <f>'Identification '!$F$17</f>
        <v/>
      </c>
      <c r="F900" s="9" t="str">
        <f>'Identification '!$G$18</f>
        <v/>
      </c>
      <c r="G900" s="232" t="str">
        <f>IF('Section 10a Plan_Diffusion'!$D$6="","",'Section 10a Plan_Diffusion'!$D$6)</f>
        <v/>
      </c>
      <c r="H900" s="9" t="str">
        <f>IF('Section 10a Plan_Diffusion'!$D$8="","",'Section 10a Plan_Diffusion'!$D$8)</f>
        <v/>
      </c>
      <c r="I900" s="9" t="str">
        <f>IF('Section 10a Plan_Diffusion'!$K$8="","",'Section 10a Plan_Diffusion'!$K$8)</f>
        <v/>
      </c>
      <c r="J900" s="69" t="str">
        <f>IF('Section 10a Plan_Diffusion'!C355="","",'Section 10a Plan_Diffusion'!C355)</f>
        <v/>
      </c>
      <c r="K900" s="1273" t="str">
        <f>IF('Section 10a Plan_Diffusion'!D355="","",'Section 10a Plan_Diffusion'!D355)</f>
        <v/>
      </c>
      <c r="L900" s="69" t="str">
        <f>IF('Section 10a Plan_Diffusion'!E355="","",IF('Section 10a Plan_Diffusion'!E355="«Choisir»","",'Section 10a Plan_Diffusion'!E355))</f>
        <v/>
      </c>
      <c r="M900" s="69" t="str">
        <f>IF('Section 10a Plan_Diffusion'!F355="","",IF('Section 10a Plan_Diffusion'!F355="«Choisir»","",'Section 10a Plan_Diffusion'!F355))</f>
        <v/>
      </c>
      <c r="N900" s="69" t="str">
        <f>IF('Section 10a Plan_Diffusion'!G355="","",'Section 10a Plan_Diffusion'!G355)</f>
        <v/>
      </c>
      <c r="O900" s="69" t="str">
        <f>IF('Section 10a Plan_Diffusion'!H355="","",'Section 10a Plan_Diffusion'!H355)</f>
        <v/>
      </c>
      <c r="P900" s="69" t="str">
        <f>IF('Section 10a Plan_Diffusion'!I355="","",IF('Section 10a Plan_Diffusion'!I355="«Choisir»","",'Section 10a Plan_Diffusion'!I355))</f>
        <v/>
      </c>
      <c r="Q900" s="69" t="str">
        <f>IF('Section 10a Plan_Diffusion'!J355="","",IF('Section 10a Plan_Diffusion'!J355="«Choisir»","",'Section 10a Plan_Diffusion'!J355))</f>
        <v/>
      </c>
      <c r="R900" s="9" t="str">
        <f>IF('Section 10a Plan_Diffusion'!K355="","",'Section 10a Plan_Diffusion'!K355)</f>
        <v/>
      </c>
      <c r="S900" s="9" t="str">
        <f>IF('Section 10a Plan_Diffusion'!L355="","",'Section 10a Plan_Diffusion'!L355)</f>
        <v/>
      </c>
      <c r="T900" s="9" t="str">
        <f>IF('Section 10a Plan_Diffusion'!M355="","",'Section 10a Plan_Diffusion'!M355)</f>
        <v/>
      </c>
      <c r="U900" s="9" t="str">
        <f>IF('Section 10a Plan_Diffusion'!N355="","",'Section 10a Plan_Diffusion'!N355)</f>
        <v/>
      </c>
      <c r="V900" s="9">
        <f>'Section 10a Plan_Diffusion'!O355</f>
        <v>0</v>
      </c>
      <c r="W900" s="45">
        <f>'Section 10a Plan_Diffusion'!P355</f>
        <v>0</v>
      </c>
      <c r="X900" s="45">
        <f>'Section 10a Plan_Diffusion'!Q355</f>
        <v>0</v>
      </c>
      <c r="Y900" s="45">
        <f>'Section 10a Plan_Diffusion'!R355</f>
        <v>0</v>
      </c>
      <c r="Z900" s="45">
        <f>'Section 10a Plan_Diffusion'!S355</f>
        <v>0</v>
      </c>
      <c r="AA900" s="9">
        <f>'Section 10a Plan_Diffusion'!T355</f>
        <v>0</v>
      </c>
      <c r="AB900" s="9">
        <f>'Section 10a Plan_Diffusion'!U355</f>
        <v>0</v>
      </c>
    </row>
    <row r="904" spans="1:29" ht="15.5">
      <c r="A904" s="1286" t="s">
        <v>3215</v>
      </c>
    </row>
    <row r="906" spans="1:29" ht="69">
      <c r="A906" s="594" t="s">
        <v>200</v>
      </c>
      <c r="B906" s="594" t="s">
        <v>1868</v>
      </c>
      <c r="C906" s="594" t="s">
        <v>3110</v>
      </c>
      <c r="D906" s="1266" t="s">
        <v>3223</v>
      </c>
      <c r="E906" s="594" t="s">
        <v>3111</v>
      </c>
      <c r="F906" s="594" t="s">
        <v>3229</v>
      </c>
      <c r="G906" s="594" t="s">
        <v>26</v>
      </c>
      <c r="H906" s="594" t="s">
        <v>1012</v>
      </c>
      <c r="I906" s="594" t="s">
        <v>1093</v>
      </c>
      <c r="J906" s="594" t="s">
        <v>3124</v>
      </c>
      <c r="K906" s="594" t="s">
        <v>1013</v>
      </c>
      <c r="L906" s="594" t="s">
        <v>2904</v>
      </c>
      <c r="M906" s="594" t="s">
        <v>3109</v>
      </c>
      <c r="N906" s="594" t="s">
        <v>1064</v>
      </c>
      <c r="O906" s="594" t="s">
        <v>1065</v>
      </c>
      <c r="P906" s="594" t="s">
        <v>144</v>
      </c>
      <c r="Q906" s="594" t="s">
        <v>2994</v>
      </c>
      <c r="R906" s="594" t="s">
        <v>2995</v>
      </c>
      <c r="S906" s="594" t="s">
        <v>3132</v>
      </c>
      <c r="T906" s="594" t="s">
        <v>152</v>
      </c>
      <c r="U906" s="594" t="s">
        <v>145</v>
      </c>
      <c r="V906" s="594" t="s">
        <v>27</v>
      </c>
      <c r="W906" s="594" t="s">
        <v>1094</v>
      </c>
      <c r="X906" s="594" t="s">
        <v>1095</v>
      </c>
      <c r="Y906" s="594" t="s">
        <v>146</v>
      </c>
      <c r="Z906" s="594" t="s">
        <v>3140</v>
      </c>
      <c r="AA906" s="594" t="s">
        <v>297</v>
      </c>
      <c r="AB906" s="594" t="s">
        <v>3166</v>
      </c>
      <c r="AC906" s="594" t="s">
        <v>32</v>
      </c>
    </row>
    <row r="907" spans="1:29" ht="12.5">
      <c r="B907" s="1371"/>
      <c r="E907" s="69"/>
      <c r="G907"/>
      <c r="H907"/>
      <c r="I907"/>
      <c r="J907"/>
      <c r="K907"/>
      <c r="L907"/>
      <c r="M907"/>
      <c r="N907"/>
      <c r="O907"/>
      <c r="P907" s="1283"/>
      <c r="Q907"/>
      <c r="R907"/>
      <c r="S907"/>
      <c r="T907" s="44"/>
      <c r="U907" s="44"/>
      <c r="V907" s="44"/>
      <c r="W907" s="44"/>
      <c r="X907" s="44"/>
      <c r="Y907"/>
      <c r="Z907"/>
      <c r="AA907" s="44"/>
      <c r="AB907"/>
      <c r="AC907"/>
    </row>
    <row r="908" spans="1:29" ht="12.5">
      <c r="B908" s="1371"/>
      <c r="E908" s="69"/>
      <c r="G908"/>
      <c r="H908"/>
      <c r="I908"/>
      <c r="J908"/>
      <c r="K908"/>
      <c r="L908"/>
      <c r="M908"/>
      <c r="N908"/>
      <c r="O908"/>
      <c r="P908" s="1283"/>
      <c r="Q908"/>
      <c r="R908"/>
      <c r="S908"/>
      <c r="T908" s="44"/>
      <c r="U908" s="44"/>
      <c r="V908" s="44"/>
      <c r="W908" s="44"/>
      <c r="X908" s="44"/>
      <c r="Y908"/>
      <c r="Z908"/>
      <c r="AA908" s="44"/>
      <c r="AB908"/>
      <c r="AC908"/>
    </row>
    <row r="909" spans="1:29" ht="12.5">
      <c r="B909" s="1371"/>
      <c r="E909" s="69"/>
      <c r="G909"/>
      <c r="H909"/>
      <c r="I909"/>
      <c r="J909"/>
      <c r="K909"/>
      <c r="L909"/>
      <c r="M909"/>
      <c r="N909"/>
      <c r="O909"/>
      <c r="P909" s="1283"/>
      <c r="Q909"/>
      <c r="R909"/>
      <c r="S909"/>
      <c r="T909" s="44"/>
      <c r="U909" s="44"/>
      <c r="V909" s="44"/>
      <c r="W909" s="44"/>
      <c r="X909" s="44"/>
      <c r="Y909"/>
      <c r="Z909"/>
      <c r="AA909" s="44"/>
      <c r="AB909"/>
      <c r="AC909"/>
    </row>
    <row r="910" spans="1:29" ht="12.5">
      <c r="B910" s="1371"/>
      <c r="E910" s="69"/>
      <c r="G910"/>
      <c r="H910"/>
      <c r="I910"/>
      <c r="J910"/>
      <c r="K910"/>
      <c r="L910"/>
      <c r="M910"/>
      <c r="N910"/>
      <c r="O910"/>
      <c r="P910" s="1283"/>
      <c r="Q910"/>
      <c r="R910"/>
      <c r="S910"/>
      <c r="T910" s="44"/>
      <c r="U910" s="44"/>
      <c r="V910" s="44"/>
      <c r="W910" s="44"/>
      <c r="X910" s="44"/>
      <c r="Y910"/>
      <c r="Z910"/>
      <c r="AA910" s="44"/>
      <c r="AB910"/>
      <c r="AC910"/>
    </row>
    <row r="911" spans="1:29" ht="12.5">
      <c r="B911" s="1371"/>
      <c r="E911" s="69"/>
      <c r="G911"/>
      <c r="H911"/>
      <c r="I911"/>
      <c r="J911"/>
      <c r="K911"/>
      <c r="L911"/>
      <c r="M911"/>
      <c r="N911"/>
      <c r="O911"/>
      <c r="P911" s="1283"/>
      <c r="Q911"/>
      <c r="R911"/>
      <c r="S911"/>
      <c r="T911" s="44"/>
      <c r="U911" s="44"/>
      <c r="V911" s="44"/>
      <c r="W911" s="44"/>
      <c r="X911" s="44"/>
      <c r="Y911"/>
      <c r="Z911"/>
      <c r="AA911" s="44"/>
      <c r="AB911"/>
      <c r="AC911"/>
    </row>
    <row r="912" spans="1:29" ht="12.5">
      <c r="B912" s="1371"/>
      <c r="E912" s="69"/>
      <c r="G912"/>
      <c r="H912"/>
      <c r="I912"/>
      <c r="J912"/>
      <c r="K912"/>
      <c r="L912"/>
      <c r="M912"/>
      <c r="N912"/>
      <c r="O912"/>
      <c r="P912" s="1283"/>
      <c r="Q912"/>
      <c r="R912"/>
      <c r="S912"/>
      <c r="T912" s="44"/>
      <c r="U912" s="44"/>
      <c r="V912" s="44"/>
      <c r="W912" s="44"/>
      <c r="X912" s="44"/>
      <c r="Y912"/>
      <c r="Z912"/>
      <c r="AA912" s="44"/>
      <c r="AB912"/>
      <c r="AC912"/>
    </row>
    <row r="913" spans="2:29" ht="12.5">
      <c r="B913" s="1371"/>
      <c r="E913" s="69"/>
      <c r="G913"/>
      <c r="H913"/>
      <c r="I913"/>
      <c r="J913"/>
      <c r="K913"/>
      <c r="L913"/>
      <c r="M913"/>
      <c r="N913"/>
      <c r="O913"/>
      <c r="P913" s="1283"/>
      <c r="Q913"/>
      <c r="R913"/>
      <c r="S913"/>
      <c r="T913" s="44"/>
      <c r="U913" s="44"/>
      <c r="V913" s="44"/>
      <c r="W913" s="44"/>
      <c r="X913" s="44"/>
      <c r="Y913"/>
      <c r="Z913"/>
      <c r="AA913" s="44"/>
      <c r="AB913"/>
      <c r="AC913"/>
    </row>
    <row r="914" spans="2:29" ht="12.5">
      <c r="B914" s="1371"/>
      <c r="E914" s="69"/>
      <c r="G914"/>
      <c r="H914"/>
      <c r="I914"/>
      <c r="J914"/>
      <c r="K914"/>
      <c r="L914"/>
      <c r="M914"/>
      <c r="N914"/>
      <c r="O914"/>
      <c r="P914" s="1283"/>
      <c r="Q914"/>
      <c r="R914"/>
      <c r="S914"/>
      <c r="T914" s="44"/>
      <c r="U914" s="44"/>
      <c r="V914" s="44"/>
      <c r="W914" s="44"/>
      <c r="X914" s="44"/>
      <c r="Y914"/>
      <c r="Z914"/>
      <c r="AA914" s="44"/>
      <c r="AB914"/>
      <c r="AC914"/>
    </row>
    <row r="915" spans="2:29" ht="12.5">
      <c r="B915" s="1371"/>
      <c r="E915" s="69"/>
      <c r="G915"/>
      <c r="H915"/>
      <c r="I915"/>
      <c r="J915"/>
      <c r="K915"/>
      <c r="L915"/>
      <c r="M915"/>
      <c r="N915"/>
      <c r="O915"/>
      <c r="P915" s="1283"/>
      <c r="Q915"/>
      <c r="R915"/>
      <c r="S915"/>
      <c r="T915" s="44"/>
      <c r="U915" s="44"/>
      <c r="V915" s="44"/>
      <c r="W915" s="44"/>
      <c r="X915" s="44"/>
      <c r="Y915"/>
      <c r="Z915"/>
      <c r="AA915" s="44"/>
      <c r="AB915"/>
      <c r="AC915"/>
    </row>
    <row r="916" spans="2:29" ht="12.5">
      <c r="B916" s="1371"/>
      <c r="E916" s="69"/>
      <c r="G916"/>
      <c r="H916"/>
      <c r="I916"/>
      <c r="J916"/>
      <c r="K916"/>
      <c r="L916"/>
      <c r="M916"/>
      <c r="N916"/>
      <c r="O916"/>
      <c r="P916" s="1283"/>
      <c r="Q916"/>
      <c r="R916"/>
      <c r="S916"/>
      <c r="T916" s="44"/>
      <c r="U916" s="44"/>
      <c r="V916" s="44"/>
      <c r="W916" s="44"/>
      <c r="X916" s="44"/>
      <c r="Y916"/>
      <c r="Z916"/>
      <c r="AA916" s="44"/>
      <c r="AB916"/>
      <c r="AC916"/>
    </row>
    <row r="917" spans="2:29" ht="12.5">
      <c r="B917" s="1371"/>
      <c r="E917" s="69"/>
      <c r="G917"/>
      <c r="H917"/>
      <c r="I917"/>
      <c r="J917"/>
      <c r="K917"/>
      <c r="L917"/>
      <c r="M917"/>
      <c r="N917"/>
      <c r="O917"/>
      <c r="P917" s="1283"/>
      <c r="Q917"/>
      <c r="R917"/>
      <c r="S917"/>
      <c r="T917" s="44"/>
      <c r="U917" s="44"/>
      <c r="V917" s="44"/>
      <c r="W917" s="44"/>
      <c r="X917" s="44"/>
      <c r="Y917"/>
      <c r="Z917"/>
      <c r="AA917" s="44"/>
      <c r="AB917"/>
      <c r="AC917"/>
    </row>
    <row r="918" spans="2:29" ht="12.5">
      <c r="B918" s="1371"/>
      <c r="E918" s="69"/>
      <c r="G918"/>
      <c r="H918"/>
      <c r="I918"/>
      <c r="J918"/>
      <c r="K918"/>
      <c r="L918"/>
      <c r="M918"/>
      <c r="N918"/>
      <c r="O918"/>
      <c r="P918" s="1283"/>
      <c r="Q918"/>
      <c r="R918"/>
      <c r="S918"/>
      <c r="T918" s="44"/>
      <c r="U918" s="44"/>
      <c r="V918" s="44"/>
      <c r="W918" s="44"/>
      <c r="X918" s="44"/>
      <c r="Y918"/>
      <c r="Z918"/>
      <c r="AA918" s="44"/>
      <c r="AB918"/>
      <c r="AC918"/>
    </row>
    <row r="919" spans="2:29" ht="12.5">
      <c r="B919" s="1371"/>
      <c r="E919" s="69"/>
      <c r="G919"/>
      <c r="H919"/>
      <c r="I919"/>
      <c r="J919"/>
      <c r="K919"/>
      <c r="L919"/>
      <c r="M919"/>
      <c r="N919"/>
      <c r="O919"/>
      <c r="P919" s="1283"/>
      <c r="Q919"/>
      <c r="R919"/>
      <c r="S919"/>
      <c r="T919" s="44"/>
      <c r="U919" s="44"/>
      <c r="V919" s="44"/>
      <c r="W919" s="44"/>
      <c r="X919" s="44"/>
      <c r="Y919"/>
      <c r="Z919"/>
      <c r="AA919" s="44"/>
      <c r="AB919"/>
      <c r="AC919"/>
    </row>
    <row r="920" spans="2:29" ht="12.5">
      <c r="B920" s="1371"/>
      <c r="E920" s="69"/>
      <c r="G920"/>
      <c r="H920"/>
      <c r="I920"/>
      <c r="J920"/>
      <c r="K920"/>
      <c r="L920"/>
      <c r="M920"/>
      <c r="N920"/>
      <c r="O920"/>
      <c r="P920" s="1283"/>
      <c r="Q920"/>
      <c r="R920"/>
      <c r="S920"/>
      <c r="T920" s="44"/>
      <c r="U920" s="44"/>
      <c r="V920" s="44"/>
      <c r="W920" s="44"/>
      <c r="X920" s="44"/>
      <c r="Y920"/>
      <c r="Z920"/>
      <c r="AA920" s="44"/>
      <c r="AB920"/>
      <c r="AC920"/>
    </row>
    <row r="921" spans="2:29" ht="12.5">
      <c r="B921" s="1371"/>
      <c r="E921" s="69"/>
      <c r="G921"/>
      <c r="H921"/>
      <c r="I921"/>
      <c r="J921"/>
      <c r="K921"/>
      <c r="L921"/>
      <c r="M921"/>
      <c r="N921"/>
      <c r="O921"/>
      <c r="P921" s="1283"/>
      <c r="Q921"/>
      <c r="R921"/>
      <c r="S921"/>
      <c r="T921" s="44"/>
      <c r="U921" s="44"/>
      <c r="V921" s="44"/>
      <c r="W921" s="44"/>
      <c r="X921" s="44"/>
      <c r="Y921"/>
      <c r="Z921"/>
      <c r="AA921" s="44"/>
      <c r="AB921"/>
      <c r="AC921"/>
    </row>
    <row r="922" spans="2:29" ht="12.5">
      <c r="B922" s="1371"/>
      <c r="E922" s="69"/>
      <c r="G922"/>
      <c r="H922"/>
      <c r="I922"/>
      <c r="J922"/>
      <c r="K922"/>
      <c r="L922"/>
      <c r="M922"/>
      <c r="N922"/>
      <c r="O922"/>
      <c r="P922" s="1283"/>
      <c r="Q922"/>
      <c r="R922"/>
      <c r="S922"/>
      <c r="T922" s="44"/>
      <c r="U922" s="44"/>
      <c r="V922" s="44"/>
      <c r="W922" s="44"/>
      <c r="X922" s="44"/>
      <c r="Y922"/>
      <c r="Z922"/>
      <c r="AA922" s="44"/>
      <c r="AB922"/>
      <c r="AC922"/>
    </row>
    <row r="923" spans="2:29" ht="12.5">
      <c r="B923" s="1371"/>
      <c r="E923" s="69"/>
      <c r="G923"/>
      <c r="H923"/>
      <c r="I923"/>
      <c r="J923"/>
      <c r="K923"/>
      <c r="L923"/>
      <c r="M923"/>
      <c r="N923"/>
      <c r="O923"/>
      <c r="P923" s="1283"/>
      <c r="Q923"/>
      <c r="R923"/>
      <c r="S923"/>
      <c r="T923" s="44"/>
      <c r="U923" s="44"/>
      <c r="V923" s="44"/>
      <c r="W923" s="44"/>
      <c r="X923" s="44"/>
      <c r="Y923"/>
      <c r="Z923"/>
      <c r="AA923" s="44"/>
      <c r="AB923"/>
      <c r="AC923"/>
    </row>
    <row r="924" spans="2:29" ht="12.5">
      <c r="B924" s="1371"/>
      <c r="E924" s="69"/>
      <c r="G924"/>
      <c r="H924"/>
      <c r="I924"/>
      <c r="J924"/>
      <c r="K924"/>
      <c r="L924"/>
      <c r="M924"/>
      <c r="N924"/>
      <c r="O924"/>
      <c r="P924" s="1283"/>
      <c r="Q924"/>
      <c r="R924"/>
      <c r="S924"/>
      <c r="T924" s="44"/>
      <c r="U924" s="44"/>
      <c r="V924" s="44"/>
      <c r="W924" s="44"/>
      <c r="X924" s="44"/>
      <c r="Y924"/>
      <c r="Z924"/>
      <c r="AA924" s="44"/>
      <c r="AB924"/>
      <c r="AC924"/>
    </row>
    <row r="925" spans="2:29" ht="12.5">
      <c r="B925" s="1371"/>
      <c r="E925" s="69"/>
      <c r="G925"/>
      <c r="H925"/>
      <c r="I925"/>
      <c r="J925"/>
      <c r="K925"/>
      <c r="L925"/>
      <c r="M925"/>
      <c r="N925"/>
      <c r="O925"/>
      <c r="P925" s="1283"/>
      <c r="Q925"/>
      <c r="R925"/>
      <c r="S925"/>
      <c r="T925" s="44"/>
      <c r="U925" s="44"/>
      <c r="V925" s="44"/>
      <c r="W925" s="44"/>
      <c r="X925" s="44"/>
      <c r="Y925"/>
      <c r="Z925"/>
      <c r="AA925" s="44"/>
      <c r="AB925"/>
      <c r="AC925"/>
    </row>
    <row r="926" spans="2:29" ht="12.5">
      <c r="B926" s="1371"/>
      <c r="E926" s="69"/>
      <c r="G926"/>
      <c r="H926"/>
      <c r="I926"/>
      <c r="J926"/>
      <c r="K926"/>
      <c r="L926"/>
      <c r="M926"/>
      <c r="N926"/>
      <c r="O926"/>
      <c r="P926" s="1283"/>
      <c r="Q926"/>
      <c r="R926"/>
      <c r="S926"/>
      <c r="T926" s="44"/>
      <c r="U926" s="44"/>
      <c r="V926" s="44"/>
      <c r="W926" s="44"/>
      <c r="X926" s="44"/>
      <c r="Y926"/>
      <c r="Z926"/>
      <c r="AA926" s="44"/>
      <c r="AB926"/>
      <c r="AC926"/>
    </row>
    <row r="927" spans="2:29" ht="12.5">
      <c r="B927" s="1371"/>
      <c r="E927" s="69"/>
      <c r="G927"/>
      <c r="H927"/>
      <c r="I927"/>
      <c r="J927"/>
      <c r="K927"/>
      <c r="L927"/>
      <c r="M927"/>
      <c r="N927"/>
      <c r="O927"/>
      <c r="P927" s="1283"/>
      <c r="Q927"/>
      <c r="R927"/>
      <c r="S927"/>
      <c r="T927" s="44"/>
      <c r="U927" s="44"/>
      <c r="V927" s="44"/>
      <c r="W927" s="44"/>
      <c r="X927" s="44"/>
      <c r="Y927"/>
      <c r="Z927"/>
      <c r="AA927" s="44"/>
      <c r="AB927"/>
      <c r="AC927"/>
    </row>
    <row r="928" spans="2:29" ht="12.5">
      <c r="B928" s="1371"/>
      <c r="E928" s="69"/>
      <c r="G928"/>
      <c r="H928"/>
      <c r="I928"/>
      <c r="J928"/>
      <c r="K928"/>
      <c r="L928"/>
      <c r="M928"/>
      <c r="N928"/>
      <c r="O928"/>
      <c r="P928" s="1283"/>
      <c r="Q928"/>
      <c r="R928"/>
      <c r="S928"/>
      <c r="T928" s="44"/>
      <c r="U928" s="44"/>
      <c r="V928" s="44"/>
      <c r="W928" s="44"/>
      <c r="X928" s="44"/>
      <c r="Y928"/>
      <c r="Z928"/>
      <c r="AA928" s="44"/>
      <c r="AB928"/>
      <c r="AC928"/>
    </row>
    <row r="929" spans="2:29" ht="12.5">
      <c r="B929" s="1371"/>
      <c r="E929" s="69"/>
      <c r="G929"/>
      <c r="H929"/>
      <c r="I929"/>
      <c r="J929"/>
      <c r="K929"/>
      <c r="L929"/>
      <c r="M929"/>
      <c r="N929"/>
      <c r="O929"/>
      <c r="P929" s="1283"/>
      <c r="Q929"/>
      <c r="R929"/>
      <c r="S929"/>
      <c r="T929" s="44"/>
      <c r="U929" s="44"/>
      <c r="V929" s="44"/>
      <c r="W929" s="44"/>
      <c r="X929" s="44"/>
      <c r="Y929"/>
      <c r="Z929"/>
      <c r="AA929" s="44"/>
      <c r="AB929"/>
      <c r="AC929"/>
    </row>
    <row r="930" spans="2:29" ht="12.5">
      <c r="B930" s="1371"/>
      <c r="E930" s="69"/>
      <c r="G930"/>
      <c r="H930"/>
      <c r="I930"/>
      <c r="J930"/>
      <c r="K930"/>
      <c r="L930"/>
      <c r="M930"/>
      <c r="N930"/>
      <c r="O930"/>
      <c r="P930" s="1283"/>
      <c r="Q930"/>
      <c r="R930"/>
      <c r="S930"/>
      <c r="T930" s="44"/>
      <c r="U930" s="44"/>
      <c r="V930" s="44"/>
      <c r="W930" s="44"/>
      <c r="X930" s="44"/>
      <c r="Y930"/>
      <c r="Z930"/>
      <c r="AA930" s="44"/>
      <c r="AB930"/>
      <c r="AC930"/>
    </row>
    <row r="931" spans="2:29" ht="12.5">
      <c r="B931" s="1371"/>
      <c r="E931" s="69"/>
      <c r="G931"/>
      <c r="H931"/>
      <c r="I931"/>
      <c r="J931"/>
      <c r="K931"/>
      <c r="L931"/>
      <c r="M931"/>
      <c r="N931"/>
      <c r="O931"/>
      <c r="P931" s="1283"/>
      <c r="Q931"/>
      <c r="R931"/>
      <c r="S931"/>
      <c r="T931" s="44"/>
      <c r="U931" s="44"/>
      <c r="V931" s="44"/>
      <c r="W931" s="44"/>
      <c r="X931" s="44"/>
      <c r="Y931"/>
      <c r="Z931"/>
      <c r="AA931" s="44"/>
      <c r="AB931"/>
      <c r="AC931"/>
    </row>
    <row r="932" spans="2:29" ht="12.5">
      <c r="B932" s="1371"/>
      <c r="E932" s="69"/>
      <c r="G932"/>
      <c r="H932"/>
      <c r="I932"/>
      <c r="J932"/>
      <c r="K932"/>
      <c r="L932"/>
      <c r="M932"/>
      <c r="N932"/>
      <c r="O932"/>
      <c r="P932" s="1283"/>
      <c r="Q932"/>
      <c r="R932"/>
      <c r="S932"/>
      <c r="T932" s="44"/>
      <c r="U932" s="44"/>
      <c r="V932" s="44"/>
      <c r="W932" s="44"/>
      <c r="X932" s="44"/>
      <c r="Y932"/>
      <c r="Z932"/>
      <c r="AA932" s="44"/>
      <c r="AB932"/>
      <c r="AC932"/>
    </row>
    <row r="933" spans="2:29" ht="12.5">
      <c r="B933" s="1371"/>
      <c r="E933" s="69"/>
      <c r="G933"/>
      <c r="H933"/>
      <c r="I933"/>
      <c r="J933"/>
      <c r="K933"/>
      <c r="L933"/>
      <c r="M933"/>
      <c r="N933"/>
      <c r="O933"/>
      <c r="P933" s="1283"/>
      <c r="Q933"/>
      <c r="R933"/>
      <c r="S933"/>
      <c r="T933" s="44"/>
      <c r="U933" s="44"/>
      <c r="V933" s="44"/>
      <c r="W933" s="44"/>
      <c r="X933" s="44"/>
      <c r="Y933"/>
      <c r="Z933"/>
      <c r="AA933" s="44"/>
      <c r="AB933"/>
      <c r="AC933"/>
    </row>
    <row r="934" spans="2:29" ht="12.5">
      <c r="B934" s="1371"/>
      <c r="E934" s="69"/>
      <c r="G934"/>
      <c r="H934"/>
      <c r="I934"/>
      <c r="J934"/>
      <c r="K934"/>
      <c r="L934"/>
      <c r="M934"/>
      <c r="N934"/>
      <c r="O934"/>
      <c r="P934" s="1283"/>
      <c r="Q934"/>
      <c r="R934"/>
      <c r="S934"/>
      <c r="T934" s="44"/>
      <c r="U934" s="44"/>
      <c r="V934" s="44"/>
      <c r="W934" s="44"/>
      <c r="X934" s="44"/>
      <c r="Y934"/>
      <c r="Z934"/>
      <c r="AA934" s="44"/>
      <c r="AB934"/>
      <c r="AC934"/>
    </row>
    <row r="935" spans="2:29" ht="12.5">
      <c r="B935" s="1371"/>
      <c r="E935" s="69"/>
      <c r="G935"/>
      <c r="H935"/>
      <c r="I935"/>
      <c r="J935"/>
      <c r="K935"/>
      <c r="L935"/>
      <c r="M935"/>
      <c r="N935"/>
      <c r="O935"/>
      <c r="P935" s="1283"/>
      <c r="Q935"/>
      <c r="R935"/>
      <c r="S935"/>
      <c r="T935" s="44"/>
      <c r="U935" s="44"/>
      <c r="V935" s="44"/>
      <c r="W935" s="44"/>
      <c r="X935" s="44"/>
      <c r="Y935"/>
      <c r="Z935"/>
      <c r="AA935" s="44"/>
      <c r="AB935"/>
      <c r="AC935"/>
    </row>
    <row r="936" spans="2:29" ht="12.5">
      <c r="B936" s="1371"/>
      <c r="E936" s="69"/>
      <c r="G936"/>
      <c r="H936"/>
      <c r="I936"/>
      <c r="J936"/>
      <c r="K936"/>
      <c r="L936"/>
      <c r="M936"/>
      <c r="N936"/>
      <c r="O936"/>
      <c r="P936" s="1283"/>
      <c r="Q936"/>
      <c r="R936"/>
      <c r="S936"/>
      <c r="T936" s="44"/>
      <c r="U936" s="44"/>
      <c r="V936" s="44"/>
      <c r="W936" s="44"/>
      <c r="X936" s="44"/>
      <c r="Y936"/>
      <c r="Z936"/>
      <c r="AA936" s="44"/>
      <c r="AB936"/>
      <c r="AC936"/>
    </row>
    <row r="937" spans="2:29" ht="12.5">
      <c r="B937" s="1371"/>
      <c r="E937" s="69"/>
      <c r="G937"/>
      <c r="H937"/>
      <c r="I937"/>
      <c r="J937"/>
      <c r="K937"/>
      <c r="L937"/>
      <c r="M937"/>
      <c r="N937"/>
      <c r="O937"/>
      <c r="P937" s="1283"/>
      <c r="Q937"/>
      <c r="R937"/>
      <c r="S937"/>
      <c r="T937" s="44"/>
      <c r="U937" s="44"/>
      <c r="V937" s="44"/>
      <c r="W937" s="44"/>
      <c r="X937" s="44"/>
      <c r="Y937"/>
      <c r="Z937"/>
      <c r="AA937" s="44"/>
      <c r="AB937"/>
      <c r="AC937"/>
    </row>
    <row r="938" spans="2:29" ht="12.5">
      <c r="B938" s="1371"/>
      <c r="E938" s="69"/>
      <c r="G938"/>
      <c r="H938"/>
      <c r="I938"/>
      <c r="J938"/>
      <c r="K938"/>
      <c r="L938"/>
      <c r="M938"/>
      <c r="N938"/>
      <c r="O938"/>
      <c r="P938" s="1283"/>
      <c r="Q938"/>
      <c r="R938"/>
      <c r="S938"/>
      <c r="T938" s="44"/>
      <c r="U938" s="44"/>
      <c r="V938" s="44"/>
      <c r="W938" s="44"/>
      <c r="X938" s="44"/>
      <c r="Y938"/>
      <c r="Z938"/>
      <c r="AA938" s="44"/>
      <c r="AB938"/>
      <c r="AC938"/>
    </row>
    <row r="939" spans="2:29" ht="12.5">
      <c r="B939" s="1371"/>
      <c r="E939" s="69"/>
      <c r="G939"/>
      <c r="H939"/>
      <c r="I939"/>
      <c r="J939"/>
      <c r="K939"/>
      <c r="L939"/>
      <c r="M939"/>
      <c r="N939"/>
      <c r="O939"/>
      <c r="P939" s="1283"/>
      <c r="Q939"/>
      <c r="R939"/>
      <c r="S939"/>
      <c r="T939" s="44"/>
      <c r="U939" s="44"/>
      <c r="V939" s="44"/>
      <c r="W939" s="44"/>
      <c r="X939" s="44"/>
      <c r="Y939"/>
      <c r="Z939"/>
      <c r="AA939" s="44"/>
      <c r="AB939"/>
      <c r="AC939"/>
    </row>
    <row r="940" spans="2:29" ht="12.5">
      <c r="B940" s="1371"/>
      <c r="E940" s="69"/>
      <c r="G940"/>
      <c r="H940"/>
      <c r="I940"/>
      <c r="J940"/>
      <c r="K940"/>
      <c r="L940"/>
      <c r="M940"/>
      <c r="N940"/>
      <c r="O940"/>
      <c r="P940" s="1283"/>
      <c r="Q940"/>
      <c r="R940"/>
      <c r="S940"/>
      <c r="T940" s="44"/>
      <c r="U940" s="44"/>
      <c r="V940" s="44"/>
      <c r="W940" s="44"/>
      <c r="X940" s="44"/>
      <c r="Y940"/>
      <c r="Z940"/>
      <c r="AA940" s="44"/>
      <c r="AB940"/>
      <c r="AC940"/>
    </row>
    <row r="941" spans="2:29" ht="12.5">
      <c r="B941" s="1371"/>
      <c r="E941" s="69"/>
      <c r="G941"/>
      <c r="H941"/>
      <c r="I941"/>
      <c r="J941"/>
      <c r="K941"/>
      <c r="L941"/>
      <c r="M941"/>
      <c r="N941"/>
      <c r="O941"/>
      <c r="P941" s="1283"/>
      <c r="Q941"/>
      <c r="R941"/>
      <c r="S941"/>
      <c r="T941" s="44"/>
      <c r="U941" s="44"/>
      <c r="V941" s="44"/>
      <c r="W941" s="44"/>
      <c r="X941" s="44"/>
      <c r="Y941"/>
      <c r="Z941"/>
      <c r="AA941" s="44"/>
      <c r="AB941"/>
      <c r="AC941"/>
    </row>
    <row r="942" spans="2:29" ht="12.5">
      <c r="B942" s="1371"/>
      <c r="E942" s="69"/>
      <c r="G942"/>
      <c r="H942"/>
      <c r="I942"/>
      <c r="J942"/>
      <c r="K942"/>
      <c r="L942"/>
      <c r="M942"/>
      <c r="N942"/>
      <c r="O942"/>
      <c r="P942" s="1283"/>
      <c r="Q942"/>
      <c r="R942"/>
      <c r="S942"/>
      <c r="T942" s="44"/>
      <c r="U942" s="44"/>
      <c r="V942" s="44"/>
      <c r="W942" s="44"/>
      <c r="X942" s="44"/>
      <c r="Y942"/>
      <c r="Z942"/>
      <c r="AA942" s="44"/>
      <c r="AB942"/>
      <c r="AC942"/>
    </row>
    <row r="943" spans="2:29" ht="12.5">
      <c r="B943" s="1371"/>
      <c r="E943" s="69"/>
      <c r="G943"/>
      <c r="H943"/>
      <c r="I943"/>
      <c r="J943"/>
      <c r="K943"/>
      <c r="L943"/>
      <c r="M943"/>
      <c r="N943"/>
      <c r="O943"/>
      <c r="P943" s="1283"/>
      <c r="Q943"/>
      <c r="R943"/>
      <c r="S943"/>
      <c r="T943" s="44"/>
      <c r="U943" s="44"/>
      <c r="V943" s="44"/>
      <c r="W943" s="44"/>
      <c r="X943" s="44"/>
      <c r="Y943"/>
      <c r="Z943"/>
      <c r="AA943" s="44"/>
      <c r="AB943"/>
      <c r="AC943"/>
    </row>
    <row r="944" spans="2:29" ht="12.5">
      <c r="B944" s="1371"/>
      <c r="E944" s="69"/>
      <c r="G944"/>
      <c r="H944"/>
      <c r="I944"/>
      <c r="J944"/>
      <c r="K944"/>
      <c r="L944"/>
      <c r="M944"/>
      <c r="N944"/>
      <c r="O944"/>
      <c r="P944" s="1283"/>
      <c r="Q944"/>
      <c r="R944"/>
      <c r="S944"/>
      <c r="T944" s="44"/>
      <c r="U944" s="44"/>
      <c r="V944" s="44"/>
      <c r="W944" s="44"/>
      <c r="X944" s="44"/>
      <c r="Y944"/>
      <c r="Z944"/>
      <c r="AA944" s="44"/>
      <c r="AB944"/>
      <c r="AC944"/>
    </row>
    <row r="945" spans="2:29" ht="12.5">
      <c r="B945" s="1371"/>
      <c r="E945" s="69"/>
      <c r="G945"/>
      <c r="H945"/>
      <c r="I945"/>
      <c r="J945"/>
      <c r="K945"/>
      <c r="L945"/>
      <c r="M945"/>
      <c r="N945"/>
      <c r="O945"/>
      <c r="P945" s="1283"/>
      <c r="Q945"/>
      <c r="R945"/>
      <c r="S945"/>
      <c r="T945" s="44"/>
      <c r="U945" s="44"/>
      <c r="V945" s="44"/>
      <c r="W945" s="44"/>
      <c r="X945" s="44"/>
      <c r="Y945"/>
      <c r="Z945"/>
      <c r="AA945" s="44"/>
      <c r="AB945"/>
      <c r="AC945"/>
    </row>
    <row r="946" spans="2:29" ht="12.5">
      <c r="B946" s="1371"/>
      <c r="E946" s="69"/>
      <c r="G946"/>
      <c r="H946"/>
      <c r="I946"/>
      <c r="J946"/>
      <c r="K946"/>
      <c r="L946"/>
      <c r="M946"/>
      <c r="N946"/>
      <c r="O946"/>
      <c r="P946" s="1283"/>
      <c r="Q946"/>
      <c r="R946"/>
      <c r="S946"/>
      <c r="T946" s="44"/>
      <c r="U946" s="44"/>
      <c r="V946" s="44"/>
      <c r="W946" s="44"/>
      <c r="X946" s="44"/>
      <c r="Y946"/>
      <c r="Z946"/>
      <c r="AA946" s="44"/>
      <c r="AB946"/>
      <c r="AC946"/>
    </row>
    <row r="947" spans="2:29" ht="12.5">
      <c r="B947" s="1371"/>
      <c r="E947" s="69"/>
      <c r="G947"/>
      <c r="H947"/>
      <c r="I947"/>
      <c r="J947"/>
      <c r="K947"/>
      <c r="L947"/>
      <c r="M947"/>
      <c r="N947"/>
      <c r="O947"/>
      <c r="P947" s="1283"/>
      <c r="Q947"/>
      <c r="R947"/>
      <c r="S947"/>
      <c r="T947" s="44"/>
      <c r="U947" s="44"/>
      <c r="V947" s="44"/>
      <c r="W947" s="44"/>
      <c r="X947" s="44"/>
      <c r="Y947"/>
      <c r="Z947"/>
      <c r="AA947" s="44"/>
      <c r="AB947"/>
      <c r="AC947"/>
    </row>
    <row r="948" spans="2:29" ht="12.5">
      <c r="B948" s="1371"/>
      <c r="E948" s="69"/>
      <c r="G948"/>
      <c r="H948"/>
      <c r="I948"/>
      <c r="J948"/>
      <c r="K948"/>
      <c r="L948"/>
      <c r="M948"/>
      <c r="N948"/>
      <c r="O948"/>
      <c r="P948" s="1283"/>
      <c r="Q948"/>
      <c r="R948"/>
      <c r="S948"/>
      <c r="T948" s="44"/>
      <c r="U948" s="44"/>
      <c r="V948" s="44"/>
      <c r="W948" s="44"/>
      <c r="X948" s="44"/>
      <c r="Y948"/>
      <c r="Z948"/>
      <c r="AA948" s="44"/>
      <c r="AB948"/>
      <c r="AC948"/>
    </row>
    <row r="949" spans="2:29" ht="12.5">
      <c r="B949" s="1371"/>
      <c r="E949" s="69"/>
      <c r="G949"/>
      <c r="H949"/>
      <c r="I949"/>
      <c r="J949"/>
      <c r="K949"/>
      <c r="L949"/>
      <c r="M949"/>
      <c r="N949"/>
      <c r="O949"/>
      <c r="P949" s="1283"/>
      <c r="Q949"/>
      <c r="R949"/>
      <c r="S949"/>
      <c r="T949" s="44"/>
      <c r="U949" s="44"/>
      <c r="V949" s="44"/>
      <c r="W949" s="44"/>
      <c r="X949" s="44"/>
      <c r="Y949"/>
      <c r="Z949"/>
      <c r="AA949" s="44"/>
      <c r="AB949"/>
      <c r="AC949"/>
    </row>
    <row r="950" spans="2:29" ht="12.5">
      <c r="B950" s="1371"/>
      <c r="E950" s="69"/>
      <c r="G950"/>
      <c r="H950"/>
      <c r="I950"/>
      <c r="J950"/>
      <c r="K950"/>
      <c r="L950"/>
      <c r="M950"/>
      <c r="N950"/>
      <c r="O950"/>
      <c r="P950" s="1283"/>
      <c r="Q950"/>
      <c r="R950"/>
      <c r="S950"/>
      <c r="T950" s="44"/>
      <c r="U950" s="44"/>
      <c r="V950" s="44"/>
      <c r="W950" s="44"/>
      <c r="X950" s="44"/>
      <c r="Y950"/>
      <c r="Z950"/>
      <c r="AA950" s="44"/>
      <c r="AB950"/>
      <c r="AC950"/>
    </row>
    <row r="951" spans="2:29" ht="12.5">
      <c r="B951" s="1371"/>
      <c r="E951" s="69"/>
      <c r="G951"/>
      <c r="H951"/>
      <c r="I951"/>
      <c r="J951"/>
      <c r="K951"/>
      <c r="L951"/>
      <c r="M951"/>
      <c r="N951"/>
      <c r="O951"/>
      <c r="P951" s="1283"/>
      <c r="Q951"/>
      <c r="R951"/>
      <c r="S951"/>
      <c r="T951" s="44"/>
      <c r="U951" s="44"/>
      <c r="V951" s="44"/>
      <c r="W951" s="44"/>
      <c r="X951" s="44"/>
      <c r="Y951"/>
      <c r="Z951"/>
      <c r="AA951" s="44"/>
      <c r="AB951"/>
      <c r="AC951"/>
    </row>
    <row r="952" spans="2:29" ht="12.5">
      <c r="B952" s="1371"/>
      <c r="E952" s="69"/>
      <c r="G952"/>
      <c r="H952"/>
      <c r="I952"/>
      <c r="J952"/>
      <c r="K952"/>
      <c r="L952"/>
      <c r="M952"/>
      <c r="N952"/>
      <c r="O952"/>
      <c r="P952" s="1283"/>
      <c r="Q952"/>
      <c r="R952"/>
      <c r="S952"/>
      <c r="T952" s="44"/>
      <c r="U952" s="44"/>
      <c r="V952" s="44"/>
      <c r="W952" s="44"/>
      <c r="X952" s="44"/>
      <c r="Y952"/>
      <c r="Z952"/>
      <c r="AA952" s="44"/>
      <c r="AB952"/>
      <c r="AC952"/>
    </row>
    <row r="953" spans="2:29" ht="12.5">
      <c r="B953" s="1371"/>
      <c r="E953" s="69"/>
      <c r="G953"/>
      <c r="H953"/>
      <c r="I953"/>
      <c r="J953"/>
      <c r="K953"/>
      <c r="L953"/>
      <c r="M953"/>
      <c r="N953"/>
      <c r="O953"/>
      <c r="P953" s="1283"/>
      <c r="Q953"/>
      <c r="R953"/>
      <c r="S953"/>
      <c r="T953" s="44"/>
      <c r="U953" s="44"/>
      <c r="V953" s="44"/>
      <c r="W953" s="44"/>
      <c r="X953" s="44"/>
      <c r="Y953"/>
      <c r="Z953"/>
      <c r="AA953" s="44"/>
      <c r="AB953"/>
      <c r="AC953"/>
    </row>
    <row r="954" spans="2:29" ht="12.5">
      <c r="B954" s="1371"/>
      <c r="E954" s="69"/>
      <c r="G954"/>
      <c r="H954"/>
      <c r="I954"/>
      <c r="J954"/>
      <c r="K954"/>
      <c r="L954"/>
      <c r="M954"/>
      <c r="N954"/>
      <c r="O954"/>
      <c r="P954" s="1283"/>
      <c r="Q954"/>
      <c r="R954"/>
      <c r="S954"/>
      <c r="T954" s="44"/>
      <c r="U954" s="44"/>
      <c r="V954" s="44"/>
      <c r="W954" s="44"/>
      <c r="X954" s="44"/>
      <c r="Y954"/>
      <c r="Z954"/>
      <c r="AA954" s="44"/>
      <c r="AB954"/>
      <c r="AC954"/>
    </row>
    <row r="955" spans="2:29" ht="12.5">
      <c r="B955" s="1371"/>
      <c r="E955" s="69"/>
      <c r="G955"/>
      <c r="H955"/>
      <c r="I955"/>
      <c r="J955"/>
      <c r="K955"/>
      <c r="L955"/>
      <c r="M955"/>
      <c r="N955"/>
      <c r="O955"/>
      <c r="P955" s="1283"/>
      <c r="Q955"/>
      <c r="R955"/>
      <c r="S955"/>
      <c r="T955" s="44"/>
      <c r="U955" s="44"/>
      <c r="V955" s="44"/>
      <c r="W955" s="44"/>
      <c r="X955" s="44"/>
      <c r="Y955"/>
      <c r="Z955"/>
      <c r="AA955" s="44"/>
      <c r="AB955"/>
      <c r="AC955"/>
    </row>
    <row r="956" spans="2:29" ht="12.5">
      <c r="B956" s="1371"/>
      <c r="E956" s="69"/>
      <c r="G956"/>
      <c r="H956"/>
      <c r="I956"/>
      <c r="J956"/>
      <c r="K956"/>
      <c r="L956"/>
      <c r="M956"/>
      <c r="N956"/>
      <c r="O956"/>
      <c r="P956" s="1283"/>
      <c r="Q956"/>
      <c r="R956"/>
      <c r="S956"/>
      <c r="T956" s="44"/>
      <c r="U956" s="44"/>
      <c r="V956" s="44"/>
      <c r="W956" s="44"/>
      <c r="X956" s="44"/>
      <c r="Y956"/>
      <c r="Z956"/>
      <c r="AA956" s="44"/>
      <c r="AB956"/>
      <c r="AC956"/>
    </row>
    <row r="957" spans="2:29" ht="12.5">
      <c r="B957" s="1371"/>
      <c r="E957" s="69"/>
      <c r="G957"/>
      <c r="H957"/>
      <c r="I957"/>
      <c r="J957"/>
      <c r="K957"/>
      <c r="L957"/>
      <c r="M957"/>
      <c r="N957"/>
      <c r="O957"/>
      <c r="P957" s="1283"/>
      <c r="Q957"/>
      <c r="R957"/>
      <c r="S957"/>
      <c r="T957" s="44"/>
      <c r="U957" s="44"/>
      <c r="V957" s="44"/>
      <c r="W957" s="44"/>
      <c r="X957" s="44"/>
      <c r="Y957"/>
      <c r="Z957"/>
      <c r="AA957" s="44"/>
      <c r="AB957"/>
      <c r="AC957"/>
    </row>
    <row r="958" spans="2:29" ht="12.5">
      <c r="B958" s="1371"/>
      <c r="E958" s="69"/>
      <c r="G958"/>
      <c r="H958"/>
      <c r="I958"/>
      <c r="J958"/>
      <c r="K958"/>
      <c r="L958"/>
      <c r="M958"/>
      <c r="N958"/>
      <c r="O958"/>
      <c r="P958" s="1283"/>
      <c r="Q958"/>
      <c r="R958"/>
      <c r="S958"/>
      <c r="T958" s="44"/>
      <c r="U958" s="44"/>
      <c r="V958" s="44"/>
      <c r="W958" s="44"/>
      <c r="X958" s="44"/>
      <c r="Y958"/>
      <c r="Z958"/>
      <c r="AA958" s="44"/>
      <c r="AB958"/>
      <c r="AC958"/>
    </row>
    <row r="959" spans="2:29" ht="12.5">
      <c r="B959" s="1371"/>
      <c r="E959" s="69"/>
      <c r="G959"/>
      <c r="H959"/>
      <c r="I959"/>
      <c r="J959"/>
      <c r="K959"/>
      <c r="L959"/>
      <c r="M959"/>
      <c r="N959"/>
      <c r="O959"/>
      <c r="P959" s="1283"/>
      <c r="Q959"/>
      <c r="R959"/>
      <c r="S959"/>
      <c r="T959" s="44"/>
      <c r="U959" s="44"/>
      <c r="V959" s="44"/>
      <c r="W959" s="44"/>
      <c r="X959" s="44"/>
      <c r="Y959"/>
      <c r="Z959"/>
      <c r="AA959" s="44"/>
      <c r="AB959"/>
      <c r="AC959"/>
    </row>
    <row r="960" spans="2:29" ht="12.5">
      <c r="B960" s="1371"/>
      <c r="E960" s="69"/>
      <c r="G960"/>
      <c r="H960"/>
      <c r="I960"/>
      <c r="J960"/>
      <c r="K960"/>
      <c r="L960"/>
      <c r="M960"/>
      <c r="N960"/>
      <c r="O960"/>
      <c r="P960" s="1283"/>
      <c r="Q960"/>
      <c r="R960"/>
      <c r="S960"/>
      <c r="T960" s="44"/>
      <c r="U960" s="44"/>
      <c r="V960" s="44"/>
      <c r="W960" s="44"/>
      <c r="X960" s="44"/>
      <c r="Y960"/>
      <c r="Z960"/>
      <c r="AA960" s="44"/>
      <c r="AB960"/>
      <c r="AC960"/>
    </row>
    <row r="961" spans="2:29" ht="12.5">
      <c r="B961" s="1371"/>
      <c r="E961" s="69"/>
      <c r="G961"/>
      <c r="H961"/>
      <c r="I961"/>
      <c r="J961"/>
      <c r="K961"/>
      <c r="L961"/>
      <c r="M961"/>
      <c r="N961"/>
      <c r="O961"/>
      <c r="P961" s="1283"/>
      <c r="Q961"/>
      <c r="R961"/>
      <c r="S961"/>
      <c r="T961" s="44"/>
      <c r="U961" s="44"/>
      <c r="V961" s="44"/>
      <c r="W961" s="44"/>
      <c r="X961" s="44"/>
      <c r="Y961"/>
      <c r="Z961"/>
      <c r="AA961" s="44"/>
      <c r="AB961"/>
      <c r="AC961"/>
    </row>
    <row r="962" spans="2:29" ht="12.5">
      <c r="B962" s="1371"/>
      <c r="E962" s="69"/>
      <c r="G962"/>
      <c r="H962"/>
      <c r="I962"/>
      <c r="J962"/>
      <c r="K962"/>
      <c r="L962"/>
      <c r="M962"/>
      <c r="N962"/>
      <c r="O962"/>
      <c r="P962" s="1283"/>
      <c r="Q962"/>
      <c r="R962"/>
      <c r="S962"/>
      <c r="T962" s="44"/>
      <c r="U962" s="44"/>
      <c r="V962" s="44"/>
      <c r="W962" s="44"/>
      <c r="X962" s="44"/>
      <c r="Y962"/>
      <c r="Z962"/>
      <c r="AA962" s="44"/>
      <c r="AB962"/>
      <c r="AC962"/>
    </row>
    <row r="963" spans="2:29" ht="12.5">
      <c r="B963" s="1371"/>
      <c r="E963" s="69"/>
      <c r="G963"/>
      <c r="H963"/>
      <c r="I963"/>
      <c r="J963"/>
      <c r="K963"/>
      <c r="L963"/>
      <c r="M963"/>
      <c r="N963"/>
      <c r="O963"/>
      <c r="P963" s="1283"/>
      <c r="Q963"/>
      <c r="R963"/>
      <c r="S963"/>
      <c r="T963" s="44"/>
      <c r="U963" s="44"/>
      <c r="V963" s="44"/>
      <c r="W963" s="44"/>
      <c r="X963" s="44"/>
      <c r="Y963"/>
      <c r="Z963"/>
      <c r="AA963" s="44"/>
      <c r="AB963"/>
      <c r="AC963"/>
    </row>
    <row r="964" spans="2:29" ht="12.5">
      <c r="B964" s="1371"/>
      <c r="E964" s="69"/>
      <c r="G964"/>
      <c r="H964"/>
      <c r="I964"/>
      <c r="J964"/>
      <c r="K964"/>
      <c r="L964"/>
      <c r="M964"/>
      <c r="N964"/>
      <c r="O964"/>
      <c r="P964" s="1283"/>
      <c r="Q964"/>
      <c r="R964"/>
      <c r="S964"/>
      <c r="T964" s="44"/>
      <c r="U964" s="44"/>
      <c r="V964" s="44"/>
      <c r="W964" s="44"/>
      <c r="X964" s="44"/>
      <c r="Y964"/>
      <c r="Z964"/>
      <c r="AA964" s="44"/>
      <c r="AB964"/>
      <c r="AC964"/>
    </row>
    <row r="965" spans="2:29" ht="12.5">
      <c r="B965" s="1371"/>
      <c r="E965" s="69"/>
      <c r="G965"/>
      <c r="H965"/>
      <c r="I965"/>
      <c r="J965"/>
      <c r="K965"/>
      <c r="L965"/>
      <c r="M965"/>
      <c r="N965"/>
      <c r="O965"/>
      <c r="P965" s="1283"/>
      <c r="Q965"/>
      <c r="R965"/>
      <c r="S965"/>
      <c r="T965" s="44"/>
      <c r="U965" s="44"/>
      <c r="V965" s="44"/>
      <c r="W965" s="44"/>
      <c r="X965" s="44"/>
      <c r="Y965"/>
      <c r="Z965"/>
      <c r="AA965" s="44"/>
      <c r="AB965"/>
      <c r="AC965"/>
    </row>
    <row r="966" spans="2:29" ht="12.5">
      <c r="B966" s="1371"/>
      <c r="E966" s="69"/>
      <c r="G966"/>
      <c r="H966"/>
      <c r="I966"/>
      <c r="J966"/>
      <c r="K966"/>
      <c r="L966"/>
      <c r="M966"/>
      <c r="N966"/>
      <c r="O966"/>
      <c r="P966" s="1283"/>
      <c r="Q966"/>
      <c r="R966"/>
      <c r="S966"/>
      <c r="T966" s="44"/>
      <c r="U966" s="44"/>
      <c r="V966" s="44"/>
      <c r="W966" s="44"/>
      <c r="X966" s="44"/>
      <c r="Y966"/>
      <c r="Z966"/>
      <c r="AA966" s="44"/>
      <c r="AB966"/>
      <c r="AC966"/>
    </row>
    <row r="967" spans="2:29" ht="12.5">
      <c r="B967" s="1371"/>
      <c r="E967" s="69"/>
      <c r="G967"/>
      <c r="H967"/>
      <c r="I967"/>
      <c r="J967"/>
      <c r="K967"/>
      <c r="L967"/>
      <c r="M967"/>
      <c r="N967"/>
      <c r="O967"/>
      <c r="P967" s="1283"/>
      <c r="Q967"/>
      <c r="R967"/>
      <c r="S967"/>
      <c r="T967" s="44"/>
      <c r="U967" s="44"/>
      <c r="V967" s="44"/>
      <c r="W967" s="44"/>
      <c r="X967" s="44"/>
      <c r="Y967"/>
      <c r="Z967"/>
      <c r="AA967" s="44"/>
      <c r="AB967"/>
      <c r="AC967"/>
    </row>
    <row r="968" spans="2:29" ht="12.5">
      <c r="B968" s="1371"/>
      <c r="E968" s="69"/>
      <c r="G968"/>
      <c r="H968"/>
      <c r="I968"/>
      <c r="J968"/>
      <c r="K968"/>
      <c r="L968"/>
      <c r="M968"/>
      <c r="N968"/>
      <c r="O968"/>
      <c r="P968" s="1283"/>
      <c r="Q968"/>
      <c r="R968"/>
      <c r="S968"/>
      <c r="T968" s="44"/>
      <c r="U968" s="44"/>
      <c r="V968" s="44"/>
      <c r="W968" s="44"/>
      <c r="X968" s="44"/>
      <c r="Y968"/>
      <c r="Z968"/>
      <c r="AA968" s="44"/>
      <c r="AB968"/>
      <c r="AC968"/>
    </row>
    <row r="969" spans="2:29" ht="12.5">
      <c r="B969" s="1371"/>
      <c r="E969" s="69"/>
      <c r="G969"/>
      <c r="H969"/>
      <c r="I969"/>
      <c r="J969"/>
      <c r="K969"/>
      <c r="L969"/>
      <c r="M969"/>
      <c r="N969"/>
      <c r="O969"/>
      <c r="P969" s="1283"/>
      <c r="Q969"/>
      <c r="R969"/>
      <c r="S969"/>
      <c r="T969" s="44"/>
      <c r="U969" s="44"/>
      <c r="V969" s="44"/>
      <c r="W969" s="44"/>
      <c r="X969" s="44"/>
      <c r="Y969"/>
      <c r="Z969"/>
      <c r="AA969" s="44"/>
      <c r="AB969"/>
      <c r="AC969"/>
    </row>
    <row r="970" spans="2:29" ht="12.5">
      <c r="B970" s="1371"/>
      <c r="E970" s="69"/>
      <c r="G970"/>
      <c r="H970"/>
      <c r="I970"/>
      <c r="J970"/>
      <c r="K970"/>
      <c r="L970"/>
      <c r="M970"/>
      <c r="N970"/>
      <c r="O970"/>
      <c r="P970" s="1283"/>
      <c r="Q970"/>
      <c r="R970"/>
      <c r="S970"/>
      <c r="T970" s="44"/>
      <c r="U970" s="44"/>
      <c r="V970" s="44"/>
      <c r="W970" s="44"/>
      <c r="X970" s="44"/>
      <c r="Y970"/>
      <c r="Z970"/>
      <c r="AA970" s="44"/>
      <c r="AB970"/>
      <c r="AC970"/>
    </row>
    <row r="971" spans="2:29" ht="12.5">
      <c r="B971" s="1371"/>
      <c r="E971" s="69"/>
      <c r="G971"/>
      <c r="H971"/>
      <c r="I971"/>
      <c r="J971"/>
      <c r="K971"/>
      <c r="L971"/>
      <c r="M971"/>
      <c r="N971"/>
      <c r="O971"/>
      <c r="P971" s="1283"/>
      <c r="Q971"/>
      <c r="R971"/>
      <c r="S971"/>
      <c r="T971" s="44"/>
      <c r="U971" s="44"/>
      <c r="V971" s="44"/>
      <c r="W971" s="44"/>
      <c r="X971" s="44"/>
      <c r="Y971"/>
      <c r="Z971"/>
      <c r="AA971" s="44"/>
      <c r="AB971"/>
      <c r="AC971"/>
    </row>
    <row r="972" spans="2:29" ht="12.5">
      <c r="B972" s="1371"/>
      <c r="E972" s="69"/>
      <c r="G972"/>
      <c r="H972"/>
      <c r="I972"/>
      <c r="J972"/>
      <c r="K972"/>
      <c r="L972"/>
      <c r="M972"/>
      <c r="N972"/>
      <c r="O972"/>
      <c r="P972" s="1283"/>
      <c r="Q972"/>
      <c r="R972"/>
      <c r="S972"/>
      <c r="T972" s="44"/>
      <c r="U972" s="44"/>
      <c r="V972" s="44"/>
      <c r="W972" s="44"/>
      <c r="X972" s="44"/>
      <c r="Y972"/>
      <c r="Z972"/>
      <c r="AA972" s="44"/>
      <c r="AB972"/>
      <c r="AC972"/>
    </row>
    <row r="973" spans="2:29" ht="12.5">
      <c r="B973" s="1371"/>
      <c r="E973" s="69"/>
      <c r="G973"/>
      <c r="H973"/>
      <c r="I973"/>
      <c r="J973"/>
      <c r="K973"/>
      <c r="L973"/>
      <c r="M973"/>
      <c r="N973"/>
      <c r="O973"/>
      <c r="P973" s="1283"/>
      <c r="Q973"/>
      <c r="R973"/>
      <c r="S973"/>
      <c r="T973" s="44"/>
      <c r="U973" s="44"/>
      <c r="V973" s="44"/>
      <c r="W973" s="44"/>
      <c r="X973" s="44"/>
      <c r="Y973"/>
      <c r="Z973"/>
      <c r="AA973" s="44"/>
      <c r="AB973"/>
      <c r="AC973"/>
    </row>
    <row r="974" spans="2:29" ht="12.5">
      <c r="B974" s="1371"/>
      <c r="E974" s="69"/>
      <c r="G974"/>
      <c r="H974"/>
      <c r="I974"/>
      <c r="J974"/>
      <c r="K974"/>
      <c r="L974"/>
      <c r="M974"/>
      <c r="N974"/>
      <c r="O974"/>
      <c r="P974" s="1283"/>
      <c r="Q974"/>
      <c r="R974"/>
      <c r="S974"/>
      <c r="T974" s="44"/>
      <c r="U974" s="44"/>
      <c r="V974" s="44"/>
      <c r="W974" s="44"/>
      <c r="X974" s="44"/>
      <c r="Y974"/>
      <c r="Z974"/>
      <c r="AA974" s="44"/>
      <c r="AB974"/>
      <c r="AC974"/>
    </row>
    <row r="975" spans="2:29" ht="12.5">
      <c r="B975" s="1371"/>
      <c r="E975" s="69"/>
      <c r="G975"/>
      <c r="H975"/>
      <c r="I975"/>
      <c r="J975"/>
      <c r="K975"/>
      <c r="L975"/>
      <c r="M975"/>
      <c r="N975"/>
      <c r="O975"/>
      <c r="P975" s="1283"/>
      <c r="Q975"/>
      <c r="R975"/>
      <c r="S975"/>
      <c r="T975" s="44"/>
      <c r="U975" s="44"/>
      <c r="V975" s="44"/>
      <c r="W975" s="44"/>
      <c r="X975" s="44"/>
      <c r="Y975"/>
      <c r="Z975"/>
      <c r="AA975" s="44"/>
      <c r="AB975"/>
      <c r="AC975"/>
    </row>
    <row r="976" spans="2:29" ht="12.5">
      <c r="B976" s="1371"/>
      <c r="E976" s="69"/>
      <c r="G976"/>
      <c r="H976"/>
      <c r="I976"/>
      <c r="J976"/>
      <c r="K976"/>
      <c r="L976"/>
      <c r="M976"/>
      <c r="N976"/>
      <c r="O976"/>
      <c r="P976" s="1283"/>
      <c r="Q976"/>
      <c r="R976"/>
      <c r="S976"/>
      <c r="T976" s="44"/>
      <c r="U976" s="44"/>
      <c r="V976" s="44"/>
      <c r="W976" s="44"/>
      <c r="X976" s="44"/>
      <c r="Y976"/>
      <c r="Z976"/>
      <c r="AA976" s="44"/>
      <c r="AB976"/>
      <c r="AC976"/>
    </row>
    <row r="977" spans="2:29" ht="12.5">
      <c r="B977" s="1371"/>
      <c r="E977" s="69"/>
      <c r="G977"/>
      <c r="H977"/>
      <c r="I977"/>
      <c r="J977"/>
      <c r="K977"/>
      <c r="L977"/>
      <c r="M977"/>
      <c r="N977"/>
      <c r="O977"/>
      <c r="P977" s="1283"/>
      <c r="Q977"/>
      <c r="R977"/>
      <c r="S977"/>
      <c r="T977" s="44"/>
      <c r="U977" s="44"/>
      <c r="V977" s="44"/>
      <c r="W977" s="44"/>
      <c r="X977" s="44"/>
      <c r="Y977"/>
      <c r="Z977"/>
      <c r="AA977" s="44"/>
      <c r="AB977"/>
      <c r="AC977"/>
    </row>
    <row r="978" spans="2:29" ht="12.5">
      <c r="B978" s="1371"/>
      <c r="E978" s="69"/>
      <c r="G978"/>
      <c r="H978"/>
      <c r="I978"/>
      <c r="J978"/>
      <c r="K978"/>
      <c r="L978"/>
      <c r="M978"/>
      <c r="N978"/>
      <c r="O978"/>
      <c r="P978" s="1283"/>
      <c r="Q978"/>
      <c r="R978"/>
      <c r="S978"/>
      <c r="T978" s="44"/>
      <c r="U978" s="44"/>
      <c r="V978" s="44"/>
      <c r="W978" s="44"/>
      <c r="X978" s="44"/>
      <c r="Y978"/>
      <c r="Z978"/>
      <c r="AA978" s="44"/>
      <c r="AB978"/>
      <c r="AC978"/>
    </row>
    <row r="979" spans="2:29" ht="12.5">
      <c r="B979" s="1371"/>
      <c r="E979" s="69"/>
      <c r="G979"/>
      <c r="H979"/>
      <c r="I979"/>
      <c r="J979"/>
      <c r="K979"/>
      <c r="L979"/>
      <c r="M979"/>
      <c r="N979"/>
      <c r="O979"/>
      <c r="P979" s="1283"/>
      <c r="Q979"/>
      <c r="R979"/>
      <c r="S979"/>
      <c r="T979" s="44"/>
      <c r="U979" s="44"/>
      <c r="V979" s="44"/>
      <c r="W979" s="44"/>
      <c r="X979" s="44"/>
      <c r="Y979"/>
      <c r="Z979"/>
      <c r="AA979" s="44"/>
      <c r="AB979"/>
      <c r="AC979"/>
    </row>
    <row r="980" spans="2:29" ht="12.5">
      <c r="B980" s="1371"/>
      <c r="E980" s="69"/>
      <c r="G980"/>
      <c r="H980"/>
      <c r="I980"/>
      <c r="J980"/>
      <c r="K980"/>
      <c r="L980"/>
      <c r="M980"/>
      <c r="N980"/>
      <c r="O980"/>
      <c r="P980" s="1283"/>
      <c r="Q980"/>
      <c r="R980"/>
      <c r="S980"/>
      <c r="T980" s="44"/>
      <c r="U980" s="44"/>
      <c r="V980" s="44"/>
      <c r="W980" s="44"/>
      <c r="X980" s="44"/>
      <c r="Y980"/>
      <c r="Z980"/>
      <c r="AA980" s="44"/>
      <c r="AB980"/>
      <c r="AC980"/>
    </row>
    <row r="981" spans="2:29" ht="12.5">
      <c r="B981" s="1371"/>
      <c r="E981" s="69"/>
      <c r="G981"/>
      <c r="H981"/>
      <c r="I981"/>
      <c r="J981"/>
      <c r="K981"/>
      <c r="L981"/>
      <c r="M981"/>
      <c r="N981"/>
      <c r="O981"/>
      <c r="P981" s="1283"/>
      <c r="Q981"/>
      <c r="R981"/>
      <c r="S981"/>
      <c r="T981" s="44"/>
      <c r="U981" s="44"/>
      <c r="V981" s="44"/>
      <c r="W981" s="44"/>
      <c r="X981" s="44"/>
      <c r="Y981"/>
      <c r="Z981"/>
      <c r="AA981" s="44"/>
      <c r="AB981"/>
      <c r="AC981"/>
    </row>
    <row r="982" spans="2:29" ht="12.5">
      <c r="B982" s="1371"/>
      <c r="E982" s="69"/>
      <c r="G982"/>
      <c r="H982"/>
      <c r="I982"/>
      <c r="J982"/>
      <c r="K982"/>
      <c r="L982"/>
      <c r="M982"/>
      <c r="N982"/>
      <c r="O982"/>
      <c r="P982" s="1283"/>
      <c r="Q982"/>
      <c r="R982"/>
      <c r="S982"/>
      <c r="T982" s="44"/>
      <c r="U982" s="44"/>
      <c r="V982" s="44"/>
      <c r="W982" s="44"/>
      <c r="X982" s="44"/>
      <c r="Y982"/>
      <c r="Z982"/>
      <c r="AA982" s="44"/>
      <c r="AB982"/>
      <c r="AC982"/>
    </row>
    <row r="983" spans="2:29" ht="12.5">
      <c r="B983" s="1371"/>
      <c r="E983" s="69"/>
      <c r="G983"/>
      <c r="H983"/>
      <c r="I983"/>
      <c r="J983"/>
      <c r="K983"/>
      <c r="L983"/>
      <c r="M983"/>
      <c r="N983"/>
      <c r="O983"/>
      <c r="P983" s="1283"/>
      <c r="Q983"/>
      <c r="R983"/>
      <c r="S983"/>
      <c r="T983" s="44"/>
      <c r="U983" s="44"/>
      <c r="V983" s="44"/>
      <c r="W983" s="44"/>
      <c r="X983" s="44"/>
      <c r="Y983"/>
      <c r="Z983"/>
      <c r="AA983" s="44"/>
      <c r="AB983"/>
      <c r="AC983"/>
    </row>
    <row r="984" spans="2:29" ht="12.5">
      <c r="B984" s="1371"/>
      <c r="E984" s="69"/>
      <c r="G984"/>
      <c r="H984"/>
      <c r="I984"/>
      <c r="J984"/>
      <c r="K984"/>
      <c r="L984"/>
      <c r="M984"/>
      <c r="N984"/>
      <c r="O984"/>
      <c r="P984" s="1283"/>
      <c r="Q984"/>
      <c r="R984"/>
      <c r="S984"/>
      <c r="T984" s="44"/>
      <c r="U984" s="44"/>
      <c r="V984" s="44"/>
      <c r="W984" s="44"/>
      <c r="X984" s="44"/>
      <c r="Y984"/>
      <c r="Z984"/>
      <c r="AA984" s="44"/>
      <c r="AB984"/>
      <c r="AC984"/>
    </row>
    <row r="985" spans="2:29" ht="12.5">
      <c r="B985" s="1371"/>
      <c r="E985" s="69"/>
      <c r="G985"/>
      <c r="H985"/>
      <c r="I985"/>
      <c r="J985"/>
      <c r="K985"/>
      <c r="L985"/>
      <c r="M985"/>
      <c r="N985"/>
      <c r="O985"/>
      <c r="P985" s="1283"/>
      <c r="Q985"/>
      <c r="R985"/>
      <c r="S985"/>
      <c r="T985" s="44"/>
      <c r="U985" s="44"/>
      <c r="V985" s="44"/>
      <c r="W985" s="44"/>
      <c r="X985" s="44"/>
      <c r="Y985"/>
      <c r="Z985"/>
      <c r="AA985" s="44"/>
      <c r="AB985"/>
      <c r="AC985"/>
    </row>
    <row r="986" spans="2:29" ht="12.5">
      <c r="B986" s="1371"/>
      <c r="E986" s="69"/>
      <c r="G986"/>
      <c r="H986"/>
      <c r="I986"/>
      <c r="J986"/>
      <c r="K986"/>
      <c r="L986"/>
      <c r="M986"/>
      <c r="N986"/>
      <c r="O986"/>
      <c r="P986" s="1283"/>
      <c r="Q986"/>
      <c r="R986"/>
      <c r="S986"/>
      <c r="T986" s="44"/>
      <c r="U986" s="44"/>
      <c r="V986" s="44"/>
      <c r="W986" s="44"/>
      <c r="X986" s="44"/>
      <c r="Y986"/>
      <c r="Z986"/>
      <c r="AA986" s="44"/>
      <c r="AB986"/>
      <c r="AC986"/>
    </row>
    <row r="987" spans="2:29" ht="12.5">
      <c r="B987" s="1371"/>
      <c r="E987" s="69"/>
      <c r="G987"/>
      <c r="H987"/>
      <c r="I987"/>
      <c r="J987"/>
      <c r="K987"/>
      <c r="L987"/>
      <c r="M987"/>
      <c r="N987"/>
      <c r="O987"/>
      <c r="P987" s="1283"/>
      <c r="Q987"/>
      <c r="R987"/>
      <c r="S987"/>
      <c r="T987" s="44"/>
      <c r="U987" s="44"/>
      <c r="V987" s="44"/>
      <c r="W987" s="44"/>
      <c r="X987" s="44"/>
      <c r="Y987"/>
      <c r="Z987"/>
      <c r="AA987" s="44"/>
      <c r="AB987"/>
      <c r="AC987"/>
    </row>
    <row r="988" spans="2:29" ht="12.5">
      <c r="B988" s="1371"/>
      <c r="E988" s="69"/>
      <c r="G988"/>
      <c r="H988"/>
      <c r="I988"/>
      <c r="J988"/>
      <c r="K988"/>
      <c r="L988"/>
      <c r="M988"/>
      <c r="N988"/>
      <c r="O988"/>
      <c r="P988" s="1283"/>
      <c r="Q988"/>
      <c r="R988"/>
      <c r="S988"/>
      <c r="T988" s="44"/>
      <c r="U988" s="44"/>
      <c r="V988" s="44"/>
      <c r="W988" s="44"/>
      <c r="X988" s="44"/>
      <c r="Y988"/>
      <c r="Z988"/>
      <c r="AA988" s="44"/>
      <c r="AB988"/>
      <c r="AC988"/>
    </row>
    <row r="989" spans="2:29" ht="12.5">
      <c r="B989" s="1371"/>
      <c r="E989" s="69"/>
      <c r="G989"/>
      <c r="H989"/>
      <c r="I989"/>
      <c r="J989"/>
      <c r="K989"/>
      <c r="L989"/>
      <c r="M989"/>
      <c r="N989"/>
      <c r="O989"/>
      <c r="P989" s="1283"/>
      <c r="Q989"/>
      <c r="R989"/>
      <c r="S989"/>
      <c r="T989" s="44"/>
      <c r="U989" s="44"/>
      <c r="V989" s="44"/>
      <c r="W989" s="44"/>
      <c r="X989" s="44"/>
      <c r="Y989"/>
      <c r="Z989"/>
      <c r="AA989" s="44"/>
      <c r="AB989"/>
      <c r="AC989"/>
    </row>
    <row r="990" spans="2:29" ht="12.5">
      <c r="B990" s="1371"/>
      <c r="E990" s="69"/>
      <c r="G990"/>
      <c r="H990"/>
      <c r="I990"/>
      <c r="J990"/>
      <c r="K990"/>
      <c r="L990"/>
      <c r="M990"/>
      <c r="N990"/>
      <c r="O990"/>
      <c r="P990" s="1283"/>
      <c r="Q990"/>
      <c r="R990"/>
      <c r="S990"/>
      <c r="T990" s="44"/>
      <c r="U990" s="44"/>
      <c r="V990" s="44"/>
      <c r="W990" s="44"/>
      <c r="X990" s="44"/>
      <c r="Y990"/>
      <c r="Z990"/>
      <c r="AA990" s="44"/>
      <c r="AB990"/>
      <c r="AC990"/>
    </row>
    <row r="991" spans="2:29" ht="12.5">
      <c r="B991" s="1371"/>
      <c r="E991" s="69"/>
      <c r="G991"/>
      <c r="H991"/>
      <c r="I991"/>
      <c r="J991"/>
      <c r="K991"/>
      <c r="L991"/>
      <c r="M991"/>
      <c r="N991"/>
      <c r="O991"/>
      <c r="P991" s="1283"/>
      <c r="Q991"/>
      <c r="R991"/>
      <c r="S991"/>
      <c r="T991" s="44"/>
      <c r="U991" s="44"/>
      <c r="V991" s="44"/>
      <c r="W991" s="44"/>
      <c r="X991" s="44"/>
      <c r="Y991"/>
      <c r="Z991"/>
      <c r="AA991" s="44"/>
      <c r="AB991"/>
      <c r="AC991"/>
    </row>
    <row r="992" spans="2:29" ht="12.5">
      <c r="B992" s="1371"/>
      <c r="E992" s="69"/>
      <c r="G992"/>
      <c r="H992"/>
      <c r="I992"/>
      <c r="J992"/>
      <c r="K992"/>
      <c r="L992"/>
      <c r="M992"/>
      <c r="N992"/>
      <c r="O992"/>
      <c r="P992" s="1283"/>
      <c r="Q992"/>
      <c r="R992"/>
      <c r="S992"/>
      <c r="T992" s="44"/>
      <c r="U992" s="44"/>
      <c r="V992" s="44"/>
      <c r="W992" s="44"/>
      <c r="X992" s="44"/>
      <c r="Y992"/>
      <c r="Z992"/>
      <c r="AA992" s="44"/>
      <c r="AB992"/>
      <c r="AC992"/>
    </row>
    <row r="993" spans="2:29" ht="12.5">
      <c r="B993" s="1371"/>
      <c r="E993" s="69"/>
      <c r="G993"/>
      <c r="H993"/>
      <c r="I993"/>
      <c r="J993"/>
      <c r="K993"/>
      <c r="L993"/>
      <c r="M993"/>
      <c r="N993"/>
      <c r="O993"/>
      <c r="P993" s="1283"/>
      <c r="Q993"/>
      <c r="R993"/>
      <c r="S993"/>
      <c r="T993" s="44"/>
      <c r="U993" s="44"/>
      <c r="V993" s="44"/>
      <c r="W993" s="44"/>
      <c r="X993" s="44"/>
      <c r="Y993"/>
      <c r="Z993"/>
      <c r="AA993" s="44"/>
      <c r="AB993"/>
      <c r="AC993"/>
    </row>
    <row r="994" spans="2:29" ht="12.5">
      <c r="B994" s="1371"/>
      <c r="E994" s="69"/>
      <c r="G994"/>
      <c r="H994"/>
      <c r="I994"/>
      <c r="J994"/>
      <c r="K994"/>
      <c r="L994"/>
      <c r="M994"/>
      <c r="N994"/>
      <c r="O994"/>
      <c r="P994" s="1283"/>
      <c r="Q994"/>
      <c r="R994"/>
      <c r="S994"/>
      <c r="T994" s="44"/>
      <c r="U994" s="44"/>
      <c r="V994" s="44"/>
      <c r="W994" s="44"/>
      <c r="X994" s="44"/>
      <c r="Y994"/>
      <c r="Z994"/>
      <c r="AA994" s="44"/>
      <c r="AB994"/>
      <c r="AC994"/>
    </row>
    <row r="995" spans="2:29" ht="12.5">
      <c r="B995" s="1371"/>
      <c r="E995" s="69"/>
      <c r="G995"/>
      <c r="H995"/>
      <c r="I995"/>
      <c r="J995"/>
      <c r="K995"/>
      <c r="L995"/>
      <c r="M995"/>
      <c r="N995"/>
      <c r="O995"/>
      <c r="P995" s="1283"/>
      <c r="Q995"/>
      <c r="R995"/>
      <c r="S995"/>
      <c r="T995" s="44"/>
      <c r="U995" s="44"/>
      <c r="V995" s="44"/>
      <c r="W995" s="44"/>
      <c r="X995" s="44"/>
      <c r="Y995"/>
      <c r="Z995"/>
      <c r="AA995" s="44"/>
      <c r="AB995"/>
      <c r="AC995"/>
    </row>
    <row r="996" spans="2:29" ht="12.5">
      <c r="B996" s="1371"/>
      <c r="E996" s="69"/>
      <c r="G996"/>
      <c r="H996"/>
      <c r="I996"/>
      <c r="J996"/>
      <c r="K996"/>
      <c r="L996"/>
      <c r="M996"/>
      <c r="N996"/>
      <c r="O996"/>
      <c r="P996" s="1283"/>
      <c r="Q996"/>
      <c r="R996"/>
      <c r="S996"/>
      <c r="T996" s="44"/>
      <c r="U996" s="44"/>
      <c r="V996" s="44"/>
      <c r="W996" s="44"/>
      <c r="X996" s="44"/>
      <c r="Y996"/>
      <c r="Z996"/>
      <c r="AA996" s="44"/>
      <c r="AB996"/>
      <c r="AC996"/>
    </row>
    <row r="997" spans="2:29" ht="12.5">
      <c r="B997" s="1371"/>
      <c r="E997" s="69"/>
      <c r="G997"/>
      <c r="H997"/>
      <c r="I997"/>
      <c r="J997"/>
      <c r="K997"/>
      <c r="L997"/>
      <c r="M997"/>
      <c r="N997"/>
      <c r="O997"/>
      <c r="P997" s="1283"/>
      <c r="Q997"/>
      <c r="R997"/>
      <c r="S997"/>
      <c r="T997" s="44"/>
      <c r="U997" s="44"/>
      <c r="V997" s="44"/>
      <c r="W997" s="44"/>
      <c r="X997" s="44"/>
      <c r="Y997"/>
      <c r="Z997"/>
      <c r="AA997" s="44"/>
      <c r="AB997"/>
      <c r="AC997"/>
    </row>
    <row r="998" spans="2:29" ht="12.5">
      <c r="B998" s="1371"/>
      <c r="E998" s="69"/>
      <c r="G998"/>
      <c r="H998"/>
      <c r="I998"/>
      <c r="J998"/>
      <c r="K998"/>
      <c r="L998"/>
      <c r="M998"/>
      <c r="N998"/>
      <c r="O998"/>
      <c r="P998" s="1283"/>
      <c r="Q998"/>
      <c r="R998"/>
      <c r="S998"/>
      <c r="T998" s="44"/>
      <c r="U998" s="44"/>
      <c r="V998" s="44"/>
      <c r="W998" s="44"/>
      <c r="X998" s="44"/>
      <c r="Y998"/>
      <c r="Z998"/>
      <c r="AA998" s="44"/>
      <c r="AB998"/>
      <c r="AC998"/>
    </row>
    <row r="999" spans="2:29" ht="12.5">
      <c r="B999" s="1371"/>
      <c r="E999" s="69"/>
      <c r="G999"/>
      <c r="H999"/>
      <c r="I999"/>
      <c r="J999"/>
      <c r="K999"/>
      <c r="L999"/>
      <c r="M999"/>
      <c r="N999"/>
      <c r="O999"/>
      <c r="P999" s="1283"/>
      <c r="Q999"/>
      <c r="R999"/>
      <c r="S999"/>
      <c r="T999" s="44"/>
      <c r="U999" s="44"/>
      <c r="V999" s="44"/>
      <c r="W999" s="44"/>
      <c r="X999" s="44"/>
      <c r="Y999"/>
      <c r="Z999"/>
      <c r="AA999" s="44"/>
      <c r="AB999"/>
      <c r="AC999"/>
    </row>
    <row r="1000" spans="2:29" ht="12.5">
      <c r="B1000" s="1371"/>
      <c r="E1000" s="69"/>
      <c r="G1000"/>
      <c r="H1000"/>
      <c r="I1000"/>
      <c r="J1000"/>
      <c r="K1000"/>
      <c r="L1000"/>
      <c r="M1000"/>
      <c r="N1000"/>
      <c r="O1000"/>
      <c r="P1000" s="1283"/>
      <c r="Q1000"/>
      <c r="R1000"/>
      <c r="S1000"/>
      <c r="T1000" s="44"/>
      <c r="U1000" s="44"/>
      <c r="V1000" s="44"/>
      <c r="W1000" s="44"/>
      <c r="X1000" s="44"/>
      <c r="Y1000"/>
      <c r="Z1000"/>
      <c r="AA1000" s="44"/>
      <c r="AB1000"/>
      <c r="AC1000"/>
    </row>
    <row r="1001" spans="2:29" ht="12.5">
      <c r="B1001" s="1371"/>
      <c r="E1001" s="69"/>
      <c r="G1001"/>
      <c r="H1001"/>
      <c r="I1001"/>
      <c r="J1001"/>
      <c r="K1001"/>
      <c r="L1001"/>
      <c r="M1001"/>
      <c r="N1001"/>
      <c r="O1001"/>
      <c r="P1001" s="1283"/>
      <c r="Q1001"/>
      <c r="R1001"/>
      <c r="S1001"/>
      <c r="T1001" s="44"/>
      <c r="U1001" s="44"/>
      <c r="V1001" s="44"/>
      <c r="W1001" s="44"/>
      <c r="X1001" s="44"/>
      <c r="Y1001"/>
      <c r="Z1001"/>
      <c r="AA1001" s="44"/>
      <c r="AB1001"/>
      <c r="AC1001"/>
    </row>
    <row r="1002" spans="2:29" ht="12.5">
      <c r="B1002" s="1371"/>
      <c r="E1002" s="69"/>
      <c r="G1002"/>
      <c r="H1002"/>
      <c r="I1002"/>
      <c r="J1002"/>
      <c r="K1002"/>
      <c r="L1002"/>
      <c r="M1002"/>
      <c r="N1002"/>
      <c r="O1002"/>
      <c r="P1002" s="1283"/>
      <c r="Q1002"/>
      <c r="R1002"/>
      <c r="S1002"/>
      <c r="T1002" s="44"/>
      <c r="U1002" s="44"/>
      <c r="V1002" s="44"/>
      <c r="W1002" s="44"/>
      <c r="X1002" s="44"/>
      <c r="Y1002"/>
      <c r="Z1002"/>
      <c r="AA1002" s="44"/>
      <c r="AB1002"/>
      <c r="AC1002"/>
    </row>
    <row r="1003" spans="2:29" ht="12.5">
      <c r="B1003" s="1371"/>
      <c r="E1003" s="69"/>
      <c r="G1003"/>
      <c r="H1003"/>
      <c r="I1003"/>
      <c r="J1003"/>
      <c r="K1003"/>
      <c r="L1003"/>
      <c r="M1003"/>
      <c r="N1003"/>
      <c r="O1003"/>
      <c r="P1003" s="1283"/>
      <c r="Q1003"/>
      <c r="R1003"/>
      <c r="S1003"/>
      <c r="T1003" s="44"/>
      <c r="U1003" s="44"/>
      <c r="V1003" s="44"/>
      <c r="W1003" s="44"/>
      <c r="X1003" s="44"/>
      <c r="Y1003"/>
      <c r="Z1003"/>
      <c r="AA1003" s="44"/>
      <c r="AB1003"/>
      <c r="AC1003"/>
    </row>
    <row r="1004" spans="2:29" ht="12.5">
      <c r="B1004" s="1371"/>
      <c r="E1004" s="69"/>
      <c r="G1004"/>
      <c r="H1004"/>
      <c r="I1004"/>
      <c r="J1004"/>
      <c r="K1004"/>
      <c r="L1004"/>
      <c r="M1004"/>
      <c r="N1004"/>
      <c r="O1004"/>
      <c r="P1004" s="1283"/>
      <c r="Q1004"/>
      <c r="R1004"/>
      <c r="S1004"/>
      <c r="T1004" s="44"/>
      <c r="U1004" s="44"/>
      <c r="V1004" s="44"/>
      <c r="W1004" s="44"/>
      <c r="X1004" s="44"/>
      <c r="Y1004"/>
      <c r="Z1004"/>
      <c r="AA1004" s="44"/>
      <c r="AB1004"/>
      <c r="AC1004"/>
    </row>
    <row r="1005" spans="2:29" ht="12.5">
      <c r="B1005" s="1371"/>
      <c r="E1005" s="69"/>
      <c r="G1005"/>
      <c r="H1005"/>
      <c r="I1005"/>
      <c r="J1005"/>
      <c r="K1005"/>
      <c r="L1005"/>
      <c r="M1005"/>
      <c r="N1005"/>
      <c r="O1005"/>
      <c r="P1005" s="1283"/>
      <c r="Q1005"/>
      <c r="R1005"/>
      <c r="S1005"/>
      <c r="T1005" s="44"/>
      <c r="U1005" s="44"/>
      <c r="V1005" s="44"/>
      <c r="W1005" s="44"/>
      <c r="X1005" s="44"/>
      <c r="Y1005"/>
      <c r="Z1005"/>
      <c r="AA1005" s="44"/>
      <c r="AB1005"/>
      <c r="AC1005"/>
    </row>
    <row r="1006" spans="2:29" ht="12.5">
      <c r="B1006" s="1371"/>
      <c r="E1006" s="69"/>
      <c r="G1006"/>
      <c r="H1006"/>
      <c r="I1006"/>
      <c r="J1006"/>
      <c r="K1006"/>
      <c r="L1006"/>
      <c r="M1006"/>
      <c r="N1006"/>
      <c r="O1006"/>
      <c r="P1006" s="1283"/>
      <c r="Q1006"/>
      <c r="R1006"/>
      <c r="S1006"/>
      <c r="T1006" s="44"/>
      <c r="U1006" s="44"/>
      <c r="V1006" s="44"/>
      <c r="W1006" s="44"/>
      <c r="X1006" s="44"/>
      <c r="Y1006"/>
      <c r="Z1006"/>
      <c r="AA1006" s="44"/>
      <c r="AB1006"/>
      <c r="AC1006"/>
    </row>
    <row r="1007" spans="2:29" ht="12.5">
      <c r="B1007" s="1371"/>
      <c r="E1007" s="69"/>
      <c r="G1007"/>
      <c r="H1007"/>
      <c r="I1007"/>
      <c r="J1007"/>
      <c r="K1007"/>
      <c r="L1007"/>
      <c r="M1007"/>
      <c r="N1007"/>
      <c r="O1007"/>
      <c r="P1007" s="1283"/>
      <c r="Q1007"/>
      <c r="R1007"/>
      <c r="S1007"/>
      <c r="T1007" s="44"/>
      <c r="U1007" s="44"/>
      <c r="V1007" s="44"/>
      <c r="W1007" s="44"/>
      <c r="X1007" s="44"/>
      <c r="Y1007"/>
      <c r="Z1007"/>
      <c r="AA1007" s="44"/>
      <c r="AB1007"/>
      <c r="AC1007"/>
    </row>
    <row r="1008" spans="2:29" ht="12.5">
      <c r="B1008" s="1371"/>
      <c r="E1008" s="69"/>
      <c r="G1008"/>
      <c r="H1008"/>
      <c r="I1008"/>
      <c r="J1008"/>
      <c r="K1008"/>
      <c r="L1008"/>
      <c r="M1008"/>
      <c r="N1008"/>
      <c r="O1008"/>
      <c r="P1008" s="1283"/>
      <c r="Q1008"/>
      <c r="R1008"/>
      <c r="S1008"/>
      <c r="T1008" s="44"/>
      <c r="U1008" s="44"/>
      <c r="V1008" s="44"/>
      <c r="W1008" s="44"/>
      <c r="X1008" s="44"/>
      <c r="Y1008"/>
      <c r="Z1008"/>
      <c r="AA1008" s="44"/>
      <c r="AB1008"/>
      <c r="AC1008"/>
    </row>
    <row r="1009" spans="1:29" ht="12.5">
      <c r="B1009" s="1371"/>
      <c r="E1009" s="69"/>
      <c r="G1009"/>
      <c r="H1009"/>
      <c r="I1009"/>
      <c r="J1009"/>
      <c r="K1009"/>
      <c r="L1009"/>
      <c r="M1009"/>
      <c r="N1009"/>
      <c r="O1009"/>
      <c r="P1009" s="1283"/>
      <c r="Q1009"/>
      <c r="R1009"/>
      <c r="S1009"/>
      <c r="T1009" s="44"/>
      <c r="U1009" s="44"/>
      <c r="V1009" s="44"/>
      <c r="W1009" s="44"/>
      <c r="X1009" s="44"/>
      <c r="Y1009"/>
      <c r="Z1009"/>
      <c r="AA1009" s="44"/>
      <c r="AB1009"/>
      <c r="AC1009"/>
    </row>
    <row r="1013" spans="1:29" ht="15.5">
      <c r="A1013" s="1286" t="s">
        <v>3216</v>
      </c>
    </row>
    <row r="1015" spans="1:29" ht="46">
      <c r="A1015" s="580" t="s">
        <v>200</v>
      </c>
      <c r="B1015" s="580" t="s">
        <v>1868</v>
      </c>
      <c r="C1015" s="580" t="s">
        <v>3110</v>
      </c>
      <c r="D1015" s="1266" t="s">
        <v>3223</v>
      </c>
      <c r="E1015" s="580" t="s">
        <v>3111</v>
      </c>
      <c r="F1015" s="594" t="s">
        <v>3229</v>
      </c>
      <c r="G1015" s="580" t="s">
        <v>3170</v>
      </c>
      <c r="H1015" s="1227" t="s">
        <v>151</v>
      </c>
      <c r="I1015" s="1227" t="s">
        <v>26</v>
      </c>
      <c r="J1015" s="1227" t="s">
        <v>144</v>
      </c>
      <c r="K1015" s="1227" t="s">
        <v>1011</v>
      </c>
      <c r="L1015" s="1227" t="s">
        <v>101</v>
      </c>
      <c r="M1015" s="1227" t="s">
        <v>1010</v>
      </c>
      <c r="N1015" s="1227" t="s">
        <v>3167</v>
      </c>
      <c r="O1015" s="1227" t="s">
        <v>3124</v>
      </c>
      <c r="P1015" s="1227" t="s">
        <v>2904</v>
      </c>
      <c r="Q1015" s="1227" t="s">
        <v>3125</v>
      </c>
      <c r="R1015" s="1227" t="s">
        <v>3126</v>
      </c>
      <c r="S1015" s="1227" t="s">
        <v>3127</v>
      </c>
      <c r="T1015" s="1227" t="s">
        <v>3169</v>
      </c>
      <c r="U1015" s="1227" t="s">
        <v>3168</v>
      </c>
      <c r="V1015" s="1227" t="s">
        <v>152</v>
      </c>
      <c r="W1015" s="1227" t="s">
        <v>279</v>
      </c>
      <c r="X1015" s="1227" t="s">
        <v>146</v>
      </c>
    </row>
    <row r="1016" spans="1:29">
      <c r="B1016" s="1371"/>
      <c r="E1016" s="69"/>
      <c r="G1016" s="218"/>
      <c r="H1016" s="218"/>
      <c r="I1016" s="218"/>
      <c r="J1016" s="1279"/>
    </row>
    <row r="1017" spans="1:29">
      <c r="B1017" s="1371"/>
      <c r="E1017" s="69"/>
      <c r="G1017" s="218"/>
      <c r="H1017" s="218"/>
      <c r="I1017" s="218"/>
      <c r="J1017" s="1279"/>
    </row>
    <row r="1018" spans="1:29">
      <c r="B1018" s="1371"/>
      <c r="E1018" s="69"/>
      <c r="G1018" s="218"/>
      <c r="H1018" s="218"/>
      <c r="I1018" s="218"/>
      <c r="J1018" s="1279"/>
    </row>
    <row r="1019" spans="1:29">
      <c r="B1019" s="1371"/>
      <c r="E1019" s="69"/>
      <c r="G1019" s="218"/>
      <c r="H1019" s="218"/>
      <c r="I1019" s="218"/>
      <c r="J1019" s="1279"/>
    </row>
    <row r="1020" spans="1:29">
      <c r="B1020" s="1371"/>
      <c r="E1020" s="69"/>
      <c r="G1020" s="218"/>
      <c r="H1020" s="218"/>
      <c r="I1020" s="218"/>
      <c r="J1020" s="1279"/>
    </row>
    <row r="1021" spans="1:29">
      <c r="B1021" s="1371"/>
      <c r="E1021" s="69"/>
      <c r="G1021" s="218"/>
      <c r="H1021" s="218"/>
      <c r="I1021" s="218"/>
      <c r="J1021" s="1279"/>
    </row>
    <row r="1022" spans="1:29">
      <c r="B1022" s="1371"/>
      <c r="E1022" s="69"/>
      <c r="G1022" s="218"/>
      <c r="H1022" s="218"/>
      <c r="I1022" s="218"/>
      <c r="J1022" s="1279"/>
    </row>
    <row r="1023" spans="1:29">
      <c r="B1023" s="1371"/>
      <c r="E1023" s="69"/>
      <c r="G1023" s="218"/>
      <c r="H1023" s="218"/>
      <c r="I1023" s="218"/>
      <c r="J1023" s="1279"/>
    </row>
    <row r="1024" spans="1:29">
      <c r="B1024" s="1371"/>
      <c r="E1024" s="69"/>
      <c r="G1024" s="218"/>
      <c r="H1024" s="218"/>
      <c r="I1024" s="218"/>
      <c r="J1024" s="1279"/>
    </row>
    <row r="1025" spans="2:10">
      <c r="B1025" s="1371"/>
      <c r="E1025" s="69"/>
      <c r="G1025" s="218"/>
      <c r="H1025" s="218"/>
      <c r="I1025" s="218"/>
      <c r="J1025" s="1279"/>
    </row>
    <row r="1026" spans="2:10">
      <c r="B1026" s="1371"/>
      <c r="E1026" s="69"/>
      <c r="G1026" s="218"/>
      <c r="H1026" s="218"/>
      <c r="I1026" s="218"/>
      <c r="J1026" s="1279"/>
    </row>
    <row r="1027" spans="2:10">
      <c r="B1027" s="1371"/>
      <c r="E1027" s="69"/>
      <c r="G1027" s="218"/>
      <c r="H1027" s="218"/>
      <c r="I1027" s="218"/>
      <c r="J1027" s="1279"/>
    </row>
    <row r="1028" spans="2:10">
      <c r="B1028" s="1371"/>
      <c r="E1028" s="69"/>
      <c r="G1028" s="218"/>
      <c r="H1028" s="218"/>
      <c r="I1028" s="218"/>
      <c r="J1028" s="1279"/>
    </row>
    <row r="1029" spans="2:10">
      <c r="B1029" s="1371"/>
      <c r="E1029" s="69"/>
      <c r="G1029" s="218"/>
      <c r="H1029" s="218"/>
      <c r="I1029" s="218"/>
      <c r="J1029" s="1279"/>
    </row>
    <row r="1030" spans="2:10">
      <c r="B1030" s="1371"/>
      <c r="E1030" s="69"/>
      <c r="G1030" s="218"/>
      <c r="H1030" s="218"/>
      <c r="I1030" s="218"/>
      <c r="J1030" s="1279"/>
    </row>
    <row r="1031" spans="2:10">
      <c r="B1031" s="1371"/>
      <c r="E1031" s="69"/>
      <c r="G1031" s="218"/>
      <c r="H1031" s="218"/>
      <c r="I1031" s="218"/>
      <c r="J1031" s="1279"/>
    </row>
    <row r="1032" spans="2:10">
      <c r="B1032" s="1371"/>
      <c r="E1032" s="69"/>
      <c r="G1032" s="218"/>
      <c r="H1032" s="218"/>
      <c r="I1032" s="218"/>
      <c r="J1032" s="1279"/>
    </row>
    <row r="1033" spans="2:10">
      <c r="B1033" s="1371"/>
      <c r="E1033" s="69"/>
      <c r="G1033" s="218"/>
      <c r="H1033" s="218"/>
      <c r="I1033" s="218"/>
      <c r="J1033" s="1279"/>
    </row>
    <row r="1034" spans="2:10">
      <c r="B1034" s="1371"/>
      <c r="E1034" s="69"/>
      <c r="G1034" s="218"/>
      <c r="H1034" s="218"/>
      <c r="I1034" s="218"/>
      <c r="J1034" s="1279"/>
    </row>
    <row r="1035" spans="2:10">
      <c r="B1035" s="1371"/>
      <c r="E1035" s="69"/>
      <c r="G1035" s="218"/>
      <c r="H1035" s="218"/>
      <c r="I1035" s="218"/>
      <c r="J1035" s="1279"/>
    </row>
    <row r="1036" spans="2:10">
      <c r="B1036" s="1371"/>
      <c r="E1036" s="69"/>
      <c r="G1036" s="218"/>
      <c r="H1036" s="218"/>
      <c r="I1036" s="218"/>
      <c r="J1036" s="1279"/>
    </row>
    <row r="1037" spans="2:10">
      <c r="B1037" s="1371"/>
      <c r="E1037" s="69"/>
      <c r="G1037" s="218"/>
      <c r="H1037" s="218"/>
      <c r="I1037" s="218"/>
      <c r="J1037" s="1279"/>
    </row>
    <row r="1038" spans="2:10">
      <c r="B1038" s="1371"/>
      <c r="E1038" s="69"/>
      <c r="G1038" s="218"/>
      <c r="H1038" s="218"/>
      <c r="I1038" s="218"/>
      <c r="J1038" s="1279"/>
    </row>
    <row r="1039" spans="2:10">
      <c r="B1039" s="1371"/>
      <c r="E1039" s="69"/>
      <c r="G1039" s="218"/>
      <c r="H1039" s="218"/>
      <c r="I1039" s="218"/>
      <c r="J1039" s="1279"/>
    </row>
    <row r="1040" spans="2:10">
      <c r="B1040" s="1371"/>
      <c r="E1040" s="69"/>
      <c r="G1040" s="218"/>
      <c r="H1040" s="218"/>
      <c r="I1040" s="218"/>
      <c r="J1040" s="1279"/>
    </row>
    <row r="1041" spans="2:10">
      <c r="B1041" s="1371"/>
      <c r="E1041" s="69"/>
      <c r="G1041" s="218"/>
      <c r="H1041" s="218"/>
      <c r="I1041" s="218"/>
      <c r="J1041" s="1279"/>
    </row>
    <row r="1042" spans="2:10">
      <c r="B1042" s="1371"/>
      <c r="E1042" s="69"/>
      <c r="G1042" s="218"/>
      <c r="H1042" s="218"/>
      <c r="I1042" s="218"/>
      <c r="J1042" s="1279"/>
    </row>
    <row r="1043" spans="2:10">
      <c r="B1043" s="1371"/>
      <c r="E1043" s="69"/>
      <c r="G1043" s="218"/>
      <c r="H1043" s="218"/>
      <c r="I1043" s="218"/>
      <c r="J1043" s="1279"/>
    </row>
    <row r="1044" spans="2:10">
      <c r="B1044" s="1371"/>
      <c r="E1044" s="69"/>
      <c r="G1044" s="218"/>
      <c r="H1044" s="218"/>
      <c r="I1044" s="218"/>
      <c r="J1044" s="1279"/>
    </row>
    <row r="1045" spans="2:10">
      <c r="B1045" s="1371"/>
      <c r="E1045" s="69"/>
      <c r="G1045" s="218"/>
      <c r="H1045" s="218"/>
      <c r="I1045" s="218"/>
      <c r="J1045" s="1279"/>
    </row>
    <row r="1046" spans="2:10">
      <c r="B1046" s="1371"/>
      <c r="E1046" s="69"/>
      <c r="G1046" s="218"/>
      <c r="H1046" s="218"/>
      <c r="I1046" s="218"/>
      <c r="J1046" s="1279"/>
    </row>
    <row r="1047" spans="2:10">
      <c r="B1047" s="1371"/>
      <c r="E1047" s="69"/>
      <c r="G1047" s="218"/>
      <c r="H1047" s="218"/>
      <c r="I1047" s="218"/>
      <c r="J1047" s="1279"/>
    </row>
    <row r="1048" spans="2:10">
      <c r="B1048" s="1371"/>
      <c r="E1048" s="69"/>
      <c r="G1048" s="218"/>
      <c r="H1048" s="218"/>
      <c r="I1048" s="218"/>
      <c r="J1048" s="1279"/>
    </row>
    <row r="1049" spans="2:10">
      <c r="B1049" s="1371"/>
      <c r="E1049" s="69"/>
      <c r="G1049" s="218"/>
      <c r="H1049" s="218"/>
      <c r="I1049" s="218"/>
      <c r="J1049" s="1279"/>
    </row>
    <row r="1050" spans="2:10">
      <c r="B1050" s="1371"/>
      <c r="E1050" s="69"/>
      <c r="G1050" s="218"/>
      <c r="H1050" s="218"/>
      <c r="I1050" s="218"/>
      <c r="J1050" s="1279"/>
    </row>
    <row r="1051" spans="2:10">
      <c r="B1051" s="1371"/>
      <c r="E1051" s="69"/>
      <c r="G1051" s="218"/>
      <c r="H1051" s="218"/>
      <c r="I1051" s="218"/>
      <c r="J1051" s="1279"/>
    </row>
    <row r="1052" spans="2:10">
      <c r="B1052" s="1371"/>
      <c r="E1052" s="69"/>
      <c r="G1052" s="218"/>
      <c r="H1052" s="218"/>
      <c r="I1052" s="218"/>
      <c r="J1052" s="1279"/>
    </row>
    <row r="1053" spans="2:10">
      <c r="B1053" s="1371"/>
      <c r="E1053" s="69"/>
      <c r="G1053" s="218"/>
      <c r="H1053" s="218"/>
      <c r="I1053" s="218"/>
      <c r="J1053" s="1279"/>
    </row>
    <row r="1054" spans="2:10">
      <c r="B1054" s="1371"/>
      <c r="E1054" s="69"/>
      <c r="G1054" s="218"/>
      <c r="H1054" s="218"/>
      <c r="I1054" s="218"/>
      <c r="J1054" s="1279"/>
    </row>
    <row r="1055" spans="2:10">
      <c r="B1055" s="1371"/>
      <c r="E1055" s="69"/>
      <c r="G1055" s="218"/>
      <c r="H1055" s="218"/>
      <c r="I1055" s="218"/>
      <c r="J1055" s="1279"/>
    </row>
    <row r="1056" spans="2:10">
      <c r="B1056" s="1371"/>
      <c r="E1056" s="69"/>
      <c r="G1056" s="218"/>
      <c r="H1056" s="218"/>
      <c r="I1056" s="218"/>
      <c r="J1056" s="1279"/>
    </row>
    <row r="1057" spans="2:10">
      <c r="B1057" s="1371"/>
      <c r="E1057" s="69"/>
      <c r="G1057" s="218"/>
      <c r="H1057" s="218"/>
      <c r="I1057" s="218"/>
      <c r="J1057" s="1279"/>
    </row>
    <row r="1058" spans="2:10">
      <c r="B1058" s="1371"/>
      <c r="E1058" s="69"/>
      <c r="G1058" s="218"/>
      <c r="H1058" s="218"/>
      <c r="I1058" s="218"/>
      <c r="J1058" s="1279"/>
    </row>
    <row r="1059" spans="2:10">
      <c r="B1059" s="1371"/>
      <c r="E1059" s="69"/>
      <c r="G1059" s="218"/>
      <c r="H1059" s="218"/>
      <c r="I1059" s="218"/>
      <c r="J1059" s="1279"/>
    </row>
    <row r="1060" spans="2:10">
      <c r="B1060" s="1371"/>
      <c r="E1060" s="69"/>
      <c r="G1060" s="218"/>
      <c r="H1060" s="218"/>
      <c r="I1060" s="218"/>
      <c r="J1060" s="1279"/>
    </row>
    <row r="1061" spans="2:10">
      <c r="B1061" s="1371"/>
      <c r="E1061" s="69"/>
      <c r="G1061" s="218"/>
      <c r="H1061" s="218"/>
      <c r="I1061" s="218"/>
      <c r="J1061" s="1279"/>
    </row>
    <row r="1062" spans="2:10">
      <c r="B1062" s="1371"/>
      <c r="E1062" s="69"/>
      <c r="G1062" s="218"/>
      <c r="H1062" s="218"/>
      <c r="I1062" s="218"/>
      <c r="J1062" s="1279"/>
    </row>
    <row r="1063" spans="2:10">
      <c r="B1063" s="1371"/>
      <c r="E1063" s="69"/>
      <c r="G1063" s="218"/>
      <c r="H1063" s="218"/>
      <c r="I1063" s="218"/>
      <c r="J1063" s="1279"/>
    </row>
    <row r="1064" spans="2:10">
      <c r="B1064" s="1371"/>
      <c r="E1064" s="69"/>
      <c r="G1064" s="218"/>
      <c r="H1064" s="218"/>
      <c r="I1064" s="218"/>
      <c r="J1064" s="1279"/>
    </row>
    <row r="1065" spans="2:10">
      <c r="B1065" s="1371"/>
      <c r="E1065" s="69"/>
      <c r="G1065" s="218"/>
      <c r="H1065" s="218"/>
      <c r="I1065" s="218"/>
      <c r="J1065" s="1279"/>
    </row>
    <row r="1066" spans="2:10">
      <c r="B1066" s="1371"/>
      <c r="E1066" s="69"/>
      <c r="G1066" s="218"/>
      <c r="H1066" s="218"/>
      <c r="I1066" s="218"/>
      <c r="J1066" s="1279"/>
    </row>
    <row r="1067" spans="2:10">
      <c r="B1067" s="1371"/>
      <c r="E1067" s="69"/>
      <c r="G1067" s="218"/>
      <c r="H1067" s="218"/>
      <c r="I1067" s="218"/>
      <c r="J1067" s="1279"/>
    </row>
    <row r="1068" spans="2:10">
      <c r="B1068" s="1371"/>
      <c r="E1068" s="69"/>
      <c r="G1068" s="218"/>
      <c r="H1068" s="218"/>
      <c r="I1068" s="218"/>
      <c r="J1068" s="1279"/>
    </row>
    <row r="1069" spans="2:10">
      <c r="B1069" s="1371"/>
      <c r="E1069" s="69"/>
      <c r="G1069" s="218"/>
      <c r="H1069" s="218"/>
      <c r="I1069" s="218"/>
      <c r="J1069" s="1279"/>
    </row>
    <row r="1070" spans="2:10">
      <c r="B1070" s="1371"/>
      <c r="E1070" s="69"/>
      <c r="G1070" s="218"/>
      <c r="H1070" s="218"/>
      <c r="I1070" s="218"/>
      <c r="J1070" s="1279"/>
    </row>
    <row r="1071" spans="2:10">
      <c r="B1071" s="1371"/>
      <c r="E1071" s="69"/>
      <c r="G1071" s="218"/>
      <c r="H1071" s="218"/>
      <c r="I1071" s="218"/>
      <c r="J1071" s="1279"/>
    </row>
    <row r="1072" spans="2:10">
      <c r="B1072" s="1371"/>
      <c r="E1072" s="69"/>
      <c r="G1072" s="218"/>
      <c r="H1072" s="218"/>
      <c r="I1072" s="218"/>
      <c r="J1072" s="1279"/>
    </row>
    <row r="1073" spans="2:10">
      <c r="B1073" s="1371"/>
      <c r="E1073" s="69"/>
      <c r="G1073" s="218"/>
      <c r="H1073" s="218"/>
      <c r="I1073" s="218"/>
      <c r="J1073" s="1279"/>
    </row>
    <row r="1074" spans="2:10">
      <c r="B1074" s="1371"/>
      <c r="E1074" s="69"/>
      <c r="G1074" s="218"/>
      <c r="H1074" s="218"/>
      <c r="I1074" s="218"/>
      <c r="J1074" s="1279"/>
    </row>
    <row r="1075" spans="2:10">
      <c r="B1075" s="1371"/>
      <c r="E1075" s="69"/>
      <c r="G1075" s="218"/>
      <c r="H1075" s="218"/>
      <c r="I1075" s="218"/>
      <c r="J1075" s="1279"/>
    </row>
    <row r="1076" spans="2:10">
      <c r="B1076" s="1371"/>
      <c r="E1076" s="69"/>
      <c r="G1076" s="218"/>
      <c r="H1076" s="218"/>
      <c r="I1076" s="218"/>
      <c r="J1076" s="1279"/>
    </row>
    <row r="1077" spans="2:10">
      <c r="B1077" s="1371"/>
      <c r="E1077" s="69"/>
      <c r="G1077" s="218"/>
      <c r="H1077" s="218"/>
      <c r="I1077" s="218"/>
      <c r="J1077" s="1279"/>
    </row>
    <row r="1078" spans="2:10">
      <c r="B1078" s="1371"/>
      <c r="E1078" s="69"/>
      <c r="G1078" s="218"/>
      <c r="H1078" s="218"/>
      <c r="I1078" s="218"/>
      <c r="J1078" s="1279"/>
    </row>
    <row r="1079" spans="2:10">
      <c r="B1079" s="1371"/>
      <c r="E1079" s="69"/>
      <c r="G1079" s="218"/>
      <c r="H1079" s="218"/>
      <c r="I1079" s="218"/>
      <c r="J1079" s="1279"/>
    </row>
    <row r="1080" spans="2:10">
      <c r="B1080" s="1371"/>
      <c r="E1080" s="69"/>
      <c r="G1080" s="218"/>
      <c r="H1080" s="218"/>
      <c r="I1080" s="218"/>
      <c r="J1080" s="1279"/>
    </row>
    <row r="1081" spans="2:10">
      <c r="B1081" s="1371"/>
      <c r="E1081" s="69"/>
      <c r="G1081" s="218"/>
      <c r="H1081" s="218"/>
      <c r="I1081" s="218"/>
      <c r="J1081" s="1279"/>
    </row>
    <row r="1082" spans="2:10">
      <c r="B1082" s="1371"/>
      <c r="E1082" s="69"/>
      <c r="G1082" s="218"/>
      <c r="H1082" s="218"/>
      <c r="I1082" s="218"/>
      <c r="J1082" s="1279"/>
    </row>
    <row r="1083" spans="2:10">
      <c r="B1083" s="1371"/>
      <c r="E1083" s="69"/>
      <c r="G1083" s="218"/>
      <c r="H1083" s="218"/>
      <c r="I1083" s="218"/>
      <c r="J1083" s="1279"/>
    </row>
    <row r="1084" spans="2:10">
      <c r="B1084" s="1371"/>
      <c r="E1084" s="69"/>
      <c r="G1084" s="218"/>
      <c r="H1084" s="218"/>
      <c r="I1084" s="218"/>
      <c r="J1084" s="1279"/>
    </row>
    <row r="1085" spans="2:10">
      <c r="B1085" s="1371"/>
      <c r="E1085" s="69"/>
      <c r="G1085" s="218"/>
      <c r="H1085" s="218"/>
      <c r="I1085" s="218"/>
      <c r="J1085" s="1279"/>
    </row>
    <row r="1086" spans="2:10">
      <c r="B1086" s="1371"/>
      <c r="E1086" s="69"/>
      <c r="G1086" s="218"/>
      <c r="H1086" s="218"/>
      <c r="I1086" s="218"/>
      <c r="J1086" s="1279"/>
    </row>
    <row r="1087" spans="2:10">
      <c r="B1087" s="1371"/>
      <c r="E1087" s="69"/>
      <c r="G1087" s="218"/>
      <c r="H1087" s="218"/>
      <c r="I1087" s="218"/>
      <c r="J1087" s="1279"/>
    </row>
    <row r="1088" spans="2:10">
      <c r="B1088" s="1371"/>
      <c r="E1088" s="69"/>
      <c r="G1088" s="218"/>
      <c r="H1088" s="218"/>
      <c r="I1088" s="218"/>
      <c r="J1088" s="1279"/>
    </row>
    <row r="1089" spans="2:10">
      <c r="B1089" s="1371"/>
      <c r="E1089" s="69"/>
      <c r="G1089" s="218"/>
      <c r="H1089" s="218"/>
      <c r="I1089" s="218"/>
      <c r="J1089" s="1279"/>
    </row>
    <row r="1090" spans="2:10">
      <c r="B1090" s="1371"/>
      <c r="E1090" s="69"/>
      <c r="G1090" s="218"/>
      <c r="H1090" s="218"/>
      <c r="I1090" s="218"/>
      <c r="J1090" s="1279"/>
    </row>
    <row r="1091" spans="2:10">
      <c r="B1091" s="1371"/>
      <c r="E1091" s="69"/>
      <c r="G1091" s="218"/>
      <c r="H1091" s="218"/>
      <c r="I1091" s="218"/>
      <c r="J1091" s="1279"/>
    </row>
    <row r="1092" spans="2:10">
      <c r="B1092" s="1371"/>
      <c r="E1092" s="69"/>
      <c r="G1092" s="218"/>
      <c r="H1092" s="218"/>
      <c r="I1092" s="218"/>
      <c r="J1092" s="1279"/>
    </row>
    <row r="1093" spans="2:10">
      <c r="B1093" s="1371"/>
      <c r="E1093" s="69"/>
      <c r="G1093" s="218"/>
      <c r="H1093" s="218"/>
      <c r="I1093" s="218"/>
      <c r="J1093" s="1279"/>
    </row>
    <row r="1094" spans="2:10">
      <c r="B1094" s="1371"/>
      <c r="E1094" s="69"/>
      <c r="G1094" s="218"/>
      <c r="H1094" s="218"/>
      <c r="I1094" s="218"/>
      <c r="J1094" s="1279"/>
    </row>
    <row r="1095" spans="2:10">
      <c r="B1095" s="1371"/>
      <c r="E1095" s="69"/>
      <c r="G1095" s="218"/>
      <c r="H1095" s="218"/>
      <c r="I1095" s="218"/>
      <c r="J1095" s="1279"/>
    </row>
    <row r="1096" spans="2:10">
      <c r="B1096" s="1371"/>
      <c r="E1096" s="69"/>
      <c r="G1096" s="218"/>
      <c r="H1096" s="218"/>
      <c r="I1096" s="218"/>
      <c r="J1096" s="1279"/>
    </row>
    <row r="1097" spans="2:10">
      <c r="B1097" s="1371"/>
      <c r="E1097" s="69"/>
      <c r="G1097" s="218"/>
      <c r="H1097" s="218"/>
      <c r="I1097" s="218"/>
      <c r="J1097" s="1279"/>
    </row>
    <row r="1098" spans="2:10">
      <c r="B1098" s="1371"/>
      <c r="E1098" s="69"/>
      <c r="G1098" s="218"/>
      <c r="H1098" s="218"/>
      <c r="I1098" s="218"/>
      <c r="J1098" s="1279"/>
    </row>
    <row r="1099" spans="2:10">
      <c r="B1099" s="1371"/>
      <c r="E1099" s="69"/>
      <c r="G1099" s="218"/>
      <c r="H1099" s="218"/>
      <c r="I1099" s="218"/>
      <c r="J1099" s="1279"/>
    </row>
    <row r="1100" spans="2:10">
      <c r="B1100" s="1371"/>
      <c r="E1100" s="69"/>
      <c r="G1100" s="218"/>
      <c r="H1100" s="218"/>
      <c r="I1100" s="218"/>
      <c r="J1100" s="1279"/>
    </row>
    <row r="1101" spans="2:10">
      <c r="B1101" s="1371"/>
      <c r="E1101" s="69"/>
      <c r="G1101" s="218"/>
      <c r="H1101" s="218"/>
      <c r="I1101" s="218"/>
      <c r="J1101" s="1279"/>
    </row>
    <row r="1102" spans="2:10">
      <c r="B1102" s="1371"/>
      <c r="E1102" s="69"/>
      <c r="G1102" s="218"/>
      <c r="H1102" s="218"/>
      <c r="I1102" s="218"/>
      <c r="J1102" s="1279"/>
    </row>
    <row r="1103" spans="2:10">
      <c r="B1103" s="1371"/>
      <c r="E1103" s="69"/>
      <c r="G1103" s="218"/>
      <c r="H1103" s="218"/>
      <c r="I1103" s="218"/>
      <c r="J1103" s="1279"/>
    </row>
    <row r="1104" spans="2:10">
      <c r="B1104" s="1371"/>
      <c r="E1104" s="69"/>
      <c r="G1104" s="218"/>
      <c r="H1104" s="218"/>
      <c r="I1104" s="218"/>
      <c r="J1104" s="1279"/>
    </row>
    <row r="1105" spans="1:10">
      <c r="B1105" s="1371"/>
      <c r="E1105" s="69"/>
      <c r="G1105" s="218"/>
      <c r="H1105" s="218"/>
      <c r="I1105" s="218"/>
      <c r="J1105" s="1279"/>
    </row>
    <row r="1106" spans="1:10">
      <c r="B1106" s="1371"/>
      <c r="E1106" s="69"/>
      <c r="G1106" s="218"/>
      <c r="H1106" s="218"/>
      <c r="I1106" s="218"/>
      <c r="J1106" s="1279"/>
    </row>
    <row r="1107" spans="1:10">
      <c r="B1107" s="1371"/>
      <c r="E1107" s="69"/>
      <c r="G1107" s="218"/>
      <c r="H1107" s="218"/>
      <c r="I1107" s="218"/>
      <c r="J1107" s="1279"/>
    </row>
    <row r="1108" spans="1:10">
      <c r="B1108" s="1371"/>
      <c r="E1108" s="69"/>
      <c r="G1108" s="218"/>
      <c r="H1108" s="218"/>
      <c r="I1108" s="218"/>
      <c r="J1108" s="1279"/>
    </row>
    <row r="1109" spans="1:10">
      <c r="B1109" s="1371"/>
      <c r="E1109" s="69"/>
      <c r="G1109" s="218"/>
      <c r="H1109" s="218"/>
      <c r="I1109" s="218"/>
      <c r="J1109" s="1279"/>
    </row>
    <row r="1110" spans="1:10">
      <c r="B1110" s="1371"/>
      <c r="E1110" s="69"/>
      <c r="G1110" s="218"/>
      <c r="H1110" s="218"/>
      <c r="I1110" s="218"/>
      <c r="J1110" s="1279"/>
    </row>
    <row r="1111" spans="1:10">
      <c r="B1111" s="1371"/>
      <c r="E1111" s="69"/>
      <c r="G1111" s="218"/>
      <c r="H1111" s="218"/>
      <c r="I1111" s="218"/>
      <c r="J1111" s="1279"/>
    </row>
    <row r="1112" spans="1:10">
      <c r="B1112" s="1371"/>
      <c r="E1112" s="69"/>
      <c r="G1112" s="218"/>
      <c r="H1112" s="218"/>
      <c r="I1112" s="218"/>
      <c r="J1112" s="1279"/>
    </row>
    <row r="1113" spans="1:10">
      <c r="B1113" s="1371"/>
      <c r="E1113" s="69"/>
      <c r="G1113" s="218"/>
      <c r="H1113" s="218"/>
      <c r="I1113" s="218"/>
      <c r="J1113" s="1279"/>
    </row>
    <row r="1114" spans="1:10">
      <c r="B1114" s="1371"/>
      <c r="E1114" s="69"/>
      <c r="G1114" s="218"/>
      <c r="H1114" s="218"/>
      <c r="I1114" s="218"/>
      <c r="J1114" s="1279"/>
    </row>
    <row r="1115" spans="1:10">
      <c r="B1115" s="1371"/>
      <c r="E1115" s="69"/>
      <c r="G1115" s="218"/>
      <c r="H1115" s="218"/>
      <c r="I1115" s="218"/>
      <c r="J1115" s="1279"/>
    </row>
    <row r="1119" spans="1:10" ht="15.5">
      <c r="A1119" s="1286" t="s">
        <v>3217</v>
      </c>
    </row>
    <row r="1121" spans="1:22" ht="46">
      <c r="A1121" s="594" t="s">
        <v>200</v>
      </c>
      <c r="B1121" s="594" t="s">
        <v>1868</v>
      </c>
      <c r="C1121" s="594" t="s">
        <v>3110</v>
      </c>
      <c r="D1121" s="1266" t="s">
        <v>3223</v>
      </c>
      <c r="E1121" s="594" t="s">
        <v>3111</v>
      </c>
      <c r="F1121" s="594" t="s">
        <v>3229</v>
      </c>
      <c r="G1121" s="1227" t="s">
        <v>2996</v>
      </c>
      <c r="H1121" s="1227" t="s">
        <v>26</v>
      </c>
      <c r="I1121" s="1227" t="s">
        <v>144</v>
      </c>
      <c r="J1121" s="1227" t="s">
        <v>1011</v>
      </c>
      <c r="K1121" s="1227" t="s">
        <v>101</v>
      </c>
      <c r="L1121" s="1227" t="s">
        <v>1010</v>
      </c>
      <c r="M1121" s="1227" t="s">
        <v>3124</v>
      </c>
      <c r="N1121" s="1227" t="s">
        <v>2904</v>
      </c>
      <c r="O1121" s="1227" t="s">
        <v>330</v>
      </c>
      <c r="P1121" s="1227" t="s">
        <v>3126</v>
      </c>
      <c r="Q1121" s="1227" t="s">
        <v>3127</v>
      </c>
      <c r="R1121" s="1227" t="s">
        <v>3169</v>
      </c>
      <c r="S1121" s="1227" t="s">
        <v>3168</v>
      </c>
      <c r="T1121" s="1227" t="s">
        <v>152</v>
      </c>
      <c r="U1121" s="1227" t="s">
        <v>3038</v>
      </c>
      <c r="V1121" s="1227" t="s">
        <v>146</v>
      </c>
    </row>
    <row r="1122" spans="1:22">
      <c r="B1122" s="1371"/>
      <c r="E1122" s="69"/>
      <c r="G1122" s="69"/>
      <c r="H1122" s="69"/>
      <c r="I1122" s="1273"/>
      <c r="J1122" s="1279"/>
      <c r="K1122" s="1279"/>
      <c r="L1122" s="1279"/>
      <c r="M1122" s="1279"/>
    </row>
    <row r="1123" spans="1:22">
      <c r="B1123" s="1371"/>
      <c r="E1123" s="69"/>
      <c r="G1123" s="69"/>
      <c r="H1123" s="69"/>
      <c r="I1123" s="1273"/>
      <c r="J1123" s="1279"/>
      <c r="K1123" s="1279"/>
      <c r="L1123" s="1279"/>
      <c r="M1123" s="1279"/>
    </row>
    <row r="1124" spans="1:22">
      <c r="B1124" s="1371"/>
      <c r="E1124" s="69"/>
      <c r="G1124" s="69"/>
      <c r="H1124" s="69"/>
      <c r="I1124" s="1273"/>
      <c r="J1124" s="1279"/>
      <c r="K1124" s="1279"/>
      <c r="L1124" s="1279"/>
      <c r="M1124" s="1279"/>
    </row>
    <row r="1125" spans="1:22">
      <c r="B1125" s="1371"/>
      <c r="E1125" s="69"/>
      <c r="G1125" s="69"/>
      <c r="H1125" s="69"/>
      <c r="I1125" s="1273"/>
      <c r="J1125" s="1279"/>
      <c r="K1125" s="1279"/>
      <c r="L1125" s="1279"/>
      <c r="M1125" s="1279"/>
    </row>
    <row r="1126" spans="1:22">
      <c r="B1126" s="1371"/>
      <c r="E1126" s="69"/>
      <c r="G1126" s="69"/>
      <c r="H1126" s="69"/>
      <c r="I1126" s="1273"/>
      <c r="J1126" s="1279"/>
      <c r="K1126" s="1279"/>
      <c r="L1126" s="1279"/>
      <c r="M1126" s="1279"/>
    </row>
    <row r="1127" spans="1:22">
      <c r="B1127" s="1371"/>
      <c r="E1127" s="69"/>
      <c r="G1127" s="69"/>
      <c r="H1127" s="69"/>
      <c r="I1127" s="1273"/>
      <c r="J1127" s="1279"/>
      <c r="K1127" s="1279"/>
      <c r="L1127" s="1279"/>
      <c r="M1127" s="1279"/>
    </row>
    <row r="1128" spans="1:22">
      <c r="B1128" s="1371"/>
      <c r="E1128" s="69"/>
      <c r="G1128" s="69"/>
      <c r="H1128" s="69"/>
      <c r="I1128" s="1273"/>
      <c r="J1128" s="1279"/>
      <c r="K1128" s="1279"/>
      <c r="L1128" s="1279"/>
      <c r="M1128" s="1279"/>
    </row>
    <row r="1129" spans="1:22">
      <c r="B1129" s="1371"/>
      <c r="E1129" s="69"/>
      <c r="G1129" s="69"/>
      <c r="H1129" s="69"/>
      <c r="I1129" s="1273"/>
      <c r="J1129" s="1279"/>
      <c r="K1129" s="1279"/>
      <c r="L1129" s="1279"/>
      <c r="M1129" s="1279"/>
    </row>
    <row r="1130" spans="1:22">
      <c r="B1130" s="1371"/>
      <c r="E1130" s="69"/>
      <c r="G1130" s="69"/>
      <c r="H1130" s="69"/>
      <c r="I1130" s="1273"/>
      <c r="J1130" s="1279"/>
      <c r="K1130" s="1279"/>
      <c r="L1130" s="1279"/>
      <c r="M1130" s="1279"/>
    </row>
    <row r="1131" spans="1:22">
      <c r="B1131" s="1371"/>
      <c r="E1131" s="69"/>
      <c r="G1131" s="69"/>
      <c r="H1131" s="69"/>
      <c r="I1131" s="1273"/>
      <c r="J1131" s="1279"/>
      <c r="K1131" s="1279"/>
      <c r="L1131" s="1279"/>
      <c r="M1131" s="1279"/>
    </row>
    <row r="1132" spans="1:22">
      <c r="B1132" s="1371"/>
      <c r="E1132" s="69"/>
      <c r="G1132" s="69"/>
      <c r="H1132" s="69"/>
      <c r="I1132" s="1273"/>
      <c r="J1132" s="1279"/>
      <c r="K1132" s="1279"/>
      <c r="L1132" s="1279"/>
      <c r="M1132" s="1279"/>
    </row>
    <row r="1133" spans="1:22">
      <c r="B1133" s="1371"/>
      <c r="E1133" s="69"/>
      <c r="G1133" s="69"/>
      <c r="H1133" s="69"/>
      <c r="I1133" s="1273"/>
      <c r="J1133" s="1279"/>
      <c r="K1133" s="1279"/>
      <c r="L1133" s="1279"/>
      <c r="M1133" s="1279"/>
    </row>
    <row r="1134" spans="1:22">
      <c r="B1134" s="1371"/>
      <c r="E1134" s="69"/>
      <c r="G1134" s="69"/>
      <c r="H1134" s="69"/>
      <c r="I1134" s="1273"/>
      <c r="J1134" s="1279"/>
      <c r="K1134" s="1279"/>
      <c r="L1134" s="1279"/>
      <c r="M1134" s="1279"/>
    </row>
    <row r="1135" spans="1:22">
      <c r="B1135" s="1371"/>
      <c r="E1135" s="69"/>
      <c r="G1135" s="69"/>
      <c r="H1135" s="69"/>
      <c r="I1135" s="1273"/>
      <c r="J1135" s="1279"/>
      <c r="K1135" s="1279"/>
      <c r="L1135" s="1279"/>
      <c r="M1135" s="1279"/>
    </row>
    <row r="1136" spans="1:22">
      <c r="B1136" s="1371"/>
      <c r="E1136" s="69"/>
      <c r="G1136" s="69"/>
      <c r="H1136" s="69"/>
      <c r="I1136" s="1273"/>
      <c r="J1136" s="1279"/>
      <c r="K1136" s="1279"/>
      <c r="L1136" s="1279"/>
      <c r="M1136" s="1279"/>
    </row>
    <row r="1137" spans="2:13">
      <c r="B1137" s="1371"/>
      <c r="E1137" s="69"/>
      <c r="G1137" s="69"/>
      <c r="H1137" s="69"/>
      <c r="I1137" s="1273"/>
      <c r="J1137" s="1279"/>
      <c r="K1137" s="1279"/>
      <c r="L1137" s="1279"/>
      <c r="M1137" s="1279"/>
    </row>
    <row r="1138" spans="2:13">
      <c r="B1138" s="1371"/>
      <c r="E1138" s="69"/>
      <c r="G1138" s="69"/>
      <c r="H1138" s="69"/>
      <c r="I1138" s="1273"/>
      <c r="J1138" s="1279"/>
      <c r="K1138" s="1279"/>
      <c r="L1138" s="1279"/>
      <c r="M1138" s="1279"/>
    </row>
    <row r="1139" spans="2:13">
      <c r="B1139" s="1371"/>
      <c r="E1139" s="69"/>
      <c r="G1139" s="69"/>
      <c r="H1139" s="69"/>
      <c r="I1139" s="1273"/>
      <c r="J1139" s="1279"/>
      <c r="K1139" s="1279"/>
      <c r="L1139" s="1279"/>
      <c r="M1139" s="1279"/>
    </row>
    <row r="1140" spans="2:13">
      <c r="B1140" s="1371"/>
      <c r="E1140" s="69"/>
      <c r="G1140" s="69"/>
      <c r="H1140" s="69"/>
      <c r="I1140" s="1273"/>
      <c r="J1140" s="1279"/>
      <c r="K1140" s="1279"/>
      <c r="L1140" s="1279"/>
      <c r="M1140" s="1279"/>
    </row>
    <row r="1141" spans="2:13">
      <c r="B1141" s="1371"/>
      <c r="E1141" s="69"/>
      <c r="G1141" s="69"/>
      <c r="H1141" s="69"/>
      <c r="I1141" s="1273"/>
      <c r="J1141" s="1279"/>
      <c r="K1141" s="1279"/>
      <c r="L1141" s="1279"/>
      <c r="M1141" s="1279"/>
    </row>
    <row r="1142" spans="2:13">
      <c r="B1142" s="1371"/>
      <c r="E1142" s="69"/>
      <c r="G1142" s="69"/>
      <c r="H1142" s="69"/>
      <c r="I1142" s="1273"/>
      <c r="J1142" s="1279"/>
      <c r="K1142" s="1279"/>
      <c r="L1142" s="1279"/>
      <c r="M1142" s="1279"/>
    </row>
    <row r="1143" spans="2:13">
      <c r="B1143" s="1371"/>
      <c r="E1143" s="69"/>
      <c r="G1143" s="69"/>
      <c r="H1143" s="69"/>
      <c r="I1143" s="1273"/>
      <c r="J1143" s="1279"/>
      <c r="K1143" s="1279"/>
      <c r="L1143" s="1279"/>
      <c r="M1143" s="1279"/>
    </row>
    <row r="1144" spans="2:13">
      <c r="B1144" s="1371"/>
      <c r="E1144" s="69"/>
      <c r="G1144" s="69"/>
      <c r="H1144" s="69"/>
      <c r="I1144" s="1273"/>
      <c r="J1144" s="1279"/>
      <c r="K1144" s="1279"/>
      <c r="L1144" s="1279"/>
      <c r="M1144" s="1279"/>
    </row>
    <row r="1145" spans="2:13">
      <c r="B1145" s="1371"/>
      <c r="E1145" s="69"/>
      <c r="G1145" s="69"/>
      <c r="H1145" s="69"/>
      <c r="I1145" s="1273"/>
      <c r="J1145" s="1279"/>
      <c r="K1145" s="1279"/>
      <c r="L1145" s="1279"/>
      <c r="M1145" s="1279"/>
    </row>
    <row r="1146" spans="2:13">
      <c r="B1146" s="1371"/>
      <c r="E1146" s="69"/>
      <c r="G1146" s="69"/>
      <c r="H1146" s="69"/>
      <c r="I1146" s="1273"/>
      <c r="J1146" s="1279"/>
      <c r="K1146" s="1279"/>
      <c r="L1146" s="1279"/>
      <c r="M1146" s="1279"/>
    </row>
    <row r="1147" spans="2:13">
      <c r="B1147" s="1371"/>
      <c r="E1147" s="69"/>
      <c r="G1147" s="69"/>
      <c r="H1147" s="69"/>
      <c r="I1147" s="1273"/>
      <c r="J1147" s="1279"/>
      <c r="K1147" s="1279"/>
      <c r="L1147" s="1279"/>
      <c r="M1147" s="1279"/>
    </row>
    <row r="1148" spans="2:13">
      <c r="B1148" s="1371"/>
      <c r="E1148" s="69"/>
      <c r="G1148" s="69"/>
      <c r="H1148" s="69"/>
      <c r="I1148" s="1273"/>
      <c r="J1148" s="1279"/>
      <c r="K1148" s="1279"/>
      <c r="L1148" s="1279"/>
      <c r="M1148" s="1279"/>
    </row>
    <row r="1149" spans="2:13">
      <c r="B1149" s="1371"/>
      <c r="E1149" s="69"/>
      <c r="G1149" s="69"/>
      <c r="H1149" s="69"/>
      <c r="I1149" s="1273"/>
      <c r="J1149" s="1279"/>
      <c r="K1149" s="1279"/>
      <c r="L1149" s="1279"/>
      <c r="M1149" s="1279"/>
    </row>
    <row r="1150" spans="2:13">
      <c r="B1150" s="1371"/>
      <c r="E1150" s="69"/>
      <c r="G1150" s="69"/>
      <c r="H1150" s="69"/>
      <c r="I1150" s="1273"/>
      <c r="J1150" s="1279"/>
      <c r="K1150" s="1279"/>
      <c r="L1150" s="1279"/>
      <c r="M1150" s="1279"/>
    </row>
    <row r="1151" spans="2:13">
      <c r="B1151" s="1371"/>
      <c r="E1151" s="69"/>
      <c r="G1151" s="69"/>
      <c r="H1151" s="69"/>
      <c r="I1151" s="1273"/>
      <c r="J1151" s="1279"/>
      <c r="K1151" s="1279"/>
      <c r="L1151" s="1279"/>
      <c r="M1151" s="1279"/>
    </row>
    <row r="1152" spans="2:13">
      <c r="B1152" s="1371"/>
      <c r="E1152" s="69"/>
      <c r="G1152" s="69"/>
      <c r="H1152" s="69"/>
      <c r="I1152" s="1273"/>
      <c r="J1152" s="1279"/>
      <c r="K1152" s="1279"/>
      <c r="L1152" s="1279"/>
      <c r="M1152" s="1279"/>
    </row>
    <row r="1153" spans="2:13">
      <c r="B1153" s="1371"/>
      <c r="E1153" s="69"/>
      <c r="G1153" s="69"/>
      <c r="H1153" s="69"/>
      <c r="I1153" s="1273"/>
      <c r="J1153" s="1279"/>
      <c r="K1153" s="1279"/>
      <c r="L1153" s="1279"/>
      <c r="M1153" s="1279"/>
    </row>
    <row r="1154" spans="2:13">
      <c r="B1154" s="1371"/>
      <c r="E1154" s="69"/>
      <c r="G1154" s="69"/>
      <c r="H1154" s="69"/>
      <c r="I1154" s="1273"/>
      <c r="J1154" s="1279"/>
      <c r="K1154" s="1279"/>
      <c r="L1154" s="1279"/>
      <c r="M1154" s="1279"/>
    </row>
    <row r="1155" spans="2:13">
      <c r="B1155" s="1371"/>
      <c r="E1155" s="69"/>
      <c r="G1155" s="69"/>
      <c r="H1155" s="69"/>
      <c r="I1155" s="1273"/>
      <c r="J1155" s="1279"/>
      <c r="K1155" s="1279"/>
      <c r="L1155" s="1279"/>
      <c r="M1155" s="1279"/>
    </row>
    <row r="1156" spans="2:13">
      <c r="B1156" s="1371"/>
      <c r="E1156" s="69"/>
      <c r="G1156" s="69"/>
      <c r="H1156" s="69"/>
      <c r="I1156" s="1273"/>
      <c r="J1156" s="1279"/>
      <c r="K1156" s="1279"/>
      <c r="L1156" s="1279"/>
      <c r="M1156" s="1279"/>
    </row>
    <row r="1157" spans="2:13">
      <c r="B1157" s="1371"/>
      <c r="E1157" s="69"/>
      <c r="G1157" s="69"/>
      <c r="H1157" s="69"/>
      <c r="I1157" s="1273"/>
      <c r="J1157" s="1279"/>
      <c r="K1157" s="1279"/>
      <c r="L1157" s="1279"/>
      <c r="M1157" s="1279"/>
    </row>
    <row r="1158" spans="2:13">
      <c r="B1158" s="1371"/>
      <c r="E1158" s="69"/>
      <c r="G1158" s="69"/>
      <c r="H1158" s="69"/>
      <c r="I1158" s="1273"/>
      <c r="J1158" s="1279"/>
      <c r="K1158" s="1279"/>
      <c r="L1158" s="1279"/>
      <c r="M1158" s="1279"/>
    </row>
    <row r="1159" spans="2:13">
      <c r="B1159" s="1371"/>
      <c r="E1159" s="69"/>
      <c r="G1159" s="69"/>
      <c r="H1159" s="69"/>
      <c r="I1159" s="1273"/>
      <c r="J1159" s="1279"/>
      <c r="K1159" s="1279"/>
      <c r="L1159" s="1279"/>
      <c r="M1159" s="1279"/>
    </row>
    <row r="1160" spans="2:13">
      <c r="B1160" s="1371"/>
      <c r="E1160" s="69"/>
      <c r="G1160" s="69"/>
      <c r="H1160" s="69"/>
      <c r="I1160" s="1273"/>
      <c r="J1160" s="1279"/>
      <c r="K1160" s="1279"/>
      <c r="L1160" s="1279"/>
      <c r="M1160" s="1279"/>
    </row>
    <row r="1161" spans="2:13">
      <c r="B1161" s="1371"/>
      <c r="E1161" s="69"/>
      <c r="G1161" s="69"/>
      <c r="H1161" s="69"/>
      <c r="I1161" s="1273"/>
      <c r="J1161" s="1279"/>
      <c r="K1161" s="1279"/>
      <c r="L1161" s="1279"/>
      <c r="M1161" s="1279"/>
    </row>
    <row r="1162" spans="2:13">
      <c r="B1162" s="1371"/>
      <c r="E1162" s="69"/>
      <c r="G1162" s="69"/>
      <c r="H1162" s="69"/>
      <c r="I1162" s="1273"/>
      <c r="J1162" s="1279"/>
      <c r="K1162" s="1279"/>
      <c r="L1162" s="1279"/>
      <c r="M1162" s="1279"/>
    </row>
    <row r="1163" spans="2:13">
      <c r="B1163" s="1371"/>
      <c r="E1163" s="69"/>
      <c r="G1163" s="69"/>
      <c r="H1163" s="69"/>
      <c r="I1163" s="1273"/>
      <c r="J1163" s="1279"/>
      <c r="K1163" s="1279"/>
      <c r="L1163" s="1279"/>
      <c r="M1163" s="1279"/>
    </row>
    <row r="1164" spans="2:13">
      <c r="B1164" s="1371"/>
      <c r="E1164" s="69"/>
      <c r="G1164" s="69"/>
      <c r="H1164" s="69"/>
      <c r="I1164" s="1273"/>
      <c r="J1164" s="1279"/>
      <c r="K1164" s="1279"/>
      <c r="L1164" s="1279"/>
      <c r="M1164" s="1279"/>
    </row>
    <row r="1165" spans="2:13">
      <c r="B1165" s="1371"/>
      <c r="E1165" s="69"/>
      <c r="G1165" s="69"/>
      <c r="H1165" s="69"/>
      <c r="I1165" s="1273"/>
      <c r="J1165" s="1279"/>
      <c r="K1165" s="1279"/>
      <c r="L1165" s="1279"/>
      <c r="M1165" s="1279"/>
    </row>
    <row r="1166" spans="2:13">
      <c r="B1166" s="1371"/>
      <c r="E1166" s="69"/>
      <c r="G1166" s="69"/>
      <c r="H1166" s="69"/>
      <c r="I1166" s="1273"/>
      <c r="J1166" s="1279"/>
      <c r="K1166" s="1279"/>
      <c r="L1166" s="1279"/>
      <c r="M1166" s="1279"/>
    </row>
    <row r="1167" spans="2:13">
      <c r="B1167" s="1371"/>
      <c r="E1167" s="69"/>
      <c r="G1167" s="69"/>
      <c r="H1167" s="69"/>
      <c r="I1167" s="1273"/>
      <c r="J1167" s="1279"/>
      <c r="K1167" s="1279"/>
      <c r="L1167" s="1279"/>
      <c r="M1167" s="1279"/>
    </row>
    <row r="1168" spans="2:13">
      <c r="B1168" s="1371"/>
      <c r="E1168" s="69"/>
      <c r="G1168" s="69"/>
      <c r="H1168" s="69"/>
      <c r="I1168" s="1273"/>
      <c r="J1168" s="1279"/>
      <c r="K1168" s="1279"/>
      <c r="L1168" s="1279"/>
      <c r="M1168" s="1279"/>
    </row>
    <row r="1169" spans="2:13">
      <c r="B1169" s="1371"/>
      <c r="E1169" s="69"/>
      <c r="G1169" s="69"/>
      <c r="H1169" s="69"/>
      <c r="I1169" s="1273"/>
      <c r="J1169" s="1279"/>
      <c r="K1169" s="1279"/>
      <c r="L1169" s="1279"/>
      <c r="M1169" s="1279"/>
    </row>
    <row r="1170" spans="2:13">
      <c r="B1170" s="1371"/>
      <c r="E1170" s="69"/>
      <c r="G1170" s="69"/>
      <c r="H1170" s="69"/>
      <c r="I1170" s="1273"/>
      <c r="J1170" s="1279"/>
      <c r="K1170" s="1279"/>
      <c r="L1170" s="1279"/>
      <c r="M1170" s="1279"/>
    </row>
    <row r="1171" spans="2:13">
      <c r="B1171" s="1371"/>
      <c r="E1171" s="69"/>
      <c r="G1171" s="69"/>
      <c r="H1171" s="69"/>
      <c r="I1171" s="1273"/>
      <c r="J1171" s="1279"/>
      <c r="K1171" s="1279"/>
      <c r="L1171" s="1279"/>
      <c r="M1171" s="1279"/>
    </row>
    <row r="1172" spans="2:13">
      <c r="B1172" s="1371"/>
      <c r="E1172" s="69"/>
      <c r="G1172" s="69"/>
      <c r="H1172" s="69"/>
      <c r="I1172" s="1273"/>
      <c r="J1172" s="1279"/>
      <c r="K1172" s="1279"/>
      <c r="L1172" s="1279"/>
      <c r="M1172" s="1279"/>
    </row>
    <row r="1173" spans="2:13">
      <c r="B1173" s="1371"/>
      <c r="E1173" s="69"/>
      <c r="G1173" s="69"/>
      <c r="H1173" s="69"/>
      <c r="I1173" s="1273"/>
      <c r="J1173" s="1279"/>
      <c r="K1173" s="1279"/>
      <c r="L1173" s="1279"/>
      <c r="M1173" s="1279"/>
    </row>
    <row r="1174" spans="2:13">
      <c r="B1174" s="1371"/>
      <c r="E1174" s="69"/>
      <c r="G1174" s="69"/>
      <c r="H1174" s="69"/>
      <c r="I1174" s="1273"/>
      <c r="J1174" s="1279"/>
      <c r="K1174" s="1279"/>
      <c r="L1174" s="1279"/>
      <c r="M1174" s="1279"/>
    </row>
    <row r="1175" spans="2:13">
      <c r="B1175" s="1371"/>
      <c r="E1175" s="69"/>
      <c r="G1175" s="69"/>
      <c r="H1175" s="69"/>
      <c r="I1175" s="1273"/>
      <c r="J1175" s="1279"/>
      <c r="K1175" s="1279"/>
      <c r="L1175" s="1279"/>
      <c r="M1175" s="1279"/>
    </row>
    <row r="1176" spans="2:13">
      <c r="B1176" s="1371"/>
      <c r="E1176" s="69"/>
      <c r="G1176" s="69"/>
      <c r="H1176" s="69"/>
      <c r="I1176" s="1273"/>
      <c r="J1176" s="1279"/>
      <c r="K1176" s="1279"/>
      <c r="L1176" s="1279"/>
      <c r="M1176" s="1279"/>
    </row>
    <row r="1177" spans="2:13">
      <c r="B1177" s="1371"/>
      <c r="E1177" s="69"/>
      <c r="G1177" s="69"/>
      <c r="H1177" s="69"/>
      <c r="I1177" s="1273"/>
      <c r="J1177" s="1279"/>
      <c r="K1177" s="1279"/>
      <c r="L1177" s="1279"/>
      <c r="M1177" s="1279"/>
    </row>
    <row r="1178" spans="2:13">
      <c r="B1178" s="1371"/>
      <c r="E1178" s="69"/>
      <c r="G1178" s="69"/>
      <c r="H1178" s="69"/>
      <c r="I1178" s="1273"/>
      <c r="J1178" s="1279"/>
      <c r="K1178" s="1279"/>
      <c r="L1178" s="1279"/>
      <c r="M1178" s="1279"/>
    </row>
    <row r="1179" spans="2:13">
      <c r="B1179" s="1371"/>
      <c r="E1179" s="69"/>
      <c r="G1179" s="69"/>
      <c r="H1179" s="69"/>
      <c r="I1179" s="1273"/>
      <c r="J1179" s="1279"/>
      <c r="K1179" s="1279"/>
      <c r="L1179" s="1279"/>
      <c r="M1179" s="1279"/>
    </row>
    <row r="1180" spans="2:13">
      <c r="B1180" s="1371"/>
      <c r="E1180" s="69"/>
      <c r="G1180" s="69"/>
      <c r="H1180" s="69"/>
      <c r="I1180" s="1273"/>
      <c r="J1180" s="1279"/>
      <c r="K1180" s="1279"/>
      <c r="L1180" s="1279"/>
      <c r="M1180" s="1279"/>
    </row>
    <row r="1181" spans="2:13">
      <c r="B1181" s="1371"/>
      <c r="E1181" s="69"/>
      <c r="G1181" s="69"/>
      <c r="H1181" s="69"/>
      <c r="I1181" s="1273"/>
      <c r="J1181" s="1279"/>
      <c r="K1181" s="1279"/>
      <c r="L1181" s="1279"/>
      <c r="M1181" s="1279"/>
    </row>
    <row r="1182" spans="2:13">
      <c r="B1182" s="1371"/>
      <c r="E1182" s="69"/>
      <c r="G1182" s="69"/>
      <c r="H1182" s="69"/>
      <c r="I1182" s="1273"/>
      <c r="J1182" s="1279"/>
      <c r="K1182" s="1279"/>
      <c r="L1182" s="1279"/>
      <c r="M1182" s="1279"/>
    </row>
    <row r="1183" spans="2:13">
      <c r="B1183" s="1371"/>
      <c r="E1183" s="69"/>
      <c r="G1183" s="69"/>
      <c r="H1183" s="69"/>
      <c r="I1183" s="1273"/>
      <c r="J1183" s="1279"/>
      <c r="K1183" s="1279"/>
      <c r="L1183" s="1279"/>
      <c r="M1183" s="1279"/>
    </row>
    <row r="1184" spans="2:13">
      <c r="B1184" s="1371"/>
      <c r="E1184" s="69"/>
      <c r="G1184" s="69"/>
      <c r="H1184" s="69"/>
      <c r="I1184" s="1273"/>
      <c r="J1184" s="1279"/>
      <c r="K1184" s="1279"/>
      <c r="L1184" s="1279"/>
      <c r="M1184" s="1279"/>
    </row>
    <row r="1185" spans="2:13">
      <c r="B1185" s="1371"/>
      <c r="E1185" s="69"/>
      <c r="G1185" s="69"/>
      <c r="H1185" s="69"/>
      <c r="I1185" s="1273"/>
      <c r="J1185" s="1279"/>
      <c r="K1185" s="1279"/>
      <c r="L1185" s="1279"/>
      <c r="M1185" s="1279"/>
    </row>
    <row r="1186" spans="2:13">
      <c r="B1186" s="1371"/>
      <c r="E1186" s="69"/>
      <c r="G1186" s="69"/>
      <c r="H1186" s="69"/>
      <c r="I1186" s="1273"/>
      <c r="J1186" s="1279"/>
      <c r="K1186" s="1279"/>
      <c r="L1186" s="1279"/>
      <c r="M1186" s="1279"/>
    </row>
    <row r="1187" spans="2:13">
      <c r="B1187" s="1371"/>
      <c r="E1187" s="69"/>
      <c r="G1187" s="69"/>
      <c r="H1187" s="69"/>
      <c r="I1187" s="1273"/>
      <c r="J1187" s="1279"/>
      <c r="K1187" s="1279"/>
      <c r="L1187" s="1279"/>
      <c r="M1187" s="1279"/>
    </row>
    <row r="1188" spans="2:13">
      <c r="B1188" s="1371"/>
      <c r="E1188" s="69"/>
      <c r="G1188" s="69"/>
      <c r="H1188" s="69"/>
      <c r="I1188" s="1273"/>
      <c r="J1188" s="1279"/>
      <c r="K1188" s="1279"/>
      <c r="L1188" s="1279"/>
      <c r="M1188" s="1279"/>
    </row>
    <row r="1189" spans="2:13">
      <c r="B1189" s="1371"/>
      <c r="E1189" s="69"/>
      <c r="G1189" s="69"/>
      <c r="H1189" s="69"/>
      <c r="I1189" s="1273"/>
      <c r="J1189" s="1279"/>
      <c r="K1189" s="1279"/>
      <c r="L1189" s="1279"/>
      <c r="M1189" s="1279"/>
    </row>
    <row r="1190" spans="2:13">
      <c r="B1190" s="1371"/>
      <c r="E1190" s="69"/>
      <c r="G1190" s="69"/>
      <c r="H1190" s="69"/>
      <c r="I1190" s="1273"/>
      <c r="J1190" s="1279"/>
      <c r="K1190" s="1279"/>
      <c r="L1190" s="1279"/>
      <c r="M1190" s="1279"/>
    </row>
    <row r="1191" spans="2:13">
      <c r="B1191" s="1371"/>
      <c r="E1191" s="69"/>
      <c r="G1191" s="69"/>
      <c r="H1191" s="69"/>
      <c r="I1191" s="1273"/>
      <c r="J1191" s="1279"/>
      <c r="K1191" s="1279"/>
      <c r="L1191" s="1279"/>
      <c r="M1191" s="1279"/>
    </row>
    <row r="1192" spans="2:13">
      <c r="B1192" s="1371"/>
      <c r="E1192" s="69"/>
      <c r="G1192" s="69"/>
      <c r="H1192" s="69"/>
      <c r="I1192" s="1273"/>
      <c r="J1192" s="1279"/>
      <c r="K1192" s="1279"/>
      <c r="L1192" s="1279"/>
      <c r="M1192" s="1279"/>
    </row>
    <row r="1193" spans="2:13">
      <c r="B1193" s="1371"/>
      <c r="E1193" s="69"/>
      <c r="G1193" s="69"/>
      <c r="H1193" s="69"/>
      <c r="I1193" s="1273"/>
      <c r="J1193" s="1279"/>
      <c r="K1193" s="1279"/>
      <c r="L1193" s="1279"/>
      <c r="M1193" s="1279"/>
    </row>
    <row r="1194" spans="2:13">
      <c r="B1194" s="1371"/>
      <c r="E1194" s="69"/>
      <c r="G1194" s="69"/>
      <c r="H1194" s="69"/>
      <c r="I1194" s="1273"/>
      <c r="J1194" s="1279"/>
      <c r="K1194" s="1279"/>
      <c r="L1194" s="1279"/>
      <c r="M1194" s="1279"/>
    </row>
    <row r="1195" spans="2:13">
      <c r="B1195" s="1371"/>
      <c r="E1195" s="69"/>
      <c r="G1195" s="69"/>
      <c r="H1195" s="69"/>
      <c r="I1195" s="1273"/>
      <c r="J1195" s="1279"/>
      <c r="K1195" s="1279"/>
      <c r="L1195" s="1279"/>
      <c r="M1195" s="1279"/>
    </row>
    <row r="1196" spans="2:13">
      <c r="B1196" s="1371"/>
      <c r="E1196" s="69"/>
      <c r="G1196" s="69"/>
      <c r="H1196" s="69"/>
      <c r="I1196" s="1273"/>
      <c r="J1196" s="1279"/>
      <c r="K1196" s="1279"/>
      <c r="L1196" s="1279"/>
      <c r="M1196" s="1279"/>
    </row>
    <row r="1197" spans="2:13">
      <c r="B1197" s="1371"/>
      <c r="E1197" s="69"/>
      <c r="G1197" s="69"/>
      <c r="H1197" s="69"/>
      <c r="I1197" s="1273"/>
      <c r="J1197" s="1279"/>
      <c r="K1197" s="1279"/>
      <c r="L1197" s="1279"/>
      <c r="M1197" s="1279"/>
    </row>
    <row r="1198" spans="2:13">
      <c r="B1198" s="1371"/>
      <c r="E1198" s="69"/>
      <c r="G1198" s="69"/>
      <c r="H1198" s="69"/>
      <c r="I1198" s="1273"/>
      <c r="J1198" s="1279"/>
      <c r="K1198" s="1279"/>
      <c r="L1198" s="1279"/>
      <c r="M1198" s="1279"/>
    </row>
    <row r="1199" spans="2:13">
      <c r="B1199" s="1371"/>
      <c r="E1199" s="69"/>
      <c r="G1199" s="69"/>
      <c r="H1199" s="69"/>
      <c r="I1199" s="1273"/>
      <c r="J1199" s="1279"/>
      <c r="K1199" s="1279"/>
      <c r="L1199" s="1279"/>
      <c r="M1199" s="1279"/>
    </row>
    <row r="1200" spans="2:13">
      <c r="B1200" s="1371"/>
      <c r="E1200" s="69"/>
      <c r="G1200" s="69"/>
      <c r="H1200" s="69"/>
      <c r="I1200" s="1273"/>
      <c r="J1200" s="1279"/>
      <c r="K1200" s="1279"/>
      <c r="L1200" s="1279"/>
      <c r="M1200" s="1279"/>
    </row>
    <row r="1201" spans="2:13">
      <c r="B1201" s="1371"/>
      <c r="E1201" s="69"/>
      <c r="G1201" s="69"/>
      <c r="H1201" s="69"/>
      <c r="I1201" s="1273"/>
      <c r="J1201" s="1279"/>
      <c r="K1201" s="1279"/>
      <c r="L1201" s="1279"/>
      <c r="M1201" s="1279"/>
    </row>
    <row r="1202" spans="2:13">
      <c r="B1202" s="1371"/>
      <c r="E1202" s="69"/>
      <c r="G1202" s="69"/>
      <c r="H1202" s="69"/>
      <c r="I1202" s="1273"/>
      <c r="J1202" s="1279"/>
      <c r="K1202" s="1279"/>
      <c r="L1202" s="1279"/>
      <c r="M1202" s="1279"/>
    </row>
    <row r="1203" spans="2:13">
      <c r="B1203" s="1371"/>
      <c r="E1203" s="69"/>
      <c r="G1203" s="69"/>
      <c r="H1203" s="69"/>
      <c r="I1203" s="1273"/>
      <c r="J1203" s="1279"/>
      <c r="K1203" s="1279"/>
      <c r="L1203" s="1279"/>
      <c r="M1203" s="1279"/>
    </row>
    <row r="1204" spans="2:13">
      <c r="B1204" s="1371"/>
      <c r="E1204" s="69"/>
      <c r="G1204" s="69"/>
      <c r="H1204" s="69"/>
      <c r="I1204" s="1273"/>
      <c r="J1204" s="1279"/>
      <c r="K1204" s="1279"/>
      <c r="L1204" s="1279"/>
      <c r="M1204" s="1279"/>
    </row>
    <row r="1205" spans="2:13">
      <c r="B1205" s="1371"/>
      <c r="E1205" s="69"/>
      <c r="G1205" s="69"/>
      <c r="H1205" s="69"/>
      <c r="I1205" s="1273"/>
      <c r="J1205" s="1279"/>
      <c r="K1205" s="1279"/>
      <c r="L1205" s="1279"/>
      <c r="M1205" s="1279"/>
    </row>
    <row r="1206" spans="2:13">
      <c r="B1206" s="1371"/>
      <c r="E1206" s="69"/>
      <c r="G1206" s="69"/>
      <c r="H1206" s="69"/>
      <c r="I1206" s="1273"/>
      <c r="J1206" s="1279"/>
      <c r="K1206" s="1279"/>
      <c r="L1206" s="1279"/>
      <c r="M1206" s="1279"/>
    </row>
    <row r="1207" spans="2:13">
      <c r="B1207" s="1371"/>
      <c r="E1207" s="69"/>
      <c r="G1207" s="69"/>
      <c r="H1207" s="69"/>
      <c r="I1207" s="1273"/>
      <c r="J1207" s="1279"/>
      <c r="K1207" s="1279"/>
      <c r="L1207" s="1279"/>
      <c r="M1207" s="1279"/>
    </row>
    <row r="1208" spans="2:13">
      <c r="B1208" s="1371"/>
      <c r="E1208" s="69"/>
      <c r="G1208" s="69"/>
      <c r="H1208" s="69"/>
      <c r="I1208" s="1273"/>
      <c r="J1208" s="1279"/>
      <c r="K1208" s="1279"/>
      <c r="L1208" s="1279"/>
      <c r="M1208" s="1279"/>
    </row>
    <row r="1209" spans="2:13">
      <c r="B1209" s="1371"/>
      <c r="E1209" s="69"/>
      <c r="G1209" s="69"/>
      <c r="H1209" s="69"/>
      <c r="I1209" s="1273"/>
      <c r="J1209" s="1279"/>
      <c r="K1209" s="1279"/>
      <c r="L1209" s="1279"/>
      <c r="M1209" s="1279"/>
    </row>
    <row r="1210" spans="2:13">
      <c r="B1210" s="1371"/>
      <c r="E1210" s="69"/>
      <c r="G1210" s="69"/>
      <c r="H1210" s="69"/>
      <c r="I1210" s="1273"/>
      <c r="J1210" s="1279"/>
      <c r="K1210" s="1279"/>
      <c r="L1210" s="1279"/>
      <c r="M1210" s="1279"/>
    </row>
    <row r="1211" spans="2:13">
      <c r="B1211" s="1371"/>
      <c r="E1211" s="69"/>
      <c r="G1211" s="69"/>
      <c r="H1211" s="69"/>
      <c r="I1211" s="1273"/>
      <c r="J1211" s="1279"/>
      <c r="K1211" s="1279"/>
      <c r="L1211" s="1279"/>
      <c r="M1211" s="1279"/>
    </row>
    <row r="1212" spans="2:13">
      <c r="B1212" s="1371"/>
      <c r="E1212" s="69"/>
      <c r="G1212" s="69"/>
      <c r="H1212" s="69"/>
      <c r="I1212" s="1273"/>
      <c r="J1212" s="1279"/>
      <c r="K1212" s="1279"/>
      <c r="L1212" s="1279"/>
      <c r="M1212" s="1279"/>
    </row>
    <row r="1213" spans="2:13">
      <c r="B1213" s="1371"/>
      <c r="E1213" s="69"/>
      <c r="G1213" s="69"/>
      <c r="H1213" s="69"/>
      <c r="I1213" s="1273"/>
      <c r="J1213" s="1279"/>
      <c r="K1213" s="1279"/>
      <c r="L1213" s="1279"/>
      <c r="M1213" s="1279"/>
    </row>
    <row r="1214" spans="2:13">
      <c r="B1214" s="1371"/>
      <c r="E1214" s="69"/>
      <c r="G1214" s="69"/>
      <c r="H1214" s="69"/>
      <c r="I1214" s="1273"/>
      <c r="J1214" s="1279"/>
      <c r="K1214" s="1279"/>
      <c r="L1214" s="1279"/>
      <c r="M1214" s="1279"/>
    </row>
    <row r="1215" spans="2:13">
      <c r="B1215" s="1371"/>
      <c r="E1215" s="69"/>
      <c r="G1215" s="69"/>
      <c r="H1215" s="69"/>
      <c r="I1215" s="1273"/>
      <c r="J1215" s="1279"/>
      <c r="K1215" s="1279"/>
      <c r="L1215" s="1279"/>
      <c r="M1215" s="1279"/>
    </row>
    <row r="1216" spans="2:13">
      <c r="B1216" s="1371"/>
      <c r="E1216" s="69"/>
      <c r="G1216" s="69"/>
      <c r="H1216" s="69"/>
      <c r="I1216" s="1273"/>
      <c r="J1216" s="1279"/>
      <c r="K1216" s="1279"/>
      <c r="L1216" s="1279"/>
      <c r="M1216" s="1279"/>
    </row>
    <row r="1217" spans="1:23">
      <c r="B1217" s="1371"/>
      <c r="E1217" s="69"/>
      <c r="G1217" s="69"/>
      <c r="H1217" s="69"/>
      <c r="I1217" s="1273"/>
      <c r="J1217" s="1279"/>
      <c r="K1217" s="1279"/>
      <c r="L1217" s="1279"/>
      <c r="M1217" s="1279"/>
    </row>
    <row r="1218" spans="1:23">
      <c r="B1218" s="1371"/>
      <c r="E1218" s="69"/>
      <c r="G1218" s="69"/>
      <c r="H1218" s="69"/>
      <c r="I1218" s="1273"/>
      <c r="J1218" s="1279"/>
      <c r="K1218" s="1279"/>
      <c r="L1218" s="1279"/>
      <c r="M1218" s="1279"/>
    </row>
    <row r="1219" spans="1:23">
      <c r="B1219" s="1371"/>
      <c r="E1219" s="69"/>
      <c r="G1219" s="69"/>
      <c r="H1219" s="69"/>
      <c r="I1219" s="1273"/>
      <c r="J1219" s="1279"/>
      <c r="K1219" s="1279"/>
      <c r="L1219" s="1279"/>
      <c r="M1219" s="1279"/>
    </row>
    <row r="1220" spans="1:23">
      <c r="B1220" s="1371"/>
      <c r="E1220" s="69"/>
      <c r="G1220" s="69"/>
      <c r="H1220" s="69"/>
      <c r="I1220" s="1273"/>
      <c r="J1220" s="1279"/>
      <c r="K1220" s="1279"/>
      <c r="L1220" s="1279"/>
      <c r="M1220" s="1279"/>
    </row>
    <row r="1221" spans="1:23">
      <c r="B1221" s="1371"/>
      <c r="E1221" s="69"/>
      <c r="G1221" s="69"/>
      <c r="H1221" s="69"/>
      <c r="I1221" s="1273"/>
      <c r="J1221" s="1279"/>
      <c r="K1221" s="1279"/>
      <c r="L1221" s="1279"/>
      <c r="M1221" s="1279"/>
    </row>
    <row r="1225" spans="1:23" ht="14">
      <c r="A1225" s="1285" t="s">
        <v>3218</v>
      </c>
    </row>
    <row r="1227" spans="1:23" s="55" customFormat="1" ht="69">
      <c r="A1227" s="594" t="s">
        <v>200</v>
      </c>
      <c r="B1227" s="594" t="s">
        <v>1868</v>
      </c>
      <c r="C1227" s="594" t="s">
        <v>3110</v>
      </c>
      <c r="D1227" s="1266" t="s">
        <v>3223</v>
      </c>
      <c r="E1227" s="594" t="s">
        <v>3111</v>
      </c>
      <c r="F1227" s="594" t="s">
        <v>3229</v>
      </c>
      <c r="G1227" s="594" t="s">
        <v>26</v>
      </c>
      <c r="H1227" s="594" t="s">
        <v>1011</v>
      </c>
      <c r="I1227" s="594" t="s">
        <v>101</v>
      </c>
      <c r="J1227" s="594" t="s">
        <v>144</v>
      </c>
      <c r="K1227" s="594" t="s">
        <v>3124</v>
      </c>
      <c r="L1227" s="594" t="s">
        <v>2904</v>
      </c>
      <c r="M1227" s="594" t="s">
        <v>330</v>
      </c>
      <c r="N1227" s="594" t="s">
        <v>3126</v>
      </c>
      <c r="O1227" s="594" t="s">
        <v>3127</v>
      </c>
      <c r="P1227" s="594" t="s">
        <v>3001</v>
      </c>
      <c r="Q1227" s="594" t="s">
        <v>3188</v>
      </c>
      <c r="R1227" s="594" t="s">
        <v>3189</v>
      </c>
      <c r="S1227" s="594" t="s">
        <v>152</v>
      </c>
      <c r="T1227" s="594" t="s">
        <v>279</v>
      </c>
      <c r="U1227" s="594" t="s">
        <v>280</v>
      </c>
      <c r="V1227" s="594" t="s">
        <v>281</v>
      </c>
      <c r="W1227" s="594" t="s">
        <v>3190</v>
      </c>
    </row>
    <row r="1228" spans="1:23">
      <c r="B1228" s="1371"/>
      <c r="E1228" s="69"/>
      <c r="J1228" s="1279"/>
    </row>
    <row r="1229" spans="1:23">
      <c r="B1229" s="1371"/>
      <c r="E1229" s="69"/>
      <c r="J1229" s="1279"/>
    </row>
    <row r="1230" spans="1:23">
      <c r="B1230" s="1371"/>
      <c r="E1230" s="69"/>
      <c r="J1230" s="1279"/>
    </row>
    <row r="1231" spans="1:23">
      <c r="B1231" s="1371"/>
      <c r="E1231" s="69"/>
      <c r="J1231" s="1279"/>
    </row>
    <row r="1232" spans="1:23">
      <c r="B1232" s="1371"/>
      <c r="E1232" s="69"/>
      <c r="J1232" s="1279"/>
    </row>
    <row r="1233" spans="2:10">
      <c r="B1233" s="1371"/>
      <c r="E1233" s="69"/>
      <c r="J1233" s="1279"/>
    </row>
    <row r="1234" spans="2:10">
      <c r="B1234" s="1371"/>
      <c r="E1234" s="69"/>
      <c r="J1234" s="1279"/>
    </row>
    <row r="1235" spans="2:10">
      <c r="B1235" s="1371"/>
      <c r="E1235" s="69"/>
      <c r="J1235" s="1279"/>
    </row>
    <row r="1236" spans="2:10">
      <c r="B1236" s="1371"/>
      <c r="E1236" s="69"/>
      <c r="J1236" s="1279"/>
    </row>
    <row r="1237" spans="2:10">
      <c r="B1237" s="1371"/>
      <c r="E1237" s="69"/>
      <c r="J1237" s="1279"/>
    </row>
    <row r="1238" spans="2:10">
      <c r="B1238" s="1371"/>
      <c r="E1238" s="69"/>
      <c r="J1238" s="1279"/>
    </row>
    <row r="1239" spans="2:10">
      <c r="B1239" s="1371"/>
      <c r="E1239" s="69"/>
      <c r="J1239" s="1279"/>
    </row>
    <row r="1240" spans="2:10">
      <c r="B1240" s="1371"/>
      <c r="E1240" s="69"/>
      <c r="J1240" s="1279"/>
    </row>
    <row r="1241" spans="2:10">
      <c r="B1241" s="1371"/>
      <c r="E1241" s="69"/>
      <c r="J1241" s="1279"/>
    </row>
    <row r="1242" spans="2:10">
      <c r="B1242" s="1371"/>
      <c r="E1242" s="69"/>
      <c r="J1242" s="1279"/>
    </row>
    <row r="1243" spans="2:10">
      <c r="B1243" s="1371"/>
      <c r="E1243" s="69"/>
      <c r="J1243" s="1279"/>
    </row>
    <row r="1244" spans="2:10">
      <c r="B1244" s="1371"/>
      <c r="E1244" s="69"/>
      <c r="J1244" s="1279"/>
    </row>
    <row r="1245" spans="2:10">
      <c r="B1245" s="1371"/>
      <c r="E1245" s="69"/>
      <c r="J1245" s="1279"/>
    </row>
    <row r="1246" spans="2:10">
      <c r="B1246" s="1371"/>
      <c r="E1246" s="69"/>
      <c r="J1246" s="1279"/>
    </row>
    <row r="1247" spans="2:10">
      <c r="B1247" s="1371"/>
      <c r="E1247" s="69"/>
      <c r="J1247" s="1279"/>
    </row>
    <row r="1248" spans="2:10">
      <c r="B1248" s="1371"/>
      <c r="E1248" s="69"/>
      <c r="J1248" s="1279"/>
    </row>
    <row r="1249" spans="2:10">
      <c r="B1249" s="1371"/>
      <c r="E1249" s="69"/>
      <c r="J1249" s="1279"/>
    </row>
    <row r="1250" spans="2:10">
      <c r="B1250" s="1371"/>
      <c r="E1250" s="69"/>
      <c r="J1250" s="1279"/>
    </row>
    <row r="1251" spans="2:10">
      <c r="B1251" s="1371"/>
      <c r="E1251" s="69"/>
      <c r="J1251" s="1279"/>
    </row>
    <row r="1252" spans="2:10">
      <c r="B1252" s="1371"/>
      <c r="E1252" s="69"/>
      <c r="J1252" s="1279"/>
    </row>
    <row r="1253" spans="2:10">
      <c r="B1253" s="1371"/>
      <c r="E1253" s="69"/>
      <c r="J1253" s="1279"/>
    </row>
    <row r="1254" spans="2:10">
      <c r="B1254" s="1371"/>
      <c r="E1254" s="69"/>
      <c r="J1254" s="1279"/>
    </row>
    <row r="1255" spans="2:10">
      <c r="B1255" s="1371"/>
      <c r="E1255" s="69"/>
      <c r="J1255" s="1279"/>
    </row>
    <row r="1256" spans="2:10">
      <c r="B1256" s="1371"/>
      <c r="E1256" s="69"/>
      <c r="J1256" s="1279"/>
    </row>
    <row r="1257" spans="2:10">
      <c r="B1257" s="1371"/>
      <c r="E1257" s="69"/>
      <c r="J1257" s="1279"/>
    </row>
    <row r="1258" spans="2:10">
      <c r="B1258" s="1371"/>
      <c r="E1258" s="69"/>
      <c r="J1258" s="1279"/>
    </row>
    <row r="1259" spans="2:10">
      <c r="B1259" s="1371"/>
      <c r="E1259" s="69"/>
      <c r="J1259" s="1279"/>
    </row>
    <row r="1260" spans="2:10">
      <c r="B1260" s="1371"/>
      <c r="E1260" s="69"/>
      <c r="J1260" s="1279"/>
    </row>
    <row r="1261" spans="2:10">
      <c r="B1261" s="1371"/>
      <c r="E1261" s="69"/>
      <c r="J1261" s="1279"/>
    </row>
    <row r="1262" spans="2:10">
      <c r="B1262" s="1371"/>
      <c r="E1262" s="69"/>
      <c r="J1262" s="1279"/>
    </row>
    <row r="1263" spans="2:10">
      <c r="B1263" s="1371"/>
      <c r="E1263" s="69"/>
      <c r="J1263" s="1279"/>
    </row>
    <row r="1264" spans="2:10">
      <c r="B1264" s="1371"/>
      <c r="E1264" s="69"/>
      <c r="J1264" s="1279"/>
    </row>
    <row r="1265" spans="2:10">
      <c r="B1265" s="1371"/>
      <c r="E1265" s="69"/>
      <c r="J1265" s="1279"/>
    </row>
    <row r="1266" spans="2:10">
      <c r="B1266" s="1371"/>
      <c r="E1266" s="69"/>
      <c r="J1266" s="1279"/>
    </row>
    <row r="1267" spans="2:10">
      <c r="B1267" s="1371"/>
      <c r="E1267" s="69"/>
      <c r="J1267" s="1279"/>
    </row>
    <row r="1268" spans="2:10">
      <c r="B1268" s="1371"/>
      <c r="E1268" s="69"/>
      <c r="J1268" s="1279"/>
    </row>
    <row r="1269" spans="2:10">
      <c r="B1269" s="1371"/>
      <c r="E1269" s="69"/>
      <c r="J1269" s="1279"/>
    </row>
    <row r="1270" spans="2:10">
      <c r="B1270" s="1371"/>
      <c r="E1270" s="69"/>
      <c r="J1270" s="1279"/>
    </row>
    <row r="1271" spans="2:10">
      <c r="B1271" s="1371"/>
      <c r="E1271" s="69"/>
      <c r="J1271" s="1279"/>
    </row>
    <row r="1272" spans="2:10">
      <c r="B1272" s="1371"/>
      <c r="E1272" s="69"/>
      <c r="J1272" s="1279"/>
    </row>
    <row r="1273" spans="2:10">
      <c r="B1273" s="1371"/>
      <c r="E1273" s="69"/>
      <c r="J1273" s="1279"/>
    </row>
    <row r="1274" spans="2:10">
      <c r="B1274" s="1371"/>
      <c r="E1274" s="69"/>
      <c r="J1274" s="1279"/>
    </row>
    <row r="1275" spans="2:10">
      <c r="B1275" s="1371"/>
      <c r="E1275" s="69"/>
      <c r="J1275" s="1279"/>
    </row>
    <row r="1276" spans="2:10">
      <c r="B1276" s="1371"/>
      <c r="E1276" s="69"/>
      <c r="J1276" s="1279"/>
    </row>
    <row r="1277" spans="2:10">
      <c r="B1277" s="1371"/>
      <c r="E1277" s="69"/>
      <c r="J1277" s="1279"/>
    </row>
    <row r="1278" spans="2:10">
      <c r="B1278" s="1371"/>
      <c r="E1278" s="69"/>
      <c r="J1278" s="1279"/>
    </row>
    <row r="1279" spans="2:10">
      <c r="B1279" s="1371"/>
      <c r="E1279" s="69"/>
      <c r="J1279" s="1279"/>
    </row>
    <row r="1280" spans="2:10">
      <c r="B1280" s="1371"/>
      <c r="E1280" s="69"/>
      <c r="J1280" s="1279"/>
    </row>
    <row r="1281" spans="2:10">
      <c r="B1281" s="1371"/>
      <c r="E1281" s="69"/>
      <c r="J1281" s="1279"/>
    </row>
    <row r="1282" spans="2:10">
      <c r="B1282" s="1371"/>
      <c r="E1282" s="69"/>
      <c r="J1282" s="1279"/>
    </row>
    <row r="1283" spans="2:10">
      <c r="B1283" s="1371"/>
      <c r="E1283" s="69"/>
      <c r="J1283" s="1279"/>
    </row>
    <row r="1284" spans="2:10">
      <c r="B1284" s="1371"/>
      <c r="E1284" s="69"/>
      <c r="J1284" s="1279"/>
    </row>
    <row r="1285" spans="2:10">
      <c r="B1285" s="1371"/>
      <c r="E1285" s="69"/>
      <c r="J1285" s="1279"/>
    </row>
    <row r="1286" spans="2:10">
      <c r="B1286" s="1371"/>
      <c r="E1286" s="69"/>
      <c r="J1286" s="1279"/>
    </row>
    <row r="1287" spans="2:10">
      <c r="B1287" s="1371"/>
      <c r="E1287" s="69"/>
      <c r="J1287" s="1279"/>
    </row>
    <row r="1288" spans="2:10">
      <c r="B1288" s="1371"/>
      <c r="E1288" s="69"/>
      <c r="J1288" s="1279"/>
    </row>
    <row r="1289" spans="2:10">
      <c r="B1289" s="1371"/>
      <c r="E1289" s="69"/>
      <c r="J1289" s="1279"/>
    </row>
    <row r="1290" spans="2:10">
      <c r="B1290" s="1371"/>
      <c r="E1290" s="69"/>
      <c r="J1290" s="1279"/>
    </row>
    <row r="1291" spans="2:10">
      <c r="B1291" s="1371"/>
      <c r="E1291" s="69"/>
      <c r="J1291" s="1279"/>
    </row>
    <row r="1292" spans="2:10">
      <c r="B1292" s="1371"/>
      <c r="E1292" s="69"/>
      <c r="J1292" s="1279"/>
    </row>
    <row r="1293" spans="2:10">
      <c r="B1293" s="1371"/>
      <c r="E1293" s="69"/>
      <c r="J1293" s="1279"/>
    </row>
    <row r="1294" spans="2:10">
      <c r="B1294" s="1371"/>
      <c r="E1294" s="69"/>
      <c r="J1294" s="1279"/>
    </row>
    <row r="1295" spans="2:10">
      <c r="B1295" s="1371"/>
      <c r="E1295" s="69"/>
      <c r="J1295" s="1279"/>
    </row>
    <row r="1296" spans="2:10">
      <c r="B1296" s="1371"/>
      <c r="E1296" s="69"/>
      <c r="J1296" s="1279"/>
    </row>
    <row r="1297" spans="2:10">
      <c r="B1297" s="1371"/>
      <c r="E1297" s="69"/>
      <c r="J1297" s="1279"/>
    </row>
    <row r="1298" spans="2:10">
      <c r="B1298" s="1371"/>
      <c r="E1298" s="69"/>
      <c r="J1298" s="1279"/>
    </row>
    <row r="1299" spans="2:10">
      <c r="B1299" s="1371"/>
      <c r="E1299" s="69"/>
      <c r="J1299" s="1279"/>
    </row>
    <row r="1300" spans="2:10">
      <c r="B1300" s="1371"/>
      <c r="E1300" s="69"/>
      <c r="J1300" s="1279"/>
    </row>
    <row r="1301" spans="2:10">
      <c r="B1301" s="1371"/>
      <c r="E1301" s="69"/>
      <c r="J1301" s="1279"/>
    </row>
    <row r="1302" spans="2:10">
      <c r="B1302" s="1371"/>
      <c r="E1302" s="69"/>
      <c r="J1302" s="1279"/>
    </row>
    <row r="1303" spans="2:10">
      <c r="B1303" s="1371"/>
      <c r="E1303" s="69"/>
      <c r="J1303" s="1279"/>
    </row>
    <row r="1304" spans="2:10">
      <c r="B1304" s="1371"/>
      <c r="E1304" s="69"/>
      <c r="J1304" s="1279"/>
    </row>
    <row r="1305" spans="2:10">
      <c r="B1305" s="1371"/>
      <c r="E1305" s="69"/>
      <c r="J1305" s="1279"/>
    </row>
    <row r="1306" spans="2:10">
      <c r="B1306" s="1371"/>
      <c r="E1306" s="69"/>
      <c r="J1306" s="1279"/>
    </row>
    <row r="1307" spans="2:10">
      <c r="B1307" s="1371"/>
      <c r="E1307" s="69"/>
      <c r="J1307" s="1279"/>
    </row>
    <row r="1308" spans="2:10">
      <c r="B1308" s="1371"/>
      <c r="E1308" s="69"/>
      <c r="J1308" s="1279"/>
    </row>
    <row r="1309" spans="2:10">
      <c r="B1309" s="1371"/>
      <c r="E1309" s="69"/>
      <c r="J1309" s="1279"/>
    </row>
    <row r="1310" spans="2:10">
      <c r="B1310" s="1371"/>
      <c r="E1310" s="69"/>
      <c r="J1310" s="1279"/>
    </row>
    <row r="1311" spans="2:10">
      <c r="B1311" s="1371"/>
      <c r="E1311" s="69"/>
      <c r="J1311" s="1279"/>
    </row>
    <row r="1312" spans="2:10">
      <c r="B1312" s="1371"/>
      <c r="E1312" s="69"/>
      <c r="J1312" s="1279"/>
    </row>
    <row r="1313" spans="2:10">
      <c r="B1313" s="1371"/>
      <c r="E1313" s="69"/>
      <c r="J1313" s="1279"/>
    </row>
    <row r="1314" spans="2:10">
      <c r="B1314" s="1371"/>
      <c r="E1314" s="69"/>
      <c r="J1314" s="1279"/>
    </row>
    <row r="1315" spans="2:10">
      <c r="B1315" s="1371"/>
      <c r="E1315" s="69"/>
      <c r="J1315" s="1279"/>
    </row>
    <row r="1316" spans="2:10">
      <c r="B1316" s="1371"/>
      <c r="E1316" s="69"/>
      <c r="J1316" s="1279"/>
    </row>
    <row r="1317" spans="2:10">
      <c r="B1317" s="1371"/>
      <c r="E1317" s="69"/>
      <c r="J1317" s="1279"/>
    </row>
    <row r="1318" spans="2:10">
      <c r="B1318" s="1371"/>
      <c r="E1318" s="69"/>
      <c r="J1318" s="1279"/>
    </row>
    <row r="1319" spans="2:10">
      <c r="B1319" s="1371"/>
      <c r="E1319" s="69"/>
      <c r="J1319" s="1279"/>
    </row>
    <row r="1320" spans="2:10">
      <c r="B1320" s="1371"/>
      <c r="E1320" s="69"/>
      <c r="J1320" s="1279"/>
    </row>
    <row r="1321" spans="2:10">
      <c r="B1321" s="1371"/>
      <c r="E1321" s="69"/>
      <c r="J1321" s="1279"/>
    </row>
    <row r="1322" spans="2:10">
      <c r="B1322" s="1371"/>
      <c r="E1322" s="69"/>
      <c r="J1322" s="1279"/>
    </row>
    <row r="1323" spans="2:10">
      <c r="B1323" s="1371"/>
      <c r="E1323" s="69"/>
      <c r="J1323" s="1279"/>
    </row>
    <row r="1324" spans="2:10">
      <c r="B1324" s="1371"/>
      <c r="E1324" s="69"/>
      <c r="J1324" s="1279"/>
    </row>
    <row r="1325" spans="2:10">
      <c r="B1325" s="1371"/>
      <c r="E1325" s="69"/>
      <c r="J1325" s="1279"/>
    </row>
    <row r="1326" spans="2:10">
      <c r="B1326" s="1371"/>
      <c r="E1326" s="69"/>
      <c r="J1326" s="1279"/>
    </row>
    <row r="1327" spans="2:10">
      <c r="B1327" s="1371"/>
      <c r="E1327" s="69"/>
      <c r="J1327" s="1279"/>
    </row>
    <row r="1328" spans="2:10">
      <c r="E1328" s="69"/>
      <c r="J1328" s="1279"/>
    </row>
    <row r="1329" spans="1:28">
      <c r="E1329" s="69"/>
      <c r="J1329" s="1279"/>
    </row>
    <row r="1330" spans="1:28">
      <c r="E1330" s="69"/>
      <c r="J1330" s="1279"/>
    </row>
    <row r="1331" spans="1:28">
      <c r="E1331" s="69"/>
      <c r="J1331" s="1279"/>
    </row>
    <row r="1332" spans="1:28">
      <c r="A1332" s="69" t="s">
        <v>3226</v>
      </c>
      <c r="E1332" s="69"/>
      <c r="J1332" s="1279"/>
    </row>
    <row r="1333" spans="1:28" ht="46">
      <c r="A1333" s="594" t="s">
        <v>200</v>
      </c>
      <c r="B1333" s="594" t="s">
        <v>1868</v>
      </c>
      <c r="C1333" s="594" t="s">
        <v>3110</v>
      </c>
      <c r="D1333" s="1266" t="s">
        <v>3223</v>
      </c>
      <c r="E1333" s="594" t="s">
        <v>3111</v>
      </c>
      <c r="F1333" s="594" t="s">
        <v>3229</v>
      </c>
      <c r="G1333" s="594" t="s">
        <v>3203</v>
      </c>
      <c r="H1333" s="594" t="s">
        <v>3204</v>
      </c>
      <c r="I1333" s="594" t="s">
        <v>3205</v>
      </c>
      <c r="J1333" s="594" t="s">
        <v>3206</v>
      </c>
      <c r="K1333" s="594" t="s">
        <v>3207</v>
      </c>
      <c r="L1333" s="594" t="s">
        <v>146</v>
      </c>
      <c r="M1333" s="594" t="s">
        <v>3208</v>
      </c>
    </row>
    <row r="1334" spans="1:28">
      <c r="B1334" s="1371"/>
      <c r="E1334" s="69"/>
      <c r="L1334" s="136"/>
      <c r="M1334" s="1292"/>
    </row>
    <row r="1335" spans="1:28">
      <c r="E1335" s="69"/>
    </row>
    <row r="1336" spans="1:28">
      <c r="E1336" s="69"/>
    </row>
    <row r="1337" spans="1:28">
      <c r="E1337" s="69"/>
    </row>
    <row r="1339" spans="1:28">
      <c r="A1339" s="69" t="s">
        <v>3225</v>
      </c>
    </row>
    <row r="1341" spans="1:28" ht="69">
      <c r="A1341" s="594" t="s">
        <v>200</v>
      </c>
      <c r="B1341" s="594" t="s">
        <v>1868</v>
      </c>
      <c r="C1341" s="594" t="s">
        <v>3110</v>
      </c>
      <c r="D1341" s="1266" t="s">
        <v>3223</v>
      </c>
      <c r="E1341" s="594" t="s">
        <v>3111</v>
      </c>
      <c r="F1341" s="594" t="s">
        <v>3229</v>
      </c>
      <c r="G1341" s="594" t="s">
        <v>3200</v>
      </c>
      <c r="H1341" s="1214" t="s">
        <v>3142</v>
      </c>
      <c r="I1341" s="594" t="s">
        <v>1017</v>
      </c>
      <c r="J1341" s="594" t="s">
        <v>105</v>
      </c>
      <c r="K1341" s="594" t="s">
        <v>106</v>
      </c>
      <c r="L1341" s="594" t="s">
        <v>144</v>
      </c>
      <c r="M1341" s="594" t="s">
        <v>107</v>
      </c>
      <c r="N1341" s="594" t="s">
        <v>3124</v>
      </c>
      <c r="O1341" s="594" t="s">
        <v>3201</v>
      </c>
      <c r="P1341" s="594" t="s">
        <v>3199</v>
      </c>
      <c r="Q1341" s="594" t="s">
        <v>2904</v>
      </c>
      <c r="R1341" s="594" t="s">
        <v>3125</v>
      </c>
      <c r="S1341" s="594" t="s">
        <v>3126</v>
      </c>
      <c r="T1341" s="594" t="s">
        <v>3127</v>
      </c>
      <c r="U1341" s="594" t="s">
        <v>3198</v>
      </c>
      <c r="V1341" s="594" t="s">
        <v>335</v>
      </c>
      <c r="W1341" s="594" t="s">
        <v>27</v>
      </c>
      <c r="X1341" s="594" t="s">
        <v>336</v>
      </c>
      <c r="Y1341" s="594" t="s">
        <v>108</v>
      </c>
      <c r="Z1341" s="594" t="s">
        <v>2998</v>
      </c>
      <c r="AA1341" s="594" t="s">
        <v>2999</v>
      </c>
      <c r="AB1341" s="594" t="s">
        <v>3197</v>
      </c>
    </row>
    <row r="1342" spans="1:28">
      <c r="B1342" s="1371"/>
      <c r="E1342" s="69"/>
      <c r="V1342" s="45"/>
      <c r="W1342" s="45"/>
      <c r="X1342" s="45"/>
      <c r="Y1342" s="45"/>
      <c r="Z1342" s="45"/>
      <c r="AA1342" s="45"/>
      <c r="AB1342" s="45"/>
    </row>
    <row r="1343" spans="1:28">
      <c r="B1343" s="1371"/>
      <c r="E1343" s="69"/>
      <c r="V1343" s="45"/>
      <c r="W1343" s="45"/>
      <c r="X1343" s="45"/>
      <c r="Y1343" s="45"/>
      <c r="Z1343" s="45"/>
      <c r="AA1343" s="45"/>
      <c r="AB1343" s="45"/>
    </row>
    <row r="1344" spans="1:28">
      <c r="B1344" s="1371"/>
      <c r="E1344" s="69"/>
      <c r="V1344" s="45"/>
      <c r="W1344" s="45"/>
      <c r="X1344" s="45"/>
      <c r="Y1344" s="45"/>
      <c r="Z1344" s="45"/>
      <c r="AA1344" s="45"/>
      <c r="AB1344" s="45"/>
    </row>
    <row r="1345" spans="2:28">
      <c r="B1345" s="1371"/>
      <c r="E1345" s="69"/>
      <c r="V1345" s="45"/>
      <c r="W1345" s="45"/>
      <c r="X1345" s="45"/>
      <c r="Y1345" s="45"/>
      <c r="Z1345" s="45"/>
      <c r="AA1345" s="45"/>
      <c r="AB1345" s="45"/>
    </row>
    <row r="1346" spans="2:28">
      <c r="B1346" s="1371"/>
      <c r="E1346" s="69"/>
      <c r="V1346" s="45"/>
      <c r="W1346" s="45"/>
      <c r="X1346" s="45"/>
      <c r="Y1346" s="45"/>
      <c r="Z1346" s="45"/>
      <c r="AA1346" s="45"/>
      <c r="AB1346" s="45"/>
    </row>
    <row r="1347" spans="2:28">
      <c r="B1347" s="1371"/>
      <c r="E1347" s="69"/>
      <c r="V1347" s="45"/>
      <c r="W1347" s="45"/>
      <c r="X1347" s="45"/>
      <c r="Y1347" s="45"/>
      <c r="Z1347" s="45"/>
      <c r="AA1347" s="45"/>
      <c r="AB1347" s="45"/>
    </row>
    <row r="1348" spans="2:28">
      <c r="B1348" s="1371"/>
      <c r="E1348" s="69"/>
      <c r="V1348" s="45"/>
      <c r="W1348" s="45"/>
      <c r="X1348" s="45"/>
      <c r="Y1348" s="45"/>
      <c r="Z1348" s="45"/>
      <c r="AA1348" s="45"/>
      <c r="AB1348" s="45"/>
    </row>
    <row r="1349" spans="2:28">
      <c r="B1349" s="1371"/>
      <c r="E1349" s="69"/>
      <c r="V1349" s="45"/>
      <c r="W1349" s="45"/>
      <c r="X1349" s="45"/>
      <c r="Y1349" s="45"/>
      <c r="Z1349" s="45"/>
      <c r="AA1349" s="45"/>
      <c r="AB1349" s="45"/>
    </row>
    <row r="1350" spans="2:28">
      <c r="B1350" s="1371"/>
      <c r="E1350" s="69"/>
      <c r="V1350" s="45"/>
      <c r="W1350" s="45"/>
      <c r="X1350" s="45"/>
      <c r="Y1350" s="45"/>
      <c r="Z1350" s="45"/>
      <c r="AA1350" s="45"/>
      <c r="AB1350" s="45"/>
    </row>
    <row r="1351" spans="2:28">
      <c r="B1351" s="1371"/>
      <c r="E1351" s="69"/>
      <c r="V1351" s="45"/>
      <c r="W1351" s="45"/>
      <c r="X1351" s="45"/>
      <c r="Y1351" s="45"/>
      <c r="Z1351" s="45"/>
      <c r="AA1351" s="45"/>
      <c r="AB1351" s="45"/>
    </row>
    <row r="1352" spans="2:28">
      <c r="B1352" s="1371"/>
      <c r="E1352" s="69"/>
      <c r="V1352" s="45"/>
      <c r="W1352" s="45"/>
      <c r="X1352" s="45"/>
      <c r="Y1352" s="45"/>
      <c r="Z1352" s="45"/>
      <c r="AA1352" s="45"/>
      <c r="AB1352" s="45"/>
    </row>
    <row r="1353" spans="2:28">
      <c r="B1353" s="1371"/>
      <c r="E1353" s="69"/>
      <c r="V1353" s="45"/>
      <c r="W1353" s="45"/>
      <c r="X1353" s="45"/>
      <c r="Y1353" s="45"/>
      <c r="Z1353" s="45"/>
      <c r="AA1353" s="45"/>
      <c r="AB1353" s="45"/>
    </row>
    <row r="1354" spans="2:28">
      <c r="B1354" s="1371"/>
      <c r="E1354" s="69"/>
      <c r="V1354" s="45"/>
      <c r="W1354" s="45"/>
      <c r="X1354" s="45"/>
      <c r="Y1354" s="45"/>
      <c r="Z1354" s="45"/>
      <c r="AA1354" s="45"/>
      <c r="AB1354" s="45"/>
    </row>
    <row r="1355" spans="2:28">
      <c r="B1355" s="1371"/>
      <c r="E1355" s="69"/>
      <c r="V1355" s="45"/>
      <c r="W1355" s="45"/>
      <c r="X1355" s="45"/>
      <c r="Y1355" s="45"/>
      <c r="Z1355" s="45"/>
      <c r="AA1355" s="45"/>
      <c r="AB1355" s="45"/>
    </row>
    <row r="1356" spans="2:28">
      <c r="B1356" s="1371"/>
      <c r="E1356" s="69"/>
      <c r="V1356" s="45"/>
      <c r="W1356" s="45"/>
      <c r="X1356" s="45"/>
      <c r="Y1356" s="45"/>
      <c r="Z1356" s="45"/>
      <c r="AA1356" s="45"/>
      <c r="AB1356" s="45"/>
    </row>
    <row r="1357" spans="2:28">
      <c r="B1357" s="1371"/>
      <c r="E1357" s="69"/>
      <c r="V1357" s="45"/>
      <c r="W1357" s="45"/>
      <c r="X1357" s="45"/>
      <c r="Y1357" s="45"/>
      <c r="Z1357" s="45"/>
      <c r="AA1357" s="45"/>
      <c r="AB1357" s="45"/>
    </row>
    <row r="1358" spans="2:28">
      <c r="B1358" s="1371"/>
      <c r="E1358" s="69"/>
      <c r="V1358" s="45"/>
      <c r="W1358" s="45"/>
      <c r="X1358" s="45"/>
      <c r="Y1358" s="45"/>
      <c r="Z1358" s="45"/>
      <c r="AA1358" s="45"/>
      <c r="AB1358" s="45"/>
    </row>
    <row r="1359" spans="2:28">
      <c r="B1359" s="1371"/>
      <c r="E1359" s="69"/>
      <c r="V1359" s="45"/>
      <c r="W1359" s="45"/>
      <c r="X1359" s="45"/>
      <c r="Y1359" s="45"/>
      <c r="Z1359" s="45"/>
      <c r="AA1359" s="45"/>
      <c r="AB1359" s="45"/>
    </row>
    <row r="1360" spans="2:28">
      <c r="B1360" s="1371"/>
      <c r="E1360" s="69"/>
      <c r="V1360" s="45"/>
      <c r="W1360" s="45"/>
      <c r="X1360" s="45"/>
      <c r="Y1360" s="45"/>
      <c r="Z1360" s="45"/>
      <c r="AA1360" s="45"/>
      <c r="AB1360" s="45"/>
    </row>
    <row r="1361" spans="2:28">
      <c r="B1361" s="1371"/>
      <c r="E1361" s="69"/>
      <c r="V1361" s="45"/>
      <c r="W1361" s="45"/>
      <c r="X1361" s="45"/>
      <c r="Y1361" s="45"/>
      <c r="Z1361" s="45"/>
      <c r="AA1361" s="45"/>
      <c r="AB1361" s="45"/>
    </row>
    <row r="1362" spans="2:28">
      <c r="B1362" s="1371"/>
      <c r="E1362" s="69"/>
      <c r="V1362" s="45"/>
      <c r="W1362" s="45"/>
      <c r="X1362" s="45"/>
      <c r="Y1362" s="45"/>
      <c r="Z1362" s="45"/>
      <c r="AA1362" s="45"/>
      <c r="AB1362" s="45"/>
    </row>
    <row r="1363" spans="2:28">
      <c r="B1363" s="1371"/>
      <c r="E1363" s="69"/>
      <c r="V1363" s="45"/>
      <c r="W1363" s="45"/>
      <c r="X1363" s="45"/>
      <c r="Y1363" s="45"/>
      <c r="Z1363" s="45"/>
      <c r="AA1363" s="45"/>
      <c r="AB1363" s="45"/>
    </row>
    <row r="1364" spans="2:28">
      <c r="B1364" s="1371"/>
      <c r="E1364" s="69"/>
      <c r="V1364" s="45"/>
      <c r="W1364" s="45"/>
      <c r="X1364" s="45"/>
      <c r="Y1364" s="45"/>
      <c r="Z1364" s="45"/>
      <c r="AA1364" s="45"/>
      <c r="AB1364" s="45"/>
    </row>
    <row r="1365" spans="2:28">
      <c r="B1365" s="1371"/>
      <c r="E1365" s="69"/>
      <c r="V1365" s="45"/>
      <c r="W1365" s="45"/>
      <c r="X1365" s="45"/>
      <c r="Y1365" s="45"/>
      <c r="Z1365" s="45"/>
      <c r="AA1365" s="45"/>
      <c r="AB1365" s="45"/>
    </row>
    <row r="1366" spans="2:28">
      <c r="B1366" s="1371"/>
      <c r="E1366" s="69"/>
      <c r="V1366" s="45"/>
      <c r="W1366" s="45"/>
      <c r="X1366" s="45"/>
      <c r="Y1366" s="45"/>
      <c r="Z1366" s="45"/>
      <c r="AA1366" s="45"/>
      <c r="AB1366" s="45"/>
    </row>
    <row r="1367" spans="2:28">
      <c r="B1367" s="1371"/>
      <c r="E1367" s="69"/>
      <c r="V1367" s="45"/>
      <c r="W1367" s="45"/>
      <c r="X1367" s="45"/>
      <c r="Y1367" s="45"/>
      <c r="Z1367" s="45"/>
      <c r="AA1367" s="45"/>
      <c r="AB1367" s="45"/>
    </row>
    <row r="1368" spans="2:28">
      <c r="B1368" s="1371"/>
      <c r="E1368" s="69"/>
      <c r="V1368" s="45"/>
      <c r="W1368" s="45"/>
      <c r="X1368" s="45"/>
      <c r="Y1368" s="45"/>
      <c r="Z1368" s="45"/>
      <c r="AA1368" s="45"/>
      <c r="AB1368" s="45"/>
    </row>
    <row r="1369" spans="2:28">
      <c r="B1369" s="1371"/>
      <c r="E1369" s="69"/>
      <c r="V1369" s="45"/>
      <c r="W1369" s="45"/>
      <c r="X1369" s="45"/>
      <c r="Y1369" s="45"/>
      <c r="Z1369" s="45"/>
      <c r="AA1369" s="45"/>
      <c r="AB1369" s="45"/>
    </row>
    <row r="1370" spans="2:28">
      <c r="B1370" s="1371"/>
      <c r="E1370" s="69"/>
      <c r="V1370" s="45"/>
      <c r="W1370" s="45"/>
      <c r="X1370" s="45"/>
      <c r="Y1370" s="45"/>
      <c r="Z1370" s="45"/>
      <c r="AA1370" s="45"/>
      <c r="AB1370" s="45"/>
    </row>
    <row r="1371" spans="2:28">
      <c r="B1371" s="1371"/>
      <c r="E1371" s="69"/>
      <c r="V1371" s="45"/>
      <c r="W1371" s="45"/>
      <c r="X1371" s="45"/>
      <c r="Y1371" s="45"/>
      <c r="Z1371" s="45"/>
      <c r="AA1371" s="45"/>
      <c r="AB1371" s="45"/>
    </row>
    <row r="1372" spans="2:28">
      <c r="B1372" s="1371"/>
      <c r="E1372" s="69"/>
      <c r="V1372" s="45"/>
      <c r="W1372" s="45"/>
      <c r="X1372" s="45"/>
      <c r="Y1372" s="45"/>
      <c r="Z1372" s="45"/>
      <c r="AA1372" s="45"/>
      <c r="AB1372" s="45"/>
    </row>
    <row r="1373" spans="2:28">
      <c r="B1373" s="1371"/>
      <c r="E1373" s="69"/>
      <c r="V1373" s="45"/>
      <c r="W1373" s="45"/>
      <c r="X1373" s="45"/>
      <c r="Y1373" s="45"/>
      <c r="Z1373" s="45"/>
      <c r="AA1373" s="45"/>
      <c r="AB1373" s="45"/>
    </row>
    <row r="1374" spans="2:28">
      <c r="B1374" s="1371"/>
      <c r="E1374" s="69"/>
      <c r="V1374" s="45"/>
      <c r="W1374" s="45"/>
      <c r="X1374" s="45"/>
      <c r="Y1374" s="45"/>
      <c r="Z1374" s="45"/>
      <c r="AA1374" s="45"/>
      <c r="AB1374" s="45"/>
    </row>
    <row r="1375" spans="2:28">
      <c r="B1375" s="1371"/>
      <c r="E1375" s="69"/>
      <c r="V1375" s="45"/>
      <c r="W1375" s="45"/>
      <c r="X1375" s="45"/>
      <c r="Y1375" s="45"/>
      <c r="Z1375" s="45"/>
      <c r="AA1375" s="45"/>
      <c r="AB1375" s="45"/>
    </row>
    <row r="1376" spans="2:28">
      <c r="B1376" s="1371"/>
      <c r="E1376" s="69"/>
      <c r="V1376" s="45"/>
      <c r="W1376" s="45"/>
      <c r="X1376" s="45"/>
      <c r="Y1376" s="45"/>
      <c r="Z1376" s="45"/>
      <c r="AA1376" s="45"/>
      <c r="AB1376" s="45"/>
    </row>
    <row r="1377" spans="2:28">
      <c r="B1377" s="1371"/>
      <c r="E1377" s="69"/>
      <c r="V1377" s="45"/>
      <c r="W1377" s="45"/>
      <c r="X1377" s="45"/>
      <c r="Y1377" s="45"/>
      <c r="Z1377" s="45"/>
      <c r="AA1377" s="45"/>
      <c r="AB1377" s="45"/>
    </row>
    <row r="1378" spans="2:28">
      <c r="B1378" s="1371"/>
      <c r="E1378" s="69"/>
      <c r="V1378" s="45"/>
      <c r="W1378" s="45"/>
      <c r="X1378" s="45"/>
      <c r="Y1378" s="45"/>
      <c r="Z1378" s="45"/>
      <c r="AA1378" s="45"/>
      <c r="AB1378" s="45"/>
    </row>
    <row r="1379" spans="2:28">
      <c r="B1379" s="1371"/>
      <c r="E1379" s="69"/>
      <c r="V1379" s="45"/>
      <c r="W1379" s="45"/>
      <c r="X1379" s="45"/>
      <c r="Y1379" s="45"/>
      <c r="Z1379" s="45"/>
      <c r="AA1379" s="45"/>
      <c r="AB1379" s="45"/>
    </row>
    <row r="1380" spans="2:28">
      <c r="B1380" s="1371"/>
      <c r="E1380" s="69"/>
      <c r="V1380" s="45"/>
      <c r="W1380" s="45"/>
      <c r="X1380" s="45"/>
      <c r="Y1380" s="45"/>
      <c r="Z1380" s="45"/>
      <c r="AA1380" s="45"/>
      <c r="AB1380" s="45"/>
    </row>
    <row r="1381" spans="2:28">
      <c r="B1381" s="1371"/>
      <c r="E1381" s="69"/>
      <c r="V1381" s="45"/>
      <c r="W1381" s="45"/>
      <c r="X1381" s="45"/>
      <c r="Y1381" s="45"/>
      <c r="Z1381" s="45"/>
      <c r="AA1381" s="45"/>
      <c r="AB1381" s="45"/>
    </row>
    <row r="1382" spans="2:28">
      <c r="B1382" s="1371"/>
      <c r="E1382" s="69"/>
      <c r="V1382" s="45"/>
      <c r="W1382" s="45"/>
      <c r="X1382" s="45"/>
      <c r="Y1382" s="45"/>
      <c r="Z1382" s="45"/>
      <c r="AA1382" s="45"/>
      <c r="AB1382" s="45"/>
    </row>
    <row r="1383" spans="2:28">
      <c r="B1383" s="1371"/>
      <c r="E1383" s="69"/>
      <c r="V1383" s="45"/>
      <c r="W1383" s="45"/>
      <c r="X1383" s="45"/>
      <c r="Y1383" s="45"/>
      <c r="Z1383" s="45"/>
      <c r="AA1383" s="45"/>
      <c r="AB1383" s="45"/>
    </row>
    <row r="1384" spans="2:28">
      <c r="B1384" s="1371"/>
      <c r="E1384" s="69"/>
      <c r="V1384" s="45"/>
      <c r="W1384" s="45"/>
      <c r="X1384" s="45"/>
      <c r="Y1384" s="45"/>
      <c r="Z1384" s="45"/>
      <c r="AA1384" s="45"/>
      <c r="AB1384" s="45"/>
    </row>
    <row r="1385" spans="2:28">
      <c r="B1385" s="1371"/>
      <c r="E1385" s="69"/>
      <c r="V1385" s="45"/>
      <c r="W1385" s="45"/>
      <c r="X1385" s="45"/>
      <c r="Y1385" s="45"/>
      <c r="Z1385" s="45"/>
      <c r="AA1385" s="45"/>
      <c r="AB1385" s="45"/>
    </row>
    <row r="1386" spans="2:28">
      <c r="B1386" s="1371"/>
      <c r="E1386" s="69"/>
      <c r="V1386" s="45"/>
      <c r="W1386" s="45"/>
      <c r="X1386" s="45"/>
      <c r="Y1386" s="45"/>
      <c r="Z1386" s="45"/>
      <c r="AA1386" s="45"/>
      <c r="AB1386" s="45"/>
    </row>
    <row r="1387" spans="2:28">
      <c r="B1387" s="1371"/>
      <c r="E1387" s="69"/>
      <c r="V1387" s="45"/>
      <c r="W1387" s="45"/>
      <c r="X1387" s="45"/>
      <c r="Y1387" s="45"/>
      <c r="Z1387" s="45"/>
      <c r="AA1387" s="45"/>
      <c r="AB1387" s="45"/>
    </row>
    <row r="1388" spans="2:28">
      <c r="B1388" s="1371"/>
      <c r="E1388" s="69"/>
      <c r="V1388" s="45"/>
      <c r="W1388" s="45"/>
      <c r="X1388" s="45"/>
      <c r="Y1388" s="45"/>
      <c r="Z1388" s="45"/>
      <c r="AA1388" s="45"/>
      <c r="AB1388" s="45"/>
    </row>
    <row r="1389" spans="2:28">
      <c r="B1389" s="1371"/>
      <c r="E1389" s="69"/>
      <c r="V1389" s="45"/>
      <c r="W1389" s="45"/>
      <c r="X1389" s="45"/>
      <c r="Y1389" s="45"/>
      <c r="Z1389" s="45"/>
      <c r="AA1389" s="45"/>
      <c r="AB1389" s="45"/>
    </row>
    <row r="1390" spans="2:28">
      <c r="B1390" s="1371"/>
      <c r="E1390" s="69"/>
      <c r="V1390" s="45"/>
      <c r="W1390" s="45"/>
      <c r="X1390" s="45"/>
      <c r="Y1390" s="45"/>
      <c r="Z1390" s="45"/>
      <c r="AA1390" s="45"/>
      <c r="AB1390" s="45"/>
    </row>
    <row r="1391" spans="2:28">
      <c r="B1391" s="1371"/>
      <c r="E1391" s="69"/>
      <c r="V1391" s="45"/>
      <c r="W1391" s="45"/>
      <c r="X1391" s="45"/>
      <c r="Y1391" s="45"/>
      <c r="Z1391" s="45"/>
      <c r="AA1391" s="45"/>
      <c r="AB1391" s="45"/>
    </row>
    <row r="1392" spans="2:28">
      <c r="B1392" s="1371"/>
      <c r="E1392" s="69"/>
      <c r="V1392" s="45"/>
      <c r="W1392" s="45"/>
      <c r="X1392" s="45"/>
      <c r="Y1392" s="45"/>
      <c r="Z1392" s="45"/>
      <c r="AA1392" s="45"/>
      <c r="AB1392" s="45"/>
    </row>
    <row r="1393" spans="2:28">
      <c r="B1393" s="1371"/>
      <c r="E1393" s="69"/>
      <c r="V1393" s="45"/>
      <c r="W1393" s="45"/>
      <c r="X1393" s="45"/>
      <c r="Y1393" s="45"/>
      <c r="Z1393" s="45"/>
      <c r="AA1393" s="45"/>
      <c r="AB1393" s="45"/>
    </row>
    <row r="1394" spans="2:28">
      <c r="B1394" s="1371"/>
      <c r="E1394" s="69"/>
      <c r="V1394" s="45"/>
      <c r="W1394" s="45"/>
      <c r="X1394" s="45"/>
      <c r="Y1394" s="45"/>
      <c r="Z1394" s="45"/>
      <c r="AA1394" s="45"/>
      <c r="AB1394" s="45"/>
    </row>
    <row r="1395" spans="2:28">
      <c r="B1395" s="1371"/>
      <c r="E1395" s="69"/>
      <c r="V1395" s="45"/>
      <c r="W1395" s="45"/>
      <c r="X1395" s="45"/>
      <c r="Y1395" s="45"/>
      <c r="Z1395" s="45"/>
      <c r="AA1395" s="45"/>
      <c r="AB1395" s="45"/>
    </row>
    <row r="1396" spans="2:28">
      <c r="B1396" s="1371"/>
      <c r="E1396" s="69"/>
      <c r="V1396" s="45"/>
      <c r="W1396" s="45"/>
      <c r="X1396" s="45"/>
      <c r="Y1396" s="45"/>
      <c r="Z1396" s="45"/>
      <c r="AA1396" s="45"/>
      <c r="AB1396" s="45"/>
    </row>
    <row r="1397" spans="2:28">
      <c r="B1397" s="1371"/>
      <c r="E1397" s="69"/>
      <c r="V1397" s="45"/>
      <c r="W1397" s="45"/>
      <c r="X1397" s="45"/>
      <c r="Y1397" s="45"/>
      <c r="Z1397" s="45"/>
      <c r="AA1397" s="45"/>
      <c r="AB1397" s="45"/>
    </row>
    <row r="1398" spans="2:28">
      <c r="B1398" s="1371"/>
      <c r="E1398" s="69"/>
      <c r="V1398" s="45"/>
      <c r="W1398" s="45"/>
      <c r="X1398" s="45"/>
      <c r="Y1398" s="45"/>
      <c r="Z1398" s="45"/>
      <c r="AA1398" s="45"/>
      <c r="AB1398" s="45"/>
    </row>
    <row r="1399" spans="2:28">
      <c r="B1399" s="1371"/>
      <c r="E1399" s="69"/>
      <c r="V1399" s="45"/>
      <c r="W1399" s="45"/>
      <c r="X1399" s="45"/>
      <c r="Y1399" s="45"/>
      <c r="Z1399" s="45"/>
      <c r="AA1399" s="45"/>
      <c r="AB1399" s="45"/>
    </row>
    <row r="1400" spans="2:28">
      <c r="B1400" s="1371"/>
      <c r="E1400" s="69"/>
      <c r="V1400" s="45"/>
      <c r="W1400" s="45"/>
      <c r="X1400" s="45"/>
      <c r="Y1400" s="45"/>
      <c r="Z1400" s="45"/>
      <c r="AA1400" s="45"/>
      <c r="AB1400" s="45"/>
    </row>
    <row r="1401" spans="2:28">
      <c r="B1401" s="1371"/>
      <c r="E1401" s="69"/>
      <c r="V1401" s="45"/>
      <c r="W1401" s="45"/>
      <c r="X1401" s="45"/>
      <c r="Y1401" s="45"/>
      <c r="Z1401" s="45"/>
      <c r="AA1401" s="45"/>
      <c r="AB1401" s="45"/>
    </row>
    <row r="1402" spans="2:28">
      <c r="B1402" s="1371"/>
      <c r="E1402" s="69"/>
      <c r="V1402" s="45"/>
      <c r="W1402" s="45"/>
      <c r="X1402" s="45"/>
      <c r="Y1402" s="45"/>
      <c r="Z1402" s="45"/>
      <c r="AA1402" s="45"/>
      <c r="AB1402" s="45"/>
    </row>
    <row r="1403" spans="2:28">
      <c r="B1403" s="1371"/>
      <c r="E1403" s="69"/>
      <c r="V1403" s="45"/>
      <c r="W1403" s="45"/>
      <c r="X1403" s="45"/>
      <c r="Y1403" s="45"/>
      <c r="Z1403" s="45"/>
      <c r="AA1403" s="45"/>
      <c r="AB1403" s="45"/>
    </row>
    <row r="1404" spans="2:28">
      <c r="B1404" s="1371"/>
      <c r="E1404" s="69"/>
      <c r="V1404" s="45"/>
      <c r="W1404" s="45"/>
      <c r="X1404" s="45"/>
      <c r="Y1404" s="45"/>
      <c r="Z1404" s="45"/>
      <c r="AA1404" s="45"/>
      <c r="AB1404" s="45"/>
    </row>
    <row r="1405" spans="2:28">
      <c r="B1405" s="1371"/>
      <c r="E1405" s="69"/>
      <c r="V1405" s="45"/>
      <c r="W1405" s="45"/>
      <c r="X1405" s="45"/>
      <c r="Y1405" s="45"/>
      <c r="Z1405" s="45"/>
      <c r="AA1405" s="45"/>
      <c r="AB1405" s="45"/>
    </row>
    <row r="1406" spans="2:28">
      <c r="B1406" s="1371"/>
      <c r="E1406" s="69"/>
      <c r="V1406" s="45"/>
      <c r="W1406" s="45"/>
      <c r="X1406" s="45"/>
      <c r="Y1406" s="45"/>
      <c r="Z1406" s="45"/>
      <c r="AA1406" s="45"/>
      <c r="AB1406" s="45"/>
    </row>
    <row r="1407" spans="2:28">
      <c r="B1407" s="1371"/>
      <c r="E1407" s="69"/>
      <c r="V1407" s="45"/>
      <c r="W1407" s="45"/>
      <c r="X1407" s="45"/>
      <c r="Y1407" s="45"/>
      <c r="Z1407" s="45"/>
      <c r="AA1407" s="45"/>
      <c r="AB1407" s="45"/>
    </row>
    <row r="1408" spans="2:28">
      <c r="B1408" s="1371"/>
      <c r="E1408" s="69"/>
      <c r="V1408" s="45"/>
      <c r="W1408" s="45"/>
      <c r="X1408" s="45"/>
      <c r="Y1408" s="45"/>
      <c r="Z1408" s="45"/>
      <c r="AA1408" s="45"/>
      <c r="AB1408" s="45"/>
    </row>
    <row r="1409" spans="2:28">
      <c r="B1409" s="1371"/>
      <c r="E1409" s="69"/>
      <c r="V1409" s="45"/>
      <c r="W1409" s="45"/>
      <c r="X1409" s="45"/>
      <c r="Y1409" s="45"/>
      <c r="Z1409" s="45"/>
      <c r="AA1409" s="45"/>
      <c r="AB1409" s="45"/>
    </row>
    <row r="1410" spans="2:28">
      <c r="B1410" s="1371"/>
      <c r="E1410" s="69"/>
      <c r="V1410" s="45"/>
      <c r="W1410" s="45"/>
      <c r="X1410" s="45"/>
      <c r="Y1410" s="45"/>
      <c r="Z1410" s="45"/>
      <c r="AA1410" s="45"/>
      <c r="AB1410" s="45"/>
    </row>
    <row r="1411" spans="2:28">
      <c r="B1411" s="1371"/>
      <c r="E1411" s="69"/>
      <c r="V1411" s="45"/>
      <c r="W1411" s="45"/>
      <c r="X1411" s="45"/>
      <c r="Y1411" s="45"/>
      <c r="Z1411" s="45"/>
      <c r="AA1411" s="45"/>
      <c r="AB1411" s="45"/>
    </row>
    <row r="1412" spans="2:28">
      <c r="B1412" s="1371"/>
      <c r="E1412" s="69"/>
      <c r="V1412" s="45"/>
      <c r="W1412" s="45"/>
      <c r="X1412" s="45"/>
      <c r="Y1412" s="45"/>
      <c r="Z1412" s="45"/>
      <c r="AA1412" s="45"/>
      <c r="AB1412" s="45"/>
    </row>
    <row r="1413" spans="2:28">
      <c r="B1413" s="1371"/>
      <c r="E1413" s="69"/>
      <c r="V1413" s="45"/>
      <c r="W1413" s="45"/>
      <c r="X1413" s="45"/>
      <c r="Y1413" s="45"/>
      <c r="Z1413" s="45"/>
      <c r="AA1413" s="45"/>
      <c r="AB1413" s="45"/>
    </row>
    <row r="1414" spans="2:28">
      <c r="B1414" s="1371"/>
      <c r="E1414" s="69"/>
      <c r="V1414" s="45"/>
      <c r="W1414" s="45"/>
      <c r="X1414" s="45"/>
      <c r="Y1414" s="45"/>
      <c r="Z1414" s="45"/>
      <c r="AA1414" s="45"/>
      <c r="AB1414" s="45"/>
    </row>
    <row r="1415" spans="2:28">
      <c r="B1415" s="1371"/>
      <c r="E1415" s="69"/>
      <c r="V1415" s="45"/>
      <c r="W1415" s="45"/>
      <c r="X1415" s="45"/>
      <c r="Y1415" s="45"/>
      <c r="Z1415" s="45"/>
      <c r="AA1415" s="45"/>
      <c r="AB1415" s="45"/>
    </row>
    <row r="1416" spans="2:28">
      <c r="B1416" s="1371"/>
      <c r="E1416" s="69"/>
      <c r="V1416" s="45"/>
      <c r="W1416" s="45"/>
      <c r="X1416" s="45"/>
      <c r="Y1416" s="45"/>
      <c r="Z1416" s="45"/>
      <c r="AA1416" s="45"/>
      <c r="AB1416" s="45"/>
    </row>
    <row r="1417" spans="2:28">
      <c r="B1417" s="1371"/>
      <c r="E1417" s="69"/>
      <c r="V1417" s="45"/>
      <c r="W1417" s="45"/>
      <c r="X1417" s="45"/>
      <c r="Y1417" s="45"/>
      <c r="Z1417" s="45"/>
      <c r="AA1417" s="45"/>
      <c r="AB1417" s="45"/>
    </row>
    <row r="1418" spans="2:28">
      <c r="B1418" s="1371"/>
      <c r="E1418" s="69"/>
      <c r="V1418" s="45"/>
      <c r="W1418" s="45"/>
      <c r="X1418" s="45"/>
      <c r="Y1418" s="45"/>
      <c r="Z1418" s="45"/>
      <c r="AA1418" s="45"/>
      <c r="AB1418" s="45"/>
    </row>
    <row r="1419" spans="2:28">
      <c r="B1419" s="1371"/>
      <c r="E1419" s="69"/>
      <c r="V1419" s="45"/>
      <c r="W1419" s="45"/>
      <c r="X1419" s="45"/>
      <c r="Y1419" s="45"/>
      <c r="Z1419" s="45"/>
      <c r="AA1419" s="45"/>
      <c r="AB1419" s="45"/>
    </row>
    <row r="1420" spans="2:28">
      <c r="B1420" s="1371"/>
      <c r="E1420" s="69"/>
      <c r="V1420" s="45"/>
      <c r="W1420" s="45"/>
      <c r="X1420" s="45"/>
      <c r="Y1420" s="45"/>
      <c r="Z1420" s="45"/>
      <c r="AA1420" s="45"/>
      <c r="AB1420" s="45"/>
    </row>
    <row r="1421" spans="2:28">
      <c r="B1421" s="1371"/>
      <c r="E1421" s="69"/>
      <c r="V1421" s="45"/>
      <c r="W1421" s="45"/>
      <c r="X1421" s="45"/>
      <c r="Y1421" s="45"/>
      <c r="Z1421" s="45"/>
      <c r="AA1421" s="45"/>
      <c r="AB1421" s="45"/>
    </row>
    <row r="1422" spans="2:28">
      <c r="B1422" s="1371"/>
      <c r="E1422" s="69"/>
      <c r="V1422" s="45"/>
      <c r="W1422" s="45"/>
      <c r="X1422" s="45"/>
      <c r="Y1422" s="45"/>
      <c r="Z1422" s="45"/>
      <c r="AA1422" s="45"/>
      <c r="AB1422" s="45"/>
    </row>
    <row r="1423" spans="2:28">
      <c r="B1423" s="1371"/>
      <c r="E1423" s="69"/>
      <c r="V1423" s="45"/>
      <c r="W1423" s="45"/>
      <c r="X1423" s="45"/>
      <c r="Y1423" s="45"/>
      <c r="Z1423" s="45"/>
      <c r="AA1423" s="45"/>
      <c r="AB1423" s="45"/>
    </row>
    <row r="1424" spans="2:28">
      <c r="B1424" s="1371"/>
      <c r="E1424" s="69"/>
      <c r="V1424" s="45"/>
      <c r="W1424" s="45"/>
      <c r="X1424" s="45"/>
      <c r="Y1424" s="45"/>
      <c r="Z1424" s="45"/>
      <c r="AA1424" s="45"/>
      <c r="AB1424" s="45"/>
    </row>
    <row r="1425" spans="2:28">
      <c r="B1425" s="1371"/>
      <c r="E1425" s="69"/>
      <c r="V1425" s="45"/>
      <c r="W1425" s="45"/>
      <c r="X1425" s="45"/>
      <c r="Y1425" s="45"/>
      <c r="Z1425" s="45"/>
      <c r="AA1425" s="45"/>
      <c r="AB1425" s="45"/>
    </row>
    <row r="1426" spans="2:28">
      <c r="B1426" s="1371"/>
      <c r="E1426" s="69"/>
      <c r="V1426" s="45"/>
      <c r="W1426" s="45"/>
      <c r="X1426" s="45"/>
      <c r="Y1426" s="45"/>
      <c r="Z1426" s="45"/>
      <c r="AA1426" s="45"/>
      <c r="AB1426" s="45"/>
    </row>
    <row r="1427" spans="2:28">
      <c r="B1427" s="1371"/>
      <c r="E1427" s="69"/>
      <c r="V1427" s="45"/>
      <c r="W1427" s="45"/>
      <c r="X1427" s="45"/>
      <c r="Y1427" s="45"/>
      <c r="Z1427" s="45"/>
      <c r="AA1427" s="45"/>
      <c r="AB1427" s="45"/>
    </row>
    <row r="1428" spans="2:28">
      <c r="B1428" s="1371"/>
      <c r="E1428" s="69"/>
      <c r="V1428" s="45"/>
      <c r="W1428" s="45"/>
      <c r="X1428" s="45"/>
      <c r="Y1428" s="45"/>
      <c r="Z1428" s="45"/>
      <c r="AA1428" s="45"/>
      <c r="AB1428" s="45"/>
    </row>
    <row r="1429" spans="2:28">
      <c r="B1429" s="1371"/>
      <c r="E1429" s="69"/>
      <c r="V1429" s="45"/>
      <c r="W1429" s="45"/>
      <c r="X1429" s="45"/>
      <c r="Y1429" s="45"/>
      <c r="Z1429" s="45"/>
      <c r="AA1429" s="45"/>
      <c r="AB1429" s="45"/>
    </row>
    <row r="1430" spans="2:28">
      <c r="B1430" s="1371"/>
      <c r="E1430" s="69"/>
      <c r="V1430" s="45"/>
      <c r="W1430" s="45"/>
      <c r="X1430" s="45"/>
      <c r="Y1430" s="45"/>
      <c r="Z1430" s="45"/>
      <c r="AA1430" s="45"/>
      <c r="AB1430" s="45"/>
    </row>
    <row r="1431" spans="2:28">
      <c r="B1431" s="1371"/>
      <c r="E1431" s="69"/>
      <c r="V1431" s="45"/>
      <c r="W1431" s="45"/>
      <c r="X1431" s="45"/>
      <c r="Y1431" s="45"/>
      <c r="Z1431" s="45"/>
      <c r="AA1431" s="45"/>
      <c r="AB1431" s="45"/>
    </row>
    <row r="1432" spans="2:28">
      <c r="B1432" s="1371"/>
      <c r="E1432" s="69"/>
      <c r="V1432" s="45"/>
      <c r="W1432" s="45"/>
      <c r="X1432" s="45"/>
      <c r="Y1432" s="45"/>
      <c r="Z1432" s="45"/>
      <c r="AA1432" s="45"/>
      <c r="AB1432" s="45"/>
    </row>
    <row r="1433" spans="2:28">
      <c r="B1433" s="1371"/>
      <c r="E1433" s="69"/>
      <c r="V1433" s="45"/>
      <c r="W1433" s="45"/>
      <c r="X1433" s="45"/>
      <c r="Y1433" s="45"/>
      <c r="Z1433" s="45"/>
      <c r="AA1433" s="45"/>
      <c r="AB1433" s="45"/>
    </row>
    <row r="1434" spans="2:28">
      <c r="B1434" s="1371"/>
      <c r="E1434" s="69"/>
      <c r="V1434" s="45"/>
      <c r="W1434" s="45"/>
      <c r="X1434" s="45"/>
      <c r="Y1434" s="45"/>
      <c r="Z1434" s="45"/>
      <c r="AA1434" s="45"/>
      <c r="AB1434" s="45"/>
    </row>
    <row r="1435" spans="2:28">
      <c r="B1435" s="1371"/>
      <c r="E1435" s="69"/>
      <c r="V1435" s="45"/>
      <c r="W1435" s="45"/>
      <c r="X1435" s="45"/>
      <c r="Y1435" s="45"/>
      <c r="Z1435" s="45"/>
      <c r="AA1435" s="45"/>
      <c r="AB1435" s="45"/>
    </row>
    <row r="1436" spans="2:28">
      <c r="B1436" s="1371"/>
      <c r="E1436" s="69"/>
      <c r="V1436" s="45"/>
      <c r="W1436" s="45"/>
      <c r="X1436" s="45"/>
      <c r="Y1436" s="45"/>
      <c r="Z1436" s="45"/>
      <c r="AA1436" s="45"/>
      <c r="AB1436" s="45"/>
    </row>
    <row r="1437" spans="2:28">
      <c r="B1437" s="1371"/>
      <c r="E1437" s="69"/>
      <c r="V1437" s="45"/>
      <c r="W1437" s="45"/>
      <c r="X1437" s="45"/>
      <c r="Y1437" s="45"/>
      <c r="Z1437" s="45"/>
      <c r="AA1437" s="45"/>
      <c r="AB1437" s="45"/>
    </row>
    <row r="1438" spans="2:28">
      <c r="B1438" s="1371"/>
      <c r="E1438" s="69"/>
      <c r="V1438" s="45"/>
      <c r="W1438" s="45"/>
      <c r="X1438" s="45"/>
      <c r="Y1438" s="45"/>
      <c r="Z1438" s="45"/>
      <c r="AA1438" s="45"/>
      <c r="AB1438" s="45"/>
    </row>
    <row r="1439" spans="2:28">
      <c r="B1439" s="1371"/>
      <c r="E1439" s="69"/>
      <c r="V1439" s="45"/>
      <c r="W1439" s="45"/>
      <c r="X1439" s="45"/>
      <c r="Y1439" s="45"/>
      <c r="Z1439" s="45"/>
      <c r="AA1439" s="45"/>
      <c r="AB1439" s="45"/>
    </row>
    <row r="1440" spans="2:28">
      <c r="B1440" s="1371"/>
      <c r="E1440" s="69"/>
      <c r="V1440" s="45"/>
      <c r="W1440" s="45"/>
      <c r="X1440" s="45"/>
      <c r="Y1440" s="45"/>
      <c r="Z1440" s="45"/>
      <c r="AA1440" s="45"/>
      <c r="AB1440" s="45"/>
    </row>
    <row r="1441" spans="2:28">
      <c r="B1441" s="1371"/>
      <c r="E1441" s="69"/>
      <c r="V1441" s="45"/>
      <c r="W1441" s="45"/>
      <c r="X1441" s="45"/>
      <c r="Y1441" s="45"/>
      <c r="Z1441" s="45"/>
      <c r="AA1441" s="45"/>
      <c r="AB1441" s="45"/>
    </row>
    <row r="1442" spans="2:28">
      <c r="B1442" s="1371"/>
      <c r="E1442" s="69"/>
      <c r="V1442" s="45"/>
      <c r="W1442" s="45"/>
      <c r="X1442" s="45"/>
      <c r="Y1442" s="45"/>
      <c r="Z1442" s="45"/>
      <c r="AA1442" s="45"/>
      <c r="AB1442" s="45"/>
    </row>
    <row r="1443" spans="2:28">
      <c r="B1443" s="1371"/>
      <c r="E1443" s="69"/>
      <c r="V1443" s="45"/>
      <c r="W1443" s="45"/>
      <c r="X1443" s="45"/>
      <c r="Y1443" s="45"/>
      <c r="Z1443" s="45"/>
      <c r="AA1443" s="45"/>
      <c r="AB1443" s="45"/>
    </row>
    <row r="1444" spans="2:28">
      <c r="B1444" s="1371"/>
      <c r="E1444" s="69"/>
      <c r="V1444" s="45"/>
      <c r="W1444" s="45"/>
      <c r="X1444" s="45"/>
      <c r="Y1444" s="45"/>
      <c r="Z1444" s="45"/>
      <c r="AA1444" s="45"/>
      <c r="AB1444" s="45"/>
    </row>
    <row r="1445" spans="2:28">
      <c r="B1445" s="1371"/>
      <c r="E1445" s="69"/>
      <c r="V1445" s="45"/>
      <c r="W1445" s="45"/>
      <c r="X1445" s="45"/>
      <c r="Y1445" s="45"/>
      <c r="Z1445" s="45"/>
      <c r="AA1445" s="45"/>
      <c r="AB1445" s="45"/>
    </row>
    <row r="1446" spans="2:28">
      <c r="B1446" s="1371"/>
      <c r="E1446" s="69"/>
      <c r="V1446" s="45"/>
      <c r="W1446" s="45"/>
      <c r="X1446" s="45"/>
      <c r="Y1446" s="45"/>
      <c r="Z1446" s="45"/>
      <c r="AA1446" s="45"/>
      <c r="AB1446" s="45"/>
    </row>
    <row r="1447" spans="2:28">
      <c r="B1447" s="1371"/>
      <c r="E1447" s="69"/>
      <c r="V1447" s="45"/>
      <c r="W1447" s="45"/>
      <c r="X1447" s="45"/>
      <c r="Y1447" s="45"/>
      <c r="Z1447" s="45"/>
      <c r="AA1447" s="45"/>
      <c r="AB1447" s="45"/>
    </row>
    <row r="1448" spans="2:28">
      <c r="B1448" s="1371"/>
      <c r="E1448" s="69"/>
      <c r="V1448" s="45"/>
      <c r="W1448" s="45"/>
      <c r="X1448" s="45"/>
      <c r="Y1448" s="45"/>
      <c r="Z1448" s="45"/>
      <c r="AA1448" s="45"/>
      <c r="AB1448" s="45"/>
    </row>
    <row r="1449" spans="2:28">
      <c r="B1449" s="1371"/>
      <c r="E1449" s="69"/>
      <c r="V1449" s="45"/>
      <c r="W1449" s="45"/>
      <c r="X1449" s="45"/>
      <c r="Y1449" s="45"/>
      <c r="Z1449" s="45"/>
      <c r="AA1449" s="45"/>
      <c r="AB1449" s="45"/>
    </row>
    <row r="1450" spans="2:28">
      <c r="B1450" s="1371"/>
      <c r="E1450" s="69"/>
      <c r="V1450" s="45"/>
      <c r="W1450" s="45"/>
      <c r="X1450" s="45"/>
      <c r="Y1450" s="45"/>
      <c r="Z1450" s="45"/>
      <c r="AA1450" s="45"/>
      <c r="AB1450" s="45"/>
    </row>
    <row r="1451" spans="2:28">
      <c r="B1451" s="1371"/>
      <c r="E1451" s="69"/>
      <c r="V1451" s="45"/>
      <c r="W1451" s="45"/>
      <c r="X1451" s="45"/>
      <c r="Y1451" s="45"/>
      <c r="Z1451" s="45"/>
      <c r="AA1451" s="45"/>
      <c r="AB1451" s="45"/>
    </row>
    <row r="1452" spans="2:28">
      <c r="B1452" s="1371"/>
      <c r="E1452" s="69"/>
      <c r="V1452" s="45"/>
      <c r="W1452" s="45"/>
      <c r="X1452" s="45"/>
      <c r="Y1452" s="45"/>
      <c r="Z1452" s="45"/>
      <c r="AA1452" s="45"/>
      <c r="AB1452" s="45"/>
    </row>
    <row r="1453" spans="2:28">
      <c r="B1453" s="1371"/>
      <c r="E1453" s="69"/>
      <c r="V1453" s="45"/>
      <c r="W1453" s="45"/>
      <c r="X1453" s="45"/>
      <c r="Y1453" s="45"/>
      <c r="Z1453" s="45"/>
      <c r="AA1453" s="45"/>
      <c r="AB1453" s="45"/>
    </row>
    <row r="1454" spans="2:28">
      <c r="B1454" s="1371"/>
      <c r="E1454" s="69"/>
      <c r="V1454" s="45"/>
      <c r="W1454" s="45"/>
      <c r="X1454" s="45"/>
      <c r="Y1454" s="45"/>
      <c r="Z1454" s="45"/>
      <c r="AA1454" s="45"/>
      <c r="AB1454" s="45"/>
    </row>
    <row r="1455" spans="2:28">
      <c r="B1455" s="1371"/>
      <c r="E1455" s="69"/>
      <c r="V1455" s="45"/>
      <c r="W1455" s="45"/>
      <c r="X1455" s="45"/>
      <c r="Y1455" s="45"/>
      <c r="Z1455" s="45"/>
      <c r="AA1455" s="45"/>
      <c r="AB1455" s="45"/>
    </row>
    <row r="1456" spans="2:28">
      <c r="B1456" s="1371"/>
      <c r="E1456" s="69"/>
      <c r="V1456" s="45"/>
      <c r="W1456" s="45"/>
      <c r="X1456" s="45"/>
      <c r="Y1456" s="45"/>
      <c r="Z1456" s="45"/>
      <c r="AA1456" s="45"/>
      <c r="AB1456" s="45"/>
    </row>
    <row r="1457" spans="2:28">
      <c r="B1457" s="1371"/>
      <c r="E1457" s="69"/>
      <c r="V1457" s="45"/>
      <c r="W1457" s="45"/>
      <c r="X1457" s="45"/>
      <c r="Y1457" s="45"/>
      <c r="Z1457" s="45"/>
      <c r="AA1457" s="45"/>
      <c r="AB1457" s="45"/>
    </row>
    <row r="1458" spans="2:28">
      <c r="B1458" s="1371"/>
      <c r="E1458" s="69"/>
      <c r="V1458" s="45"/>
      <c r="W1458" s="45"/>
      <c r="X1458" s="45"/>
      <c r="Y1458" s="45"/>
      <c r="Z1458" s="45"/>
      <c r="AA1458" s="45"/>
      <c r="AB1458" s="45"/>
    </row>
    <row r="1459" spans="2:28">
      <c r="B1459" s="1371"/>
      <c r="E1459" s="69"/>
      <c r="V1459" s="45"/>
      <c r="W1459" s="45"/>
      <c r="X1459" s="45"/>
      <c r="Y1459" s="45"/>
      <c r="Z1459" s="45"/>
      <c r="AA1459" s="45"/>
      <c r="AB1459" s="45"/>
    </row>
    <row r="1460" spans="2:28">
      <c r="B1460" s="1371"/>
      <c r="E1460" s="69"/>
      <c r="V1460" s="45"/>
      <c r="W1460" s="45"/>
      <c r="X1460" s="45"/>
      <c r="Y1460" s="45"/>
      <c r="Z1460" s="45"/>
      <c r="AA1460" s="45"/>
      <c r="AB1460" s="45"/>
    </row>
    <row r="1461" spans="2:28">
      <c r="B1461" s="1371"/>
      <c r="E1461" s="69"/>
      <c r="V1461" s="45"/>
      <c r="W1461" s="45"/>
      <c r="X1461" s="45"/>
      <c r="Y1461" s="45"/>
      <c r="Z1461" s="45"/>
      <c r="AA1461" s="45"/>
      <c r="AB1461" s="45"/>
    </row>
    <row r="1462" spans="2:28">
      <c r="B1462" s="1371"/>
      <c r="E1462" s="69"/>
      <c r="V1462" s="45"/>
      <c r="W1462" s="45"/>
      <c r="X1462" s="45"/>
      <c r="Y1462" s="45"/>
      <c r="Z1462" s="45"/>
      <c r="AA1462" s="45"/>
      <c r="AB1462" s="45"/>
    </row>
    <row r="1463" spans="2:28">
      <c r="B1463" s="1371"/>
      <c r="E1463" s="69"/>
      <c r="V1463" s="45"/>
      <c r="W1463" s="45"/>
      <c r="X1463" s="45"/>
      <c r="Y1463" s="45"/>
      <c r="Z1463" s="45"/>
      <c r="AA1463" s="45"/>
      <c r="AB1463" s="45"/>
    </row>
    <row r="1464" spans="2:28">
      <c r="B1464" s="1371"/>
      <c r="E1464" s="69"/>
      <c r="V1464" s="45"/>
      <c r="W1464" s="45"/>
      <c r="X1464" s="45"/>
      <c r="Y1464" s="45"/>
      <c r="Z1464" s="45"/>
      <c r="AA1464" s="45"/>
      <c r="AB1464" s="45"/>
    </row>
    <row r="1465" spans="2:28">
      <c r="B1465" s="1371"/>
      <c r="E1465" s="69"/>
      <c r="V1465" s="45"/>
      <c r="W1465" s="45"/>
      <c r="X1465" s="45"/>
      <c r="Y1465" s="45"/>
      <c r="Z1465" s="45"/>
      <c r="AA1465" s="45"/>
      <c r="AB1465" s="45"/>
    </row>
    <row r="1466" spans="2:28">
      <c r="B1466" s="1371"/>
      <c r="E1466" s="69"/>
      <c r="V1466" s="45"/>
      <c r="W1466" s="45"/>
      <c r="X1466" s="45"/>
      <c r="Y1466" s="45"/>
      <c r="Z1466" s="45"/>
      <c r="AA1466" s="45"/>
      <c r="AB1466" s="45"/>
    </row>
    <row r="1467" spans="2:28">
      <c r="B1467" s="1371"/>
      <c r="E1467" s="69"/>
      <c r="V1467" s="45"/>
      <c r="W1467" s="45"/>
      <c r="X1467" s="45"/>
      <c r="Y1467" s="45"/>
      <c r="Z1467" s="45"/>
      <c r="AA1467" s="45"/>
      <c r="AB1467" s="45"/>
    </row>
    <row r="1468" spans="2:28">
      <c r="B1468" s="1371"/>
      <c r="E1468" s="69"/>
      <c r="V1468" s="45"/>
      <c r="W1468" s="45"/>
      <c r="X1468" s="45"/>
      <c r="Y1468" s="45"/>
      <c r="Z1468" s="45"/>
      <c r="AA1468" s="45"/>
      <c r="AB1468" s="45"/>
    </row>
    <row r="1469" spans="2:28">
      <c r="B1469" s="1371"/>
      <c r="E1469" s="69"/>
      <c r="V1469" s="45"/>
      <c r="W1469" s="45"/>
      <c r="X1469" s="45"/>
      <c r="Y1469" s="45"/>
      <c r="Z1469" s="45"/>
      <c r="AA1469" s="45"/>
      <c r="AB1469" s="45"/>
    </row>
    <row r="1470" spans="2:28">
      <c r="B1470" s="1371"/>
      <c r="E1470" s="69"/>
      <c r="V1470" s="45"/>
      <c r="W1470" s="45"/>
      <c r="X1470" s="45"/>
      <c r="Y1470" s="45"/>
      <c r="Z1470" s="45"/>
      <c r="AA1470" s="45"/>
      <c r="AB1470" s="45"/>
    </row>
    <row r="1471" spans="2:28">
      <c r="B1471" s="1371"/>
      <c r="E1471" s="69"/>
      <c r="V1471" s="45"/>
      <c r="W1471" s="45"/>
      <c r="X1471" s="45"/>
      <c r="Y1471" s="45"/>
      <c r="Z1471" s="45"/>
      <c r="AA1471" s="45"/>
      <c r="AB1471" s="45"/>
    </row>
    <row r="1472" spans="2:28">
      <c r="B1472" s="1371"/>
      <c r="E1472" s="69"/>
      <c r="V1472" s="45"/>
      <c r="W1472" s="45"/>
      <c r="X1472" s="45"/>
      <c r="Y1472" s="45"/>
      <c r="Z1472" s="45"/>
      <c r="AA1472" s="45"/>
      <c r="AB1472" s="45"/>
    </row>
    <row r="1473" spans="2:28">
      <c r="B1473" s="1371"/>
      <c r="E1473" s="69"/>
      <c r="V1473" s="45"/>
      <c r="W1473" s="45"/>
      <c r="X1473" s="45"/>
      <c r="Y1473" s="45"/>
      <c r="Z1473" s="45"/>
      <c r="AA1473" s="45"/>
      <c r="AB1473" s="45"/>
    </row>
    <row r="1474" spans="2:28">
      <c r="B1474" s="1371"/>
      <c r="E1474" s="69"/>
      <c r="V1474" s="45"/>
      <c r="W1474" s="45"/>
      <c r="X1474" s="45"/>
      <c r="Y1474" s="45"/>
      <c r="Z1474" s="45"/>
      <c r="AA1474" s="45"/>
      <c r="AB1474" s="45"/>
    </row>
    <row r="1475" spans="2:28">
      <c r="B1475" s="1371"/>
      <c r="E1475" s="69"/>
      <c r="V1475" s="45"/>
      <c r="W1475" s="45"/>
      <c r="X1475" s="45"/>
      <c r="Y1475" s="45"/>
      <c r="Z1475" s="45"/>
      <c r="AA1475" s="45"/>
      <c r="AB1475" s="45"/>
    </row>
    <row r="1476" spans="2:28">
      <c r="B1476" s="1371"/>
      <c r="E1476" s="69"/>
      <c r="V1476" s="45"/>
      <c r="W1476" s="45"/>
      <c r="X1476" s="45"/>
      <c r="Y1476" s="45"/>
      <c r="Z1476" s="45"/>
      <c r="AA1476" s="45"/>
      <c r="AB1476" s="45"/>
    </row>
    <row r="1477" spans="2:28">
      <c r="B1477" s="1371"/>
      <c r="E1477" s="69"/>
      <c r="V1477" s="45"/>
      <c r="W1477" s="45"/>
      <c r="X1477" s="45"/>
      <c r="Y1477" s="45"/>
      <c r="Z1477" s="45"/>
      <c r="AA1477" s="45"/>
      <c r="AB1477" s="45"/>
    </row>
    <row r="1478" spans="2:28">
      <c r="B1478" s="1371"/>
      <c r="E1478" s="69"/>
      <c r="V1478" s="45"/>
      <c r="W1478" s="45"/>
      <c r="X1478" s="45"/>
      <c r="Y1478" s="45"/>
      <c r="Z1478" s="45"/>
      <c r="AA1478" s="45"/>
      <c r="AB1478" s="45"/>
    </row>
    <row r="1479" spans="2:28">
      <c r="B1479" s="1371"/>
      <c r="E1479" s="69"/>
      <c r="V1479" s="45"/>
      <c r="W1479" s="45"/>
      <c r="X1479" s="45"/>
      <c r="Y1479" s="45"/>
      <c r="Z1479" s="45"/>
      <c r="AA1479" s="45"/>
      <c r="AB1479" s="45"/>
    </row>
    <row r="1480" spans="2:28">
      <c r="B1480" s="1371"/>
      <c r="E1480" s="69"/>
      <c r="V1480" s="45"/>
      <c r="W1480" s="45"/>
      <c r="X1480" s="45"/>
      <c r="Y1480" s="45"/>
      <c r="Z1480" s="45"/>
      <c r="AA1480" s="45"/>
      <c r="AB1480" s="45"/>
    </row>
    <row r="1481" spans="2:28">
      <c r="B1481" s="1371"/>
      <c r="E1481" s="69"/>
      <c r="V1481" s="45"/>
      <c r="W1481" s="45"/>
      <c r="X1481" s="45"/>
      <c r="Y1481" s="45"/>
      <c r="Z1481" s="45"/>
      <c r="AA1481" s="45"/>
      <c r="AB1481" s="45"/>
    </row>
    <row r="1482" spans="2:28">
      <c r="B1482" s="1371"/>
      <c r="E1482" s="69"/>
      <c r="V1482" s="45"/>
      <c r="W1482" s="45"/>
      <c r="X1482" s="45"/>
      <c r="Y1482" s="45"/>
      <c r="Z1482" s="45"/>
      <c r="AA1482" s="45"/>
      <c r="AB1482" s="45"/>
    </row>
    <row r="1483" spans="2:28">
      <c r="B1483" s="1371"/>
      <c r="E1483" s="69"/>
      <c r="V1483" s="45"/>
      <c r="W1483" s="45"/>
      <c r="X1483" s="45"/>
      <c r="Y1483" s="45"/>
      <c r="Z1483" s="45"/>
      <c r="AA1483" s="45"/>
      <c r="AB1483" s="45"/>
    </row>
    <row r="1484" spans="2:28">
      <c r="B1484" s="1371"/>
      <c r="E1484" s="69"/>
      <c r="V1484" s="45"/>
      <c r="W1484" s="45"/>
      <c r="X1484" s="45"/>
      <c r="Y1484" s="45"/>
      <c r="Z1484" s="45"/>
      <c r="AA1484" s="45"/>
      <c r="AB1484" s="45"/>
    </row>
    <row r="1485" spans="2:28">
      <c r="B1485" s="1371"/>
      <c r="E1485" s="69"/>
      <c r="V1485" s="45"/>
      <c r="W1485" s="45"/>
      <c r="X1485" s="45"/>
      <c r="Y1485" s="45"/>
      <c r="Z1485" s="45"/>
      <c r="AA1485" s="45"/>
      <c r="AB1485" s="45"/>
    </row>
    <row r="1486" spans="2:28">
      <c r="B1486" s="1371"/>
      <c r="E1486" s="69"/>
      <c r="V1486" s="45"/>
      <c r="W1486" s="45"/>
      <c r="X1486" s="45"/>
      <c r="Y1486" s="45"/>
      <c r="Z1486" s="45"/>
      <c r="AA1486" s="45"/>
      <c r="AB1486" s="45"/>
    </row>
    <row r="1487" spans="2:28">
      <c r="B1487" s="1371"/>
      <c r="E1487" s="69"/>
      <c r="V1487" s="45"/>
      <c r="W1487" s="45"/>
      <c r="X1487" s="45"/>
      <c r="Y1487" s="45"/>
      <c r="Z1487" s="45"/>
      <c r="AA1487" s="45"/>
      <c r="AB1487" s="45"/>
    </row>
    <row r="1488" spans="2:28">
      <c r="B1488" s="1371"/>
      <c r="E1488" s="69"/>
      <c r="V1488" s="45"/>
      <c r="W1488" s="45"/>
      <c r="X1488" s="45"/>
      <c r="Y1488" s="45"/>
      <c r="Z1488" s="45"/>
      <c r="AA1488" s="45"/>
      <c r="AB1488" s="45"/>
    </row>
    <row r="1489" spans="2:28">
      <c r="B1489" s="1371"/>
      <c r="E1489" s="69"/>
      <c r="V1489" s="45"/>
      <c r="W1489" s="45"/>
      <c r="X1489" s="45"/>
      <c r="Y1489" s="45"/>
      <c r="Z1489" s="45"/>
      <c r="AA1489" s="45"/>
      <c r="AB1489" s="45"/>
    </row>
    <row r="1490" spans="2:28">
      <c r="B1490" s="1371"/>
      <c r="E1490" s="69"/>
      <c r="V1490" s="45"/>
      <c r="W1490" s="45"/>
      <c r="X1490" s="45"/>
      <c r="Y1490" s="45"/>
      <c r="Z1490" s="45"/>
      <c r="AA1490" s="45"/>
      <c r="AB1490" s="45"/>
    </row>
    <row r="1491" spans="2:28">
      <c r="B1491" s="1371"/>
      <c r="E1491" s="69"/>
      <c r="V1491" s="45"/>
      <c r="W1491" s="45"/>
      <c r="X1491" s="45"/>
      <c r="Y1491" s="45"/>
      <c r="Z1491" s="45"/>
      <c r="AA1491" s="45"/>
      <c r="AB1491" s="45"/>
    </row>
    <row r="1492" spans="2:28">
      <c r="B1492" s="1371"/>
      <c r="E1492" s="69"/>
      <c r="V1492" s="45"/>
      <c r="W1492" s="45"/>
      <c r="X1492" s="45"/>
      <c r="Y1492" s="45"/>
      <c r="Z1492" s="45"/>
      <c r="AA1492" s="45"/>
      <c r="AB1492" s="45"/>
    </row>
    <row r="1493" spans="2:28">
      <c r="B1493" s="1371"/>
      <c r="E1493" s="69"/>
      <c r="V1493" s="45"/>
      <c r="W1493" s="45"/>
      <c r="X1493" s="45"/>
      <c r="Y1493" s="45"/>
      <c r="Z1493" s="45"/>
      <c r="AA1493" s="45"/>
      <c r="AB1493" s="45"/>
    </row>
    <row r="1494" spans="2:28">
      <c r="B1494" s="1371"/>
      <c r="E1494" s="69"/>
      <c r="V1494" s="45"/>
      <c r="W1494" s="45"/>
      <c r="X1494" s="45"/>
      <c r="Y1494" s="45"/>
      <c r="Z1494" s="45"/>
      <c r="AA1494" s="45"/>
      <c r="AB1494" s="45"/>
    </row>
    <row r="1495" spans="2:28">
      <c r="B1495" s="1371"/>
      <c r="E1495" s="69"/>
      <c r="V1495" s="45"/>
      <c r="W1495" s="45"/>
      <c r="X1495" s="45"/>
      <c r="Y1495" s="45"/>
      <c r="Z1495" s="45"/>
      <c r="AA1495" s="45"/>
      <c r="AB1495" s="45"/>
    </row>
    <row r="1496" spans="2:28">
      <c r="B1496" s="1371"/>
      <c r="E1496" s="69"/>
      <c r="V1496" s="45"/>
      <c r="W1496" s="45"/>
      <c r="X1496" s="45"/>
      <c r="Y1496" s="45"/>
      <c r="Z1496" s="45"/>
      <c r="AA1496" s="45"/>
      <c r="AB1496" s="45"/>
    </row>
    <row r="1497" spans="2:28">
      <c r="B1497" s="1371"/>
      <c r="E1497" s="69"/>
      <c r="V1497" s="45"/>
      <c r="W1497" s="45"/>
      <c r="X1497" s="45"/>
      <c r="Y1497" s="45"/>
      <c r="Z1497" s="45"/>
      <c r="AA1497" s="45"/>
      <c r="AB1497" s="45"/>
    </row>
    <row r="1498" spans="2:28">
      <c r="B1498" s="1371"/>
      <c r="E1498" s="69"/>
      <c r="V1498" s="45"/>
      <c r="W1498" s="45"/>
      <c r="X1498" s="45"/>
      <c r="Y1498" s="45"/>
      <c r="Z1498" s="45"/>
      <c r="AA1498" s="45"/>
      <c r="AB1498" s="45"/>
    </row>
    <row r="1499" spans="2:28">
      <c r="B1499" s="1371"/>
      <c r="E1499" s="69"/>
      <c r="V1499" s="45"/>
      <c r="W1499" s="45"/>
      <c r="X1499" s="45"/>
      <c r="Y1499" s="45"/>
      <c r="Z1499" s="45"/>
      <c r="AA1499" s="45"/>
      <c r="AB1499" s="45"/>
    </row>
    <row r="1500" spans="2:28">
      <c r="B1500" s="1371"/>
      <c r="E1500" s="69"/>
      <c r="V1500" s="45"/>
      <c r="W1500" s="45"/>
      <c r="X1500" s="45"/>
      <c r="Y1500" s="45"/>
      <c r="Z1500" s="45"/>
      <c r="AA1500" s="45"/>
      <c r="AB1500" s="45"/>
    </row>
    <row r="1501" spans="2:28">
      <c r="B1501" s="1371"/>
      <c r="E1501" s="69"/>
      <c r="V1501" s="45"/>
      <c r="W1501" s="45"/>
      <c r="X1501" s="45"/>
      <c r="Y1501" s="45"/>
      <c r="Z1501" s="45"/>
      <c r="AA1501" s="45"/>
      <c r="AB1501" s="45"/>
    </row>
    <row r="1502" spans="2:28">
      <c r="B1502" s="1371"/>
      <c r="E1502" s="69"/>
      <c r="V1502" s="45"/>
      <c r="W1502" s="45"/>
      <c r="X1502" s="45"/>
      <c r="Y1502" s="45"/>
      <c r="Z1502" s="45"/>
      <c r="AA1502" s="45"/>
      <c r="AB1502" s="45"/>
    </row>
    <row r="1503" spans="2:28">
      <c r="B1503" s="1371"/>
      <c r="E1503" s="69"/>
      <c r="V1503" s="45"/>
      <c r="W1503" s="45"/>
      <c r="X1503" s="45"/>
      <c r="Y1503" s="45"/>
      <c r="Z1503" s="45"/>
      <c r="AA1503" s="45"/>
      <c r="AB1503" s="45"/>
    </row>
    <row r="1504" spans="2:28">
      <c r="B1504" s="1371"/>
      <c r="E1504" s="69"/>
      <c r="V1504" s="45"/>
      <c r="W1504" s="45"/>
      <c r="X1504" s="45"/>
      <c r="Y1504" s="45"/>
      <c r="Z1504" s="45"/>
      <c r="AA1504" s="45"/>
      <c r="AB1504" s="45"/>
    </row>
    <row r="1505" spans="2:28">
      <c r="B1505" s="1371"/>
      <c r="E1505" s="69"/>
      <c r="V1505" s="45"/>
      <c r="W1505" s="45"/>
      <c r="X1505" s="45"/>
      <c r="Y1505" s="45"/>
      <c r="Z1505" s="45"/>
      <c r="AA1505" s="45"/>
      <c r="AB1505" s="45"/>
    </row>
    <row r="1506" spans="2:28">
      <c r="B1506" s="1371"/>
      <c r="E1506" s="69"/>
      <c r="V1506" s="45"/>
      <c r="W1506" s="45"/>
      <c r="X1506" s="45"/>
      <c r="Y1506" s="45"/>
      <c r="Z1506" s="45"/>
      <c r="AA1506" s="45"/>
      <c r="AB1506" s="45"/>
    </row>
    <row r="1507" spans="2:28">
      <c r="B1507" s="1371"/>
      <c r="E1507" s="69"/>
      <c r="V1507" s="45"/>
      <c r="W1507" s="45"/>
      <c r="X1507" s="45"/>
      <c r="Y1507" s="45"/>
      <c r="Z1507" s="45"/>
      <c r="AA1507" s="45"/>
      <c r="AB1507" s="45"/>
    </row>
    <row r="1508" spans="2:28">
      <c r="B1508" s="1371"/>
      <c r="E1508" s="69"/>
      <c r="V1508" s="45"/>
      <c r="W1508" s="45"/>
      <c r="X1508" s="45"/>
      <c r="Y1508" s="45"/>
      <c r="Z1508" s="45"/>
      <c r="AA1508" s="45"/>
      <c r="AB1508" s="45"/>
    </row>
    <row r="1509" spans="2:28">
      <c r="B1509" s="1371"/>
      <c r="E1509" s="69"/>
      <c r="V1509" s="45"/>
      <c r="W1509" s="45"/>
      <c r="X1509" s="45"/>
      <c r="Y1509" s="45"/>
      <c r="Z1509" s="45"/>
      <c r="AA1509" s="45"/>
      <c r="AB1509" s="45"/>
    </row>
    <row r="1510" spans="2:28">
      <c r="B1510" s="1371"/>
      <c r="E1510" s="69"/>
      <c r="V1510" s="45"/>
      <c r="W1510" s="45"/>
      <c r="X1510" s="45"/>
      <c r="Y1510" s="45"/>
      <c r="Z1510" s="45"/>
      <c r="AA1510" s="45"/>
      <c r="AB1510" s="45"/>
    </row>
    <row r="1511" spans="2:28">
      <c r="B1511" s="1371"/>
      <c r="E1511" s="69"/>
      <c r="V1511" s="45"/>
      <c r="W1511" s="45"/>
      <c r="X1511" s="45"/>
      <c r="Y1511" s="45"/>
      <c r="Z1511" s="45"/>
      <c r="AA1511" s="45"/>
      <c r="AB1511" s="45"/>
    </row>
    <row r="1512" spans="2:28">
      <c r="B1512" s="1371"/>
      <c r="E1512" s="69"/>
      <c r="V1512" s="45"/>
      <c r="W1512" s="45"/>
      <c r="X1512" s="45"/>
      <c r="Y1512" s="45"/>
      <c r="Z1512" s="45"/>
      <c r="AA1512" s="45"/>
      <c r="AB1512" s="45"/>
    </row>
    <row r="1513" spans="2:28">
      <c r="B1513" s="1371"/>
      <c r="E1513" s="69"/>
      <c r="V1513" s="45"/>
      <c r="W1513" s="45"/>
      <c r="X1513" s="45"/>
      <c r="Y1513" s="45"/>
      <c r="Z1513" s="45"/>
      <c r="AA1513" s="45"/>
      <c r="AB1513" s="45"/>
    </row>
    <row r="1514" spans="2:28">
      <c r="B1514" s="1371"/>
      <c r="E1514" s="69"/>
      <c r="V1514" s="45"/>
      <c r="W1514" s="45"/>
      <c r="X1514" s="45"/>
      <c r="Y1514" s="45"/>
      <c r="Z1514" s="45"/>
      <c r="AA1514" s="45"/>
      <c r="AB1514" s="45"/>
    </row>
    <row r="1515" spans="2:28">
      <c r="B1515" s="1371"/>
      <c r="E1515" s="69"/>
      <c r="V1515" s="45"/>
      <c r="W1515" s="45"/>
      <c r="X1515" s="45"/>
      <c r="Y1515" s="45"/>
      <c r="Z1515" s="45"/>
      <c r="AA1515" s="45"/>
      <c r="AB1515" s="45"/>
    </row>
    <row r="1516" spans="2:28">
      <c r="B1516" s="1371"/>
      <c r="E1516" s="69"/>
      <c r="V1516" s="45"/>
      <c r="W1516" s="45"/>
      <c r="X1516" s="45"/>
      <c r="Y1516" s="45"/>
      <c r="Z1516" s="45"/>
      <c r="AA1516" s="45"/>
      <c r="AB1516" s="45"/>
    </row>
    <row r="1517" spans="2:28">
      <c r="B1517" s="1371"/>
      <c r="E1517" s="69"/>
      <c r="V1517" s="45"/>
      <c r="W1517" s="45"/>
      <c r="X1517" s="45"/>
      <c r="Y1517" s="45"/>
      <c r="Z1517" s="45"/>
      <c r="AA1517" s="45"/>
      <c r="AB1517" s="45"/>
    </row>
    <row r="1518" spans="2:28">
      <c r="B1518" s="1371"/>
      <c r="E1518" s="69"/>
      <c r="V1518" s="45"/>
      <c r="W1518" s="45"/>
      <c r="X1518" s="45"/>
      <c r="Y1518" s="45"/>
      <c r="Z1518" s="45"/>
      <c r="AA1518" s="45"/>
      <c r="AB1518" s="45"/>
    </row>
    <row r="1519" spans="2:28">
      <c r="B1519" s="1371"/>
      <c r="E1519" s="69"/>
      <c r="V1519" s="45"/>
      <c r="W1519" s="45"/>
      <c r="X1519" s="45"/>
      <c r="Y1519" s="45"/>
      <c r="Z1519" s="45"/>
      <c r="AA1519" s="45"/>
      <c r="AB1519" s="45"/>
    </row>
    <row r="1520" spans="2:28">
      <c r="B1520" s="1371"/>
      <c r="E1520" s="69"/>
      <c r="V1520" s="45"/>
      <c r="W1520" s="45"/>
      <c r="X1520" s="45"/>
      <c r="Y1520" s="45"/>
      <c r="Z1520" s="45"/>
      <c r="AA1520" s="45"/>
      <c r="AB1520" s="45"/>
    </row>
    <row r="1521" spans="2:28">
      <c r="B1521" s="1371"/>
      <c r="E1521" s="69"/>
      <c r="V1521" s="45"/>
      <c r="W1521" s="45"/>
      <c r="X1521" s="45"/>
      <c r="Y1521" s="45"/>
      <c r="Z1521" s="45"/>
      <c r="AA1521" s="45"/>
      <c r="AB1521" s="45"/>
    </row>
    <row r="1522" spans="2:28">
      <c r="B1522" s="1371"/>
      <c r="E1522" s="69"/>
      <c r="V1522" s="45"/>
      <c r="W1522" s="45"/>
      <c r="X1522" s="45"/>
      <c r="Y1522" s="45"/>
      <c r="Z1522" s="45"/>
      <c r="AA1522" s="45"/>
      <c r="AB1522" s="45"/>
    </row>
    <row r="1523" spans="2:28">
      <c r="B1523" s="1371"/>
      <c r="E1523" s="69"/>
      <c r="V1523" s="45"/>
      <c r="W1523" s="45"/>
      <c r="X1523" s="45"/>
      <c r="Y1523" s="45"/>
      <c r="Z1523" s="45"/>
      <c r="AA1523" s="45"/>
      <c r="AB1523" s="45"/>
    </row>
    <row r="1524" spans="2:28">
      <c r="B1524" s="1371"/>
      <c r="E1524" s="69"/>
      <c r="V1524" s="45"/>
      <c r="W1524" s="45"/>
      <c r="X1524" s="45"/>
      <c r="Y1524" s="45"/>
      <c r="Z1524" s="45"/>
      <c r="AA1524" s="45"/>
      <c r="AB1524" s="45"/>
    </row>
    <row r="1525" spans="2:28">
      <c r="B1525" s="1371"/>
      <c r="E1525" s="69"/>
      <c r="V1525" s="45"/>
      <c r="W1525" s="45"/>
      <c r="X1525" s="45"/>
      <c r="Y1525" s="45"/>
      <c r="Z1525" s="45"/>
      <c r="AA1525" s="45"/>
      <c r="AB1525" s="45"/>
    </row>
    <row r="1526" spans="2:28">
      <c r="B1526" s="1371"/>
      <c r="E1526" s="69"/>
      <c r="V1526" s="45"/>
      <c r="W1526" s="45"/>
      <c r="X1526" s="45"/>
      <c r="Y1526" s="45"/>
      <c r="Z1526" s="45"/>
      <c r="AA1526" s="45"/>
      <c r="AB1526" s="45"/>
    </row>
    <row r="1527" spans="2:28">
      <c r="B1527" s="1371"/>
      <c r="E1527" s="69"/>
      <c r="V1527" s="45"/>
      <c r="W1527" s="45"/>
      <c r="X1527" s="45"/>
      <c r="Y1527" s="45"/>
      <c r="Z1527" s="45"/>
      <c r="AA1527" s="45"/>
      <c r="AB1527" s="45"/>
    </row>
    <row r="1528" spans="2:28">
      <c r="E1528" s="69"/>
      <c r="V1528" s="45"/>
      <c r="W1528" s="45"/>
      <c r="X1528" s="45"/>
      <c r="Y1528" s="45"/>
      <c r="Z1528" s="45"/>
      <c r="AA1528" s="45"/>
      <c r="AB1528" s="45"/>
    </row>
    <row r="1529" spans="2:28">
      <c r="E1529" s="69"/>
      <c r="V1529" s="45"/>
      <c r="W1529" s="45"/>
      <c r="X1529" s="45"/>
      <c r="Y1529" s="45"/>
      <c r="Z1529" s="45"/>
      <c r="AA1529" s="45"/>
      <c r="AB1529" s="45"/>
    </row>
    <row r="1530" spans="2:28">
      <c r="E1530" s="69"/>
      <c r="V1530" s="45"/>
      <c r="W1530" s="45"/>
      <c r="X1530" s="45"/>
      <c r="Y1530" s="45"/>
      <c r="Z1530" s="45"/>
      <c r="AA1530" s="45"/>
      <c r="AB1530" s="45"/>
    </row>
    <row r="1531" spans="2:28">
      <c r="E1531" s="69"/>
      <c r="V1531" s="45"/>
      <c r="W1531" s="45"/>
      <c r="X1531" s="45"/>
      <c r="Y1531" s="45"/>
      <c r="Z1531" s="45"/>
      <c r="AA1531" s="45"/>
      <c r="AB1531" s="45"/>
    </row>
    <row r="1532" spans="2:28">
      <c r="E1532" s="69"/>
      <c r="V1532" s="45"/>
      <c r="W1532" s="45"/>
      <c r="X1532" s="45"/>
      <c r="Y1532" s="45"/>
      <c r="Z1532" s="45"/>
      <c r="AA1532" s="45"/>
      <c r="AB1532" s="45"/>
    </row>
    <row r="1533" spans="2:28">
      <c r="E1533" s="69"/>
      <c r="V1533" s="45"/>
      <c r="W1533" s="45"/>
      <c r="X1533" s="45"/>
      <c r="Y1533" s="45"/>
      <c r="Z1533" s="45"/>
      <c r="AA1533" s="45"/>
      <c r="AB1533" s="45"/>
    </row>
    <row r="1534" spans="2:28">
      <c r="E1534" s="69"/>
      <c r="V1534" s="45"/>
      <c r="W1534" s="45"/>
      <c r="X1534" s="45"/>
      <c r="Y1534" s="45"/>
      <c r="Z1534" s="45"/>
      <c r="AA1534" s="45"/>
      <c r="AB1534" s="45"/>
    </row>
    <row r="1535" spans="2:28">
      <c r="E1535" s="69"/>
      <c r="V1535" s="45"/>
      <c r="W1535" s="45"/>
      <c r="X1535" s="45"/>
      <c r="Y1535" s="45"/>
      <c r="Z1535" s="45"/>
      <c r="AA1535" s="45"/>
      <c r="AB1535" s="45"/>
    </row>
    <row r="1536" spans="2:28">
      <c r="E1536" s="69"/>
      <c r="V1536" s="45"/>
      <c r="W1536" s="45"/>
      <c r="X1536" s="45"/>
      <c r="Y1536" s="45"/>
      <c r="Z1536" s="45"/>
      <c r="AA1536" s="45"/>
      <c r="AB1536" s="45"/>
    </row>
    <row r="1537" spans="5:28">
      <c r="E1537" s="69"/>
      <c r="V1537" s="45"/>
      <c r="W1537" s="45"/>
      <c r="X1537" s="45"/>
      <c r="Y1537" s="45"/>
      <c r="Z1537" s="45"/>
      <c r="AA1537" s="45"/>
      <c r="AB1537" s="45"/>
    </row>
    <row r="1538" spans="5:28">
      <c r="E1538" s="69"/>
      <c r="V1538" s="45"/>
      <c r="W1538" s="45"/>
      <c r="X1538" s="45"/>
      <c r="Y1538" s="45"/>
      <c r="Z1538" s="45"/>
      <c r="AA1538" s="45"/>
      <c r="AB1538" s="45"/>
    </row>
    <row r="1539" spans="5:28">
      <c r="E1539" s="69"/>
      <c r="V1539" s="45"/>
      <c r="W1539" s="45"/>
      <c r="X1539" s="45"/>
      <c r="Y1539" s="45"/>
      <c r="Z1539" s="45"/>
      <c r="AA1539" s="45"/>
      <c r="AB1539" s="45"/>
    </row>
    <row r="1540" spans="5:28">
      <c r="E1540" s="69"/>
      <c r="V1540" s="45"/>
      <c r="W1540" s="45"/>
      <c r="X1540" s="45"/>
      <c r="Y1540" s="45"/>
      <c r="Z1540" s="45"/>
      <c r="AA1540" s="45"/>
      <c r="AB1540" s="45"/>
    </row>
    <row r="1541" spans="5:28">
      <c r="E1541" s="69"/>
      <c r="V1541" s="45"/>
      <c r="W1541" s="45"/>
      <c r="X1541" s="45"/>
      <c r="Y1541" s="45"/>
      <c r="Z1541" s="45"/>
      <c r="AA1541" s="45"/>
      <c r="AB1541" s="45"/>
    </row>
    <row r="1542" spans="5:28">
      <c r="E1542" s="69"/>
      <c r="V1542" s="45"/>
      <c r="W1542" s="45"/>
      <c r="X1542" s="45"/>
      <c r="Y1542" s="45"/>
      <c r="Z1542" s="45"/>
      <c r="AA1542" s="45"/>
      <c r="AB1542" s="45"/>
    </row>
    <row r="1543" spans="5:28">
      <c r="E1543" s="69"/>
      <c r="V1543" s="45"/>
      <c r="W1543" s="45"/>
      <c r="X1543" s="45"/>
      <c r="Y1543" s="45"/>
      <c r="Z1543" s="45"/>
      <c r="AA1543" s="45"/>
      <c r="AB1543" s="45"/>
    </row>
    <row r="1544" spans="5:28">
      <c r="E1544" s="69"/>
      <c r="V1544" s="45"/>
      <c r="W1544" s="45"/>
      <c r="X1544" s="45"/>
      <c r="Y1544" s="45"/>
      <c r="Z1544" s="45"/>
      <c r="AA1544" s="45"/>
      <c r="AB1544" s="45"/>
    </row>
    <row r="1545" spans="5:28">
      <c r="E1545" s="69"/>
      <c r="V1545" s="45"/>
      <c r="W1545" s="45"/>
      <c r="X1545" s="45"/>
      <c r="Y1545" s="45"/>
      <c r="Z1545" s="45"/>
      <c r="AA1545" s="45"/>
      <c r="AB1545" s="45"/>
    </row>
    <row r="1546" spans="5:28">
      <c r="E1546" s="69"/>
      <c r="V1546" s="45"/>
      <c r="W1546" s="45"/>
      <c r="X1546" s="45"/>
      <c r="Y1546" s="45"/>
      <c r="Z1546" s="45"/>
      <c r="AA1546" s="45"/>
      <c r="AB1546" s="45"/>
    </row>
    <row r="1547" spans="5:28">
      <c r="E1547" s="69"/>
      <c r="V1547" s="45"/>
      <c r="W1547" s="45"/>
      <c r="X1547" s="45"/>
      <c r="Y1547" s="45"/>
      <c r="Z1547" s="45"/>
      <c r="AA1547" s="45"/>
      <c r="AB1547" s="45"/>
    </row>
    <row r="1548" spans="5:28">
      <c r="E1548" s="69"/>
      <c r="V1548" s="45"/>
      <c r="W1548" s="45"/>
      <c r="X1548" s="45"/>
      <c r="Y1548" s="45"/>
      <c r="Z1548" s="45"/>
      <c r="AA1548" s="45"/>
      <c r="AB1548" s="45"/>
    </row>
    <row r="1549" spans="5:28">
      <c r="E1549" s="69"/>
      <c r="V1549" s="45"/>
      <c r="W1549" s="45"/>
      <c r="X1549" s="45"/>
      <c r="Y1549" s="45"/>
      <c r="Z1549" s="45"/>
      <c r="AA1549" s="45"/>
      <c r="AB1549" s="45"/>
    </row>
    <row r="1550" spans="5:28">
      <c r="E1550" s="69"/>
      <c r="V1550" s="45"/>
      <c r="W1550" s="45"/>
      <c r="X1550" s="45"/>
      <c r="Y1550" s="45"/>
      <c r="Z1550" s="45"/>
      <c r="AA1550" s="45"/>
      <c r="AB1550" s="45"/>
    </row>
    <row r="1551" spans="5:28">
      <c r="E1551" s="69"/>
      <c r="V1551" s="45"/>
      <c r="W1551" s="45"/>
      <c r="X1551" s="45"/>
      <c r="Y1551" s="45"/>
      <c r="Z1551" s="45"/>
      <c r="AA1551" s="45"/>
      <c r="AB1551" s="45"/>
    </row>
    <row r="1552" spans="5:28">
      <c r="E1552" s="69"/>
      <c r="V1552" s="45"/>
      <c r="W1552" s="45"/>
      <c r="X1552" s="45"/>
      <c r="Y1552" s="45"/>
      <c r="Z1552" s="45"/>
      <c r="AA1552" s="45"/>
      <c r="AB1552" s="45"/>
    </row>
    <row r="1553" spans="5:28">
      <c r="E1553" s="69"/>
      <c r="V1553" s="45"/>
      <c r="W1553" s="45"/>
      <c r="X1553" s="45"/>
      <c r="Y1553" s="45"/>
      <c r="Z1553" s="45"/>
      <c r="AA1553" s="45"/>
      <c r="AB1553" s="45"/>
    </row>
    <row r="1554" spans="5:28">
      <c r="E1554" s="69"/>
      <c r="V1554" s="45"/>
      <c r="W1554" s="45"/>
      <c r="X1554" s="45"/>
      <c r="Y1554" s="45"/>
      <c r="Z1554" s="45"/>
      <c r="AA1554" s="45"/>
      <c r="AB1554" s="45"/>
    </row>
    <row r="1555" spans="5:28">
      <c r="E1555" s="69"/>
      <c r="V1555" s="45"/>
      <c r="W1555" s="45"/>
      <c r="X1555" s="45"/>
      <c r="Y1555" s="45"/>
      <c r="Z1555" s="45"/>
      <c r="AA1555" s="45"/>
      <c r="AB1555" s="45"/>
    </row>
    <row r="1556" spans="5:28">
      <c r="E1556" s="69"/>
      <c r="V1556" s="45"/>
      <c r="W1556" s="45"/>
      <c r="X1556" s="45"/>
      <c r="Y1556" s="45"/>
      <c r="Z1556" s="45"/>
      <c r="AA1556" s="45"/>
      <c r="AB1556" s="45"/>
    </row>
    <row r="1557" spans="5:28">
      <c r="E1557" s="69"/>
      <c r="V1557" s="45"/>
      <c r="W1557" s="45"/>
      <c r="X1557" s="45"/>
      <c r="Y1557" s="45"/>
      <c r="Z1557" s="45"/>
      <c r="AA1557" s="45"/>
      <c r="AB1557" s="45"/>
    </row>
    <row r="1558" spans="5:28">
      <c r="E1558" s="69"/>
      <c r="V1558" s="45"/>
      <c r="W1558" s="45"/>
      <c r="X1558" s="45"/>
      <c r="Y1558" s="45"/>
      <c r="Z1558" s="45"/>
      <c r="AA1558" s="45"/>
      <c r="AB1558" s="45"/>
    </row>
    <row r="1559" spans="5:28">
      <c r="E1559" s="69"/>
      <c r="V1559" s="45"/>
      <c r="W1559" s="45"/>
      <c r="X1559" s="45"/>
      <c r="Y1559" s="45"/>
      <c r="Z1559" s="45"/>
      <c r="AA1559" s="45"/>
      <c r="AB1559" s="45"/>
    </row>
    <row r="1560" spans="5:28">
      <c r="E1560" s="69"/>
      <c r="V1560" s="45"/>
      <c r="W1560" s="45"/>
      <c r="X1560" s="45"/>
      <c r="Y1560" s="45"/>
      <c r="Z1560" s="45"/>
      <c r="AA1560" s="45"/>
      <c r="AB1560" s="45"/>
    </row>
    <row r="1561" spans="5:28">
      <c r="E1561" s="69"/>
      <c r="V1561" s="45"/>
      <c r="W1561" s="45"/>
      <c r="X1561" s="45"/>
      <c r="Y1561" s="45"/>
      <c r="Z1561" s="45"/>
      <c r="AA1561" s="45"/>
      <c r="AB1561" s="45"/>
    </row>
    <row r="1562" spans="5:28">
      <c r="E1562" s="69"/>
      <c r="V1562" s="45"/>
      <c r="W1562" s="45"/>
      <c r="X1562" s="45"/>
      <c r="Y1562" s="45"/>
      <c r="Z1562" s="45"/>
      <c r="AA1562" s="45"/>
      <c r="AB1562" s="45"/>
    </row>
    <row r="1563" spans="5:28">
      <c r="E1563" s="69"/>
      <c r="V1563" s="45"/>
      <c r="W1563" s="45"/>
      <c r="X1563" s="45"/>
      <c r="Y1563" s="45"/>
      <c r="Z1563" s="45"/>
      <c r="AA1563" s="45"/>
      <c r="AB1563" s="45"/>
    </row>
    <row r="1564" spans="5:28">
      <c r="E1564" s="69"/>
      <c r="V1564" s="45"/>
      <c r="W1564" s="45"/>
      <c r="X1564" s="45"/>
      <c r="Y1564" s="45"/>
      <c r="Z1564" s="45"/>
      <c r="AA1564" s="45"/>
      <c r="AB1564" s="45"/>
    </row>
    <row r="1565" spans="5:28">
      <c r="E1565" s="69"/>
      <c r="V1565" s="45"/>
      <c r="W1565" s="45"/>
      <c r="X1565" s="45"/>
      <c r="Y1565" s="45"/>
      <c r="Z1565" s="45"/>
      <c r="AA1565" s="45"/>
      <c r="AB1565" s="45"/>
    </row>
    <row r="1566" spans="5:28">
      <c r="E1566" s="69"/>
      <c r="V1566" s="45"/>
      <c r="W1566" s="45"/>
      <c r="X1566" s="45"/>
      <c r="Y1566" s="45"/>
      <c r="Z1566" s="45"/>
      <c r="AA1566" s="45"/>
      <c r="AB1566" s="45"/>
    </row>
    <row r="1567" spans="5:28">
      <c r="E1567" s="69"/>
      <c r="V1567" s="45"/>
      <c r="W1567" s="45"/>
      <c r="X1567" s="45"/>
      <c r="Y1567" s="45"/>
      <c r="Z1567" s="45"/>
      <c r="AA1567" s="45"/>
      <c r="AB1567" s="45"/>
    </row>
    <row r="1568" spans="5:28">
      <c r="E1568" s="69"/>
      <c r="V1568" s="45"/>
      <c r="W1568" s="45"/>
      <c r="X1568" s="45"/>
      <c r="Y1568" s="45"/>
      <c r="Z1568" s="45"/>
      <c r="AA1568" s="45"/>
      <c r="AB1568" s="45"/>
    </row>
    <row r="1569" spans="5:28">
      <c r="E1569" s="69"/>
      <c r="V1569" s="45"/>
      <c r="W1569" s="45"/>
      <c r="X1569" s="45"/>
      <c r="Y1569" s="45"/>
      <c r="Z1569" s="45"/>
      <c r="AA1569" s="45"/>
      <c r="AB1569" s="45"/>
    </row>
    <row r="1570" spans="5:28">
      <c r="E1570" s="69"/>
      <c r="V1570" s="45"/>
      <c r="W1570" s="45"/>
      <c r="X1570" s="45"/>
      <c r="Y1570" s="45"/>
      <c r="Z1570" s="45"/>
      <c r="AA1570" s="45"/>
      <c r="AB1570" s="45"/>
    </row>
    <row r="1571" spans="5:28">
      <c r="E1571" s="69"/>
      <c r="V1571" s="45"/>
      <c r="W1571" s="45"/>
      <c r="X1571" s="45"/>
      <c r="Y1571" s="45"/>
      <c r="Z1571" s="45"/>
      <c r="AA1571" s="45"/>
      <c r="AB1571" s="45"/>
    </row>
    <row r="1572" spans="5:28">
      <c r="E1572" s="69"/>
      <c r="V1572" s="45"/>
      <c r="W1572" s="45"/>
      <c r="X1572" s="45"/>
      <c r="Y1572" s="45"/>
      <c r="Z1572" s="45"/>
      <c r="AA1572" s="45"/>
      <c r="AB1572" s="45"/>
    </row>
    <row r="1573" spans="5:28">
      <c r="E1573" s="69"/>
      <c r="V1573" s="45"/>
      <c r="W1573" s="45"/>
      <c r="X1573" s="45"/>
      <c r="Y1573" s="45"/>
      <c r="Z1573" s="45"/>
      <c r="AA1573" s="45"/>
      <c r="AB1573" s="45"/>
    </row>
    <row r="1574" spans="5:28">
      <c r="E1574" s="69"/>
      <c r="V1574" s="45"/>
      <c r="W1574" s="45"/>
      <c r="X1574" s="45"/>
      <c r="Y1574" s="45"/>
      <c r="Z1574" s="45"/>
      <c r="AA1574" s="45"/>
      <c r="AB1574" s="45"/>
    </row>
    <row r="1575" spans="5:28">
      <c r="E1575" s="69"/>
      <c r="V1575" s="45"/>
      <c r="W1575" s="45"/>
      <c r="X1575" s="45"/>
      <c r="Y1575" s="45"/>
      <c r="Z1575" s="45"/>
      <c r="AA1575" s="45"/>
      <c r="AB1575" s="45"/>
    </row>
    <row r="1576" spans="5:28">
      <c r="E1576" s="69"/>
      <c r="V1576" s="45"/>
      <c r="W1576" s="45"/>
      <c r="X1576" s="45"/>
      <c r="Y1576" s="45"/>
      <c r="Z1576" s="45"/>
      <c r="AA1576" s="45"/>
      <c r="AB1576" s="45"/>
    </row>
    <row r="1577" spans="5:28">
      <c r="E1577" s="69"/>
      <c r="V1577" s="45"/>
      <c r="W1577" s="45"/>
      <c r="X1577" s="45"/>
      <c r="Y1577" s="45"/>
      <c r="Z1577" s="45"/>
      <c r="AA1577" s="45"/>
      <c r="AB1577" s="45"/>
    </row>
    <row r="1578" spans="5:28">
      <c r="E1578" s="69"/>
      <c r="V1578" s="45"/>
      <c r="W1578" s="45"/>
      <c r="X1578" s="45"/>
      <c r="Y1578" s="45"/>
      <c r="Z1578" s="45"/>
      <c r="AA1578" s="45"/>
      <c r="AB1578" s="45"/>
    </row>
    <row r="1579" spans="5:28">
      <c r="E1579" s="69"/>
      <c r="V1579" s="45"/>
      <c r="W1579" s="45"/>
      <c r="X1579" s="45"/>
      <c r="Y1579" s="45"/>
      <c r="Z1579" s="45"/>
      <c r="AA1579" s="45"/>
      <c r="AB1579" s="45"/>
    </row>
    <row r="1580" spans="5:28">
      <c r="E1580" s="69"/>
      <c r="V1580" s="45"/>
      <c r="W1580" s="45"/>
      <c r="X1580" s="45"/>
      <c r="Y1580" s="45"/>
      <c r="Z1580" s="45"/>
      <c r="AA1580" s="45"/>
      <c r="AB1580" s="45"/>
    </row>
    <row r="1581" spans="5:28">
      <c r="E1581" s="69"/>
      <c r="V1581" s="45"/>
      <c r="W1581" s="45"/>
      <c r="X1581" s="45"/>
      <c r="Y1581" s="45"/>
      <c r="Z1581" s="45"/>
      <c r="AA1581" s="45"/>
      <c r="AB1581" s="45"/>
    </row>
    <row r="1582" spans="5:28">
      <c r="E1582" s="69"/>
      <c r="V1582" s="45"/>
      <c r="W1582" s="45"/>
      <c r="X1582" s="45"/>
      <c r="Y1582" s="45"/>
      <c r="Z1582" s="45"/>
      <c r="AA1582" s="45"/>
      <c r="AB1582" s="45"/>
    </row>
    <row r="1583" spans="5:28">
      <c r="E1583" s="69"/>
      <c r="V1583" s="45"/>
      <c r="W1583" s="45"/>
      <c r="X1583" s="45"/>
      <c r="Y1583" s="45"/>
      <c r="Z1583" s="45"/>
      <c r="AA1583" s="45"/>
      <c r="AB1583" s="45"/>
    </row>
    <row r="1584" spans="5:28">
      <c r="E1584" s="69"/>
      <c r="V1584" s="45"/>
      <c r="W1584" s="45"/>
      <c r="X1584" s="45"/>
      <c r="Y1584" s="45"/>
      <c r="Z1584" s="45"/>
      <c r="AA1584" s="45"/>
      <c r="AB1584" s="45"/>
    </row>
    <row r="1585" spans="5:28">
      <c r="E1585" s="69"/>
      <c r="V1585" s="45"/>
      <c r="W1585" s="45"/>
      <c r="X1585" s="45"/>
      <c r="Y1585" s="45"/>
      <c r="Z1585" s="45"/>
      <c r="AA1585" s="45"/>
      <c r="AB1585" s="45"/>
    </row>
    <row r="1586" spans="5:28">
      <c r="E1586" s="69"/>
      <c r="V1586" s="45"/>
      <c r="W1586" s="45"/>
      <c r="X1586" s="45"/>
      <c r="Y1586" s="45"/>
      <c r="Z1586" s="45"/>
      <c r="AA1586" s="45"/>
      <c r="AB1586" s="45"/>
    </row>
    <row r="1587" spans="5:28">
      <c r="E1587" s="69"/>
      <c r="V1587" s="45"/>
      <c r="W1587" s="45"/>
      <c r="X1587" s="45"/>
      <c r="Y1587" s="45"/>
      <c r="Z1587" s="45"/>
      <c r="AA1587" s="45"/>
      <c r="AB1587" s="45"/>
    </row>
    <row r="1588" spans="5:28">
      <c r="E1588" s="69"/>
      <c r="V1588" s="45"/>
      <c r="W1588" s="45"/>
      <c r="X1588" s="45"/>
      <c r="Y1588" s="45"/>
      <c r="Z1588" s="45"/>
      <c r="AA1588" s="45"/>
      <c r="AB1588" s="45"/>
    </row>
    <row r="1589" spans="5:28">
      <c r="E1589" s="69"/>
      <c r="V1589" s="45"/>
      <c r="W1589" s="45"/>
      <c r="X1589" s="45"/>
      <c r="Y1589" s="45"/>
      <c r="Z1589" s="45"/>
      <c r="AA1589" s="45"/>
      <c r="AB1589" s="45"/>
    </row>
    <row r="1590" spans="5:28">
      <c r="E1590" s="69"/>
      <c r="V1590" s="45"/>
      <c r="W1590" s="45"/>
      <c r="X1590" s="45"/>
      <c r="Y1590" s="45"/>
      <c r="Z1590" s="45"/>
      <c r="AA1590" s="45"/>
      <c r="AB1590" s="45"/>
    </row>
    <row r="1591" spans="5:28">
      <c r="E1591" s="69"/>
      <c r="V1591" s="45"/>
      <c r="W1591" s="45"/>
      <c r="X1591" s="45"/>
      <c r="Y1591" s="45"/>
      <c r="Z1591" s="45"/>
      <c r="AA1591" s="45"/>
      <c r="AB1591" s="45"/>
    </row>
    <row r="1592" spans="5:28">
      <c r="E1592" s="69"/>
      <c r="V1592" s="45"/>
      <c r="W1592" s="45"/>
      <c r="X1592" s="45"/>
      <c r="Y1592" s="45"/>
      <c r="Z1592" s="45"/>
      <c r="AA1592" s="45"/>
      <c r="AB1592" s="45"/>
    </row>
    <row r="1593" spans="5:28">
      <c r="E1593" s="69"/>
      <c r="V1593" s="45"/>
      <c r="W1593" s="45"/>
      <c r="X1593" s="45"/>
      <c r="Y1593" s="45"/>
      <c r="Z1593" s="45"/>
      <c r="AA1593" s="45"/>
      <c r="AB1593" s="45"/>
    </row>
    <row r="1594" spans="5:28">
      <c r="E1594" s="69"/>
      <c r="V1594" s="45"/>
      <c r="W1594" s="45"/>
      <c r="X1594" s="45"/>
      <c r="Y1594" s="45"/>
      <c r="Z1594" s="45"/>
      <c r="AA1594" s="45"/>
      <c r="AB1594" s="45"/>
    </row>
    <row r="1595" spans="5:28">
      <c r="E1595" s="69"/>
      <c r="V1595" s="45"/>
      <c r="W1595" s="45"/>
      <c r="X1595" s="45"/>
      <c r="Y1595" s="45"/>
      <c r="Z1595" s="45"/>
      <c r="AA1595" s="45"/>
      <c r="AB1595" s="45"/>
    </row>
    <row r="1596" spans="5:28">
      <c r="E1596" s="69"/>
      <c r="V1596" s="45"/>
      <c r="W1596" s="45"/>
      <c r="X1596" s="45"/>
      <c r="Y1596" s="45"/>
      <c r="Z1596" s="45"/>
      <c r="AA1596" s="45"/>
      <c r="AB1596" s="45"/>
    </row>
    <row r="1597" spans="5:28">
      <c r="E1597" s="69"/>
      <c r="V1597" s="45"/>
      <c r="W1597" s="45"/>
      <c r="X1597" s="45"/>
      <c r="Y1597" s="45"/>
      <c r="Z1597" s="45"/>
      <c r="AA1597" s="45"/>
      <c r="AB1597" s="45"/>
    </row>
    <row r="1598" spans="5:28">
      <c r="E1598" s="69"/>
      <c r="V1598" s="45"/>
      <c r="W1598" s="45"/>
      <c r="X1598" s="45"/>
      <c r="Y1598" s="45"/>
      <c r="Z1598" s="45"/>
      <c r="AA1598" s="45"/>
      <c r="AB1598" s="45"/>
    </row>
    <row r="1599" spans="5:28">
      <c r="E1599" s="69"/>
      <c r="V1599" s="45"/>
      <c r="W1599" s="45"/>
      <c r="X1599" s="45"/>
      <c r="Y1599" s="45"/>
      <c r="Z1599" s="45"/>
      <c r="AA1599" s="45"/>
      <c r="AB1599" s="45"/>
    </row>
    <row r="1600" spans="5:28">
      <c r="E1600" s="69"/>
      <c r="V1600" s="45"/>
      <c r="W1600" s="45"/>
      <c r="X1600" s="45"/>
      <c r="Y1600" s="45"/>
      <c r="Z1600" s="45"/>
      <c r="AA1600" s="45"/>
      <c r="AB1600" s="45"/>
    </row>
    <row r="1601" spans="5:28">
      <c r="E1601" s="69"/>
      <c r="V1601" s="45"/>
      <c r="W1601" s="45"/>
      <c r="X1601" s="45"/>
      <c r="Y1601" s="45"/>
      <c r="Z1601" s="45"/>
      <c r="AA1601" s="45"/>
      <c r="AB1601" s="45"/>
    </row>
    <row r="1602" spans="5:28">
      <c r="E1602" s="69"/>
      <c r="V1602" s="45"/>
      <c r="W1602" s="45"/>
      <c r="X1602" s="45"/>
      <c r="Y1602" s="45"/>
      <c r="Z1602" s="45"/>
      <c r="AA1602" s="45"/>
      <c r="AB1602" s="45"/>
    </row>
    <row r="1603" spans="5:28">
      <c r="E1603" s="69"/>
      <c r="V1603" s="45"/>
      <c r="W1603" s="45"/>
      <c r="X1603" s="45"/>
      <c r="Y1603" s="45"/>
      <c r="Z1603" s="45"/>
      <c r="AA1603" s="45"/>
      <c r="AB1603" s="45"/>
    </row>
    <row r="1604" spans="5:28">
      <c r="E1604" s="69"/>
      <c r="V1604" s="45"/>
      <c r="W1604" s="45"/>
      <c r="X1604" s="45"/>
      <c r="Y1604" s="45"/>
      <c r="Z1604" s="45"/>
      <c r="AA1604" s="45"/>
      <c r="AB1604" s="45"/>
    </row>
    <row r="1605" spans="5:28">
      <c r="E1605" s="69"/>
      <c r="V1605" s="45"/>
      <c r="W1605" s="45"/>
      <c r="X1605" s="45"/>
      <c r="Y1605" s="45"/>
      <c r="Z1605" s="45"/>
      <c r="AA1605" s="45"/>
      <c r="AB1605" s="45"/>
    </row>
  </sheetData>
  <sheetProtection algorithmName="SHA-512" hashValue="k51qSJzsazNoLdLiZaeAQlqDsNctMQZlqYDEgGjCGmZMOnYDRpSA25dey6IbiJCm3g1ldcPVtPjBc0u89jRnFw==" saltValue="ZeJwNb9UyQzouse5QwroEg=="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294" customWidth="1"/>
    <col min="2" max="2" width="23.453125" style="1294" customWidth="1"/>
    <col min="3" max="3" width="25.81640625" style="1294" customWidth="1"/>
    <col min="4" max="4" width="28.1796875" style="1294" customWidth="1"/>
    <col min="5" max="5" width="15.54296875" style="1294" customWidth="1"/>
    <col min="6" max="9" width="13.1796875" style="1294" customWidth="1"/>
    <col min="10" max="17" width="10.81640625" style="1294"/>
    <col min="18" max="18" width="57" style="1294" customWidth="1"/>
    <col min="19" max="19" width="10.81640625" style="1294"/>
    <col min="20" max="20" width="14.1796875" style="1294" customWidth="1"/>
    <col min="21" max="21" width="11.453125" style="1294" customWidth="1"/>
    <col min="22" max="22" width="51.1796875" style="1294" customWidth="1"/>
    <col min="23" max="24" width="10.81640625" style="1294"/>
    <col min="25" max="26" width="25.54296875" style="1294" bestFit="1" customWidth="1"/>
    <col min="27" max="27" width="24.54296875" style="1294" bestFit="1" customWidth="1"/>
    <col min="28" max="28" width="17.7265625" style="1294" customWidth="1"/>
    <col min="29" max="31" width="10.81640625" style="1294"/>
    <col min="32" max="32" width="14.1796875" style="1294" bestFit="1" customWidth="1"/>
    <col min="33" max="33" width="17.81640625" style="1294" bestFit="1" customWidth="1"/>
    <col min="34" max="34" width="14.54296875" style="1294" bestFit="1" customWidth="1"/>
    <col min="35" max="42" width="10.81640625" style="1294"/>
    <col min="43" max="43" width="25.81640625" style="1314" customWidth="1"/>
    <col min="44" max="44" width="10.81640625" style="1294"/>
    <col min="45" max="45" width="22.7265625" style="1294" bestFit="1" customWidth="1"/>
    <col min="46" max="46" width="15.08984375" style="1294" customWidth="1"/>
    <col min="47" max="47" width="22.7265625" style="1294" bestFit="1" customWidth="1"/>
    <col min="48" max="49" width="10.81640625" style="1294"/>
    <col min="50" max="50" width="20.81640625" style="1294" customWidth="1"/>
    <col min="51" max="51" width="10.81640625" style="1294" customWidth="1"/>
    <col min="52" max="52" width="45.453125" style="1294" bestFit="1" customWidth="1"/>
    <col min="53" max="53" width="10.81640625" style="1294"/>
    <col min="54" max="54" width="25.1796875" style="1294" customWidth="1"/>
    <col min="55" max="63" width="10.81640625" style="1294"/>
    <col min="64" max="64" width="19.7265625" style="1294" customWidth="1"/>
    <col min="65" max="16384" width="10.81640625" style="1294"/>
  </cols>
  <sheetData>
    <row r="1" spans="1:65" ht="13">
      <c r="A1" s="1294" t="s">
        <v>200</v>
      </c>
      <c r="B1" s="1294" t="s">
        <v>198</v>
      </c>
      <c r="C1" s="1294" t="s">
        <v>199</v>
      </c>
      <c r="D1" s="1295" t="s">
        <v>394</v>
      </c>
      <c r="E1" s="1295" t="s">
        <v>101</v>
      </c>
      <c r="F1" s="1295" t="s">
        <v>223</v>
      </c>
      <c r="G1" s="1295" t="s">
        <v>203</v>
      </c>
      <c r="H1" s="1295"/>
      <c r="I1" s="1295"/>
      <c r="M1" s="1294" t="s">
        <v>1075</v>
      </c>
      <c r="N1" s="1294" t="s">
        <v>1081</v>
      </c>
      <c r="O1" s="1294" t="s">
        <v>1082</v>
      </c>
      <c r="P1" s="1294" t="s">
        <v>1083</v>
      </c>
      <c r="Q1" s="1294" t="s">
        <v>1084</v>
      </c>
      <c r="U1" s="1294" t="s">
        <v>345</v>
      </c>
      <c r="V1" s="1296" t="s">
        <v>221</v>
      </c>
      <c r="Y1" s="1295" t="s">
        <v>203</v>
      </c>
      <c r="Z1" s="1295" t="s">
        <v>223</v>
      </c>
      <c r="AC1" s="1294" t="s">
        <v>262</v>
      </c>
      <c r="AF1" s="1297" t="s">
        <v>316</v>
      </c>
      <c r="AM1" s="1297" t="s">
        <v>317</v>
      </c>
      <c r="AQ1" s="1298" t="s">
        <v>996</v>
      </c>
      <c r="AS1" s="1297" t="s">
        <v>998</v>
      </c>
      <c r="AU1" s="1297" t="s">
        <v>1009</v>
      </c>
      <c r="AX1" s="1297" t="s">
        <v>1018</v>
      </c>
      <c r="AZ1" s="1297" t="s">
        <v>1036</v>
      </c>
      <c r="BB1" s="1297" t="s">
        <v>1037</v>
      </c>
      <c r="BD1" s="1299" t="s">
        <v>2976</v>
      </c>
      <c r="BG1" s="1297" t="s">
        <v>3102</v>
      </c>
      <c r="BL1" s="1299" t="s">
        <v>3236</v>
      </c>
      <c r="BM1" s="1299" t="s">
        <v>3110</v>
      </c>
    </row>
    <row r="2" spans="1:65" ht="14.5">
      <c r="A2" s="1300">
        <v>1140163248</v>
      </c>
      <c r="B2" s="1301" t="s">
        <v>631</v>
      </c>
      <c r="C2" s="1301" t="s">
        <v>397</v>
      </c>
      <c r="D2" s="1301" t="s">
        <v>398</v>
      </c>
      <c r="E2" s="1301" t="s">
        <v>147</v>
      </c>
      <c r="F2" s="1301" t="s">
        <v>229</v>
      </c>
      <c r="G2" s="1301" t="s">
        <v>228</v>
      </c>
      <c r="H2" s="1295"/>
      <c r="I2" s="1295"/>
      <c r="M2" s="1294" t="s">
        <v>1076</v>
      </c>
      <c r="N2" s="1294" t="s">
        <v>1049</v>
      </c>
      <c r="O2" s="1302" t="str">
        <f>IFERROR(#REF!,"")</f>
        <v/>
      </c>
      <c r="P2" s="1302" t="str">
        <f>IFERROR(#REF!,"")</f>
        <v/>
      </c>
      <c r="Q2" s="1302" t="str">
        <f>IFERROR(#REF!,"")</f>
        <v/>
      </c>
      <c r="U2" s="1294">
        <v>0</v>
      </c>
      <c r="V2" s="1295" t="s">
        <v>222</v>
      </c>
      <c r="Y2" s="1295" t="s">
        <v>222</v>
      </c>
      <c r="Z2" s="1295"/>
      <c r="AC2" s="1295" t="s">
        <v>222</v>
      </c>
      <c r="AD2" s="1295"/>
      <c r="AF2" s="1296" t="s">
        <v>295</v>
      </c>
      <c r="AM2" s="1303" t="s">
        <v>298</v>
      </c>
      <c r="AQ2" s="1304" t="s">
        <v>222</v>
      </c>
      <c r="AS2" s="1304" t="s">
        <v>222</v>
      </c>
      <c r="AU2" s="1304" t="s">
        <v>222</v>
      </c>
      <c r="AX2" s="1304" t="s">
        <v>222</v>
      </c>
      <c r="AZ2" s="1304" t="s">
        <v>222</v>
      </c>
      <c r="BB2" s="1295" t="s">
        <v>222</v>
      </c>
      <c r="BD2" s="1295" t="s">
        <v>222</v>
      </c>
      <c r="BG2" s="1303" t="s">
        <v>222</v>
      </c>
      <c r="BL2" s="1294">
        <v>1</v>
      </c>
      <c r="BM2" s="1294" t="s">
        <v>3237</v>
      </c>
    </row>
    <row r="3" spans="1:65" ht="14.5">
      <c r="A3" s="1300">
        <v>1140380222</v>
      </c>
      <c r="B3" s="1301" t="s">
        <v>844</v>
      </c>
      <c r="C3" s="1301" t="s">
        <v>397</v>
      </c>
      <c r="D3" s="1301" t="s">
        <v>401</v>
      </c>
      <c r="E3" s="1301" t="s">
        <v>143</v>
      </c>
      <c r="F3" s="1301" t="s">
        <v>251</v>
      </c>
      <c r="G3" s="1301" t="s">
        <v>250</v>
      </c>
      <c r="H3" s="1295"/>
      <c r="I3" s="1295"/>
      <c r="M3" s="1294" t="s">
        <v>1077</v>
      </c>
      <c r="N3" s="1294" t="s">
        <v>1050</v>
      </c>
      <c r="O3" s="1302" t="str">
        <f>IFERROR(#REF!,"")</f>
        <v/>
      </c>
      <c r="P3" s="1302" t="str">
        <f>IFERROR(#REF!,"")</f>
        <v/>
      </c>
      <c r="Q3" s="1302" t="str">
        <f>IFERROR(#REF!,"")</f>
        <v/>
      </c>
      <c r="U3" s="1294">
        <v>1</v>
      </c>
      <c r="V3" s="1305" t="s">
        <v>321</v>
      </c>
      <c r="Y3" s="1295" t="s">
        <v>224</v>
      </c>
      <c r="Z3" s="1295" t="s">
        <v>225</v>
      </c>
      <c r="AF3" s="1294">
        <v>0</v>
      </c>
      <c r="AG3" s="1294">
        <v>1</v>
      </c>
      <c r="AH3" s="1306" t="s">
        <v>283</v>
      </c>
      <c r="AM3" s="1303" t="s">
        <v>299</v>
      </c>
      <c r="AQ3" s="1307" t="s">
        <v>301</v>
      </c>
      <c r="AS3" s="1303" t="s">
        <v>1086</v>
      </c>
      <c r="AU3" s="1303" t="s">
        <v>999</v>
      </c>
      <c r="AX3" s="1308" t="s">
        <v>102</v>
      </c>
      <c r="AZ3" s="1303" t="s">
        <v>299</v>
      </c>
      <c r="BB3" s="1308" t="s">
        <v>102</v>
      </c>
      <c r="BD3" s="1308" t="s">
        <v>266</v>
      </c>
      <c r="BG3" s="1303" t="s">
        <v>3061</v>
      </c>
      <c r="BL3" s="1370">
        <v>2</v>
      </c>
      <c r="BM3" s="1370" t="s">
        <v>3053</v>
      </c>
    </row>
    <row r="4" spans="1:65" ht="14.5">
      <c r="A4" s="1300">
        <v>1140414724</v>
      </c>
      <c r="B4" s="1301" t="s">
        <v>471</v>
      </c>
      <c r="C4" s="1301" t="s">
        <v>397</v>
      </c>
      <c r="D4" s="1301" t="s">
        <v>399</v>
      </c>
      <c r="E4" s="1301" t="s">
        <v>150</v>
      </c>
      <c r="F4" s="1301" t="s">
        <v>241</v>
      </c>
      <c r="G4" s="1301" t="s">
        <v>240</v>
      </c>
      <c r="H4" s="1295"/>
      <c r="I4" s="1295"/>
      <c r="M4" s="1294" t="s">
        <v>1077</v>
      </c>
      <c r="N4" s="1294" t="s">
        <v>1051</v>
      </c>
      <c r="O4" s="1302" t="str">
        <f>IFERROR(#REF!,"")</f>
        <v/>
      </c>
      <c r="P4" s="1302" t="str">
        <f>IFERROR(#REF!,"")</f>
        <v/>
      </c>
      <c r="Q4" s="1302" t="str">
        <f>IFERROR(#REF!,"")</f>
        <v/>
      </c>
      <c r="U4" s="1294">
        <v>1</v>
      </c>
      <c r="V4" s="1305" t="s">
        <v>172</v>
      </c>
      <c r="Y4" s="1295" t="s">
        <v>226</v>
      </c>
      <c r="Z4" s="1295" t="s">
        <v>227</v>
      </c>
      <c r="AF4" s="1294">
        <v>2</v>
      </c>
      <c r="AG4" s="1294">
        <v>5</v>
      </c>
      <c r="AH4" s="1306" t="s">
        <v>284</v>
      </c>
      <c r="AM4" s="1303" t="s">
        <v>300</v>
      </c>
      <c r="AQ4" s="1309" t="s">
        <v>3085</v>
      </c>
      <c r="AS4" s="1310" t="s">
        <v>3192</v>
      </c>
      <c r="AU4" s="1311" t="s">
        <v>3090</v>
      </c>
      <c r="AX4" s="1308" t="s">
        <v>103</v>
      </c>
      <c r="AZ4" s="1303" t="s">
        <v>3194</v>
      </c>
      <c r="BB4" s="1308" t="s">
        <v>103</v>
      </c>
      <c r="BD4" s="1308" t="s">
        <v>269</v>
      </c>
      <c r="BG4" s="1303" t="s">
        <v>3062</v>
      </c>
      <c r="BL4" s="1294">
        <v>3</v>
      </c>
      <c r="BM4" s="1294" t="s">
        <v>3219</v>
      </c>
    </row>
    <row r="5" spans="1:65" ht="14.5">
      <c r="A5" s="1300">
        <v>1140432684</v>
      </c>
      <c r="B5" s="1301" t="s">
        <v>502</v>
      </c>
      <c r="C5" s="1301" t="s">
        <v>397</v>
      </c>
      <c r="D5" s="1301" t="s">
        <v>398</v>
      </c>
      <c r="E5" s="1301" t="s">
        <v>147</v>
      </c>
      <c r="F5" s="1301" t="s">
        <v>237</v>
      </c>
      <c r="G5" s="1301" t="s">
        <v>236</v>
      </c>
      <c r="H5" s="1295"/>
      <c r="I5" s="1295"/>
      <c r="M5" s="1294" t="s">
        <v>1077</v>
      </c>
      <c r="N5" s="1294" t="s">
        <v>1052</v>
      </c>
      <c r="O5" s="1302" t="str">
        <f>IFERROR(#REF!,"")</f>
        <v/>
      </c>
      <c r="P5" s="1302" t="str">
        <f>IFERROR(#REF!,"")</f>
        <v/>
      </c>
      <c r="Q5" s="1302" t="str">
        <f>IFERROR(#REF!,"")</f>
        <v/>
      </c>
      <c r="U5" s="1294">
        <v>1</v>
      </c>
      <c r="V5" s="1305" t="s">
        <v>171</v>
      </c>
      <c r="Y5" s="1295" t="s">
        <v>228</v>
      </c>
      <c r="Z5" s="1295" t="s">
        <v>229</v>
      </c>
      <c r="AF5" s="1294">
        <v>6</v>
      </c>
      <c r="AG5" s="1294">
        <v>10</v>
      </c>
      <c r="AH5" s="1306" t="s">
        <v>285</v>
      </c>
      <c r="AM5" s="1303" t="s">
        <v>301</v>
      </c>
      <c r="AQ5" s="1307" t="s">
        <v>303</v>
      </c>
      <c r="AS5" s="1303" t="s">
        <v>1087</v>
      </c>
      <c r="AU5" s="1311" t="s">
        <v>3193</v>
      </c>
      <c r="AX5" s="1308" t="s">
        <v>110</v>
      </c>
      <c r="AZ5" s="1303" t="s">
        <v>304</v>
      </c>
      <c r="BB5" s="1308" t="s">
        <v>110</v>
      </c>
      <c r="BD5" s="1308" t="s">
        <v>268</v>
      </c>
      <c r="BG5" s="1303" t="s">
        <v>3063</v>
      </c>
      <c r="BL5" s="1294">
        <v>4</v>
      </c>
      <c r="BM5" s="1294" t="s">
        <v>3238</v>
      </c>
    </row>
    <row r="6" spans="1:65" ht="14.5">
      <c r="A6" s="1300">
        <v>1140728099</v>
      </c>
      <c r="B6" s="1301" t="s">
        <v>1096</v>
      </c>
      <c r="C6" s="1301" t="s">
        <v>397</v>
      </c>
      <c r="D6" s="1301" t="s">
        <v>856</v>
      </c>
      <c r="E6" s="1301" t="s">
        <v>110</v>
      </c>
      <c r="F6" s="1301" t="s">
        <v>251</v>
      </c>
      <c r="G6" s="1301" t="s">
        <v>250</v>
      </c>
      <c r="H6" s="1295"/>
      <c r="I6" s="1295"/>
      <c r="M6" s="1294" t="s">
        <v>1077</v>
      </c>
      <c r="N6" s="1294" t="s">
        <v>1053</v>
      </c>
      <c r="O6" s="1302" t="str">
        <f>IFERROR(#REF!,"")</f>
        <v/>
      </c>
      <c r="P6" s="1302" t="str">
        <f>IFERROR(#REF!,"")</f>
        <v/>
      </c>
      <c r="Q6" s="1302" t="str">
        <f>IFERROR(#REF!,"")</f>
        <v/>
      </c>
      <c r="U6" s="1294">
        <v>2</v>
      </c>
      <c r="V6" s="1305" t="s">
        <v>1021</v>
      </c>
      <c r="Y6" s="1295" t="s">
        <v>230</v>
      </c>
      <c r="Z6" s="1295" t="s">
        <v>231</v>
      </c>
      <c r="AF6" s="1294">
        <v>11</v>
      </c>
      <c r="AG6" s="1294">
        <v>20</v>
      </c>
      <c r="AH6" s="1306" t="s">
        <v>286</v>
      </c>
      <c r="AM6" s="1303" t="s">
        <v>302</v>
      </c>
      <c r="AQ6" s="1307" t="s">
        <v>305</v>
      </c>
      <c r="AS6" s="1303" t="s">
        <v>110</v>
      </c>
      <c r="AU6" s="1311" t="s">
        <v>3091</v>
      </c>
      <c r="AX6" s="1308" t="s">
        <v>158</v>
      </c>
      <c r="AZ6" s="1303" t="s">
        <v>3195</v>
      </c>
      <c r="BB6" s="1308" t="s">
        <v>158</v>
      </c>
      <c r="BD6" s="1308" t="s">
        <v>341</v>
      </c>
      <c r="BG6" s="1303" t="s">
        <v>3064</v>
      </c>
    </row>
    <row r="7" spans="1:65" ht="14.5">
      <c r="A7" s="1300">
        <v>1140820870</v>
      </c>
      <c r="B7" s="1301" t="s">
        <v>374</v>
      </c>
      <c r="C7" s="1301" t="s">
        <v>397</v>
      </c>
      <c r="D7" s="1301" t="s">
        <v>396</v>
      </c>
      <c r="E7" s="1301" t="s">
        <v>159</v>
      </c>
      <c r="F7" s="1301" t="s">
        <v>249</v>
      </c>
      <c r="G7" s="1301" t="s">
        <v>248</v>
      </c>
      <c r="H7" s="1295"/>
      <c r="I7" s="1295"/>
      <c r="M7" s="1294" t="s">
        <v>1078</v>
      </c>
      <c r="N7" s="1294" t="s">
        <v>1054</v>
      </c>
      <c r="O7" s="1302" t="str">
        <f>IFERROR(#REF!,"")</f>
        <v/>
      </c>
      <c r="P7" s="1302" t="str">
        <f>IFERROR(#REF!,"")</f>
        <v/>
      </c>
      <c r="Q7" s="1302" t="str">
        <f>IFERROR(#REF!,"")</f>
        <v/>
      </c>
      <c r="U7" s="1294">
        <v>2</v>
      </c>
      <c r="V7" s="1305" t="s">
        <v>1022</v>
      </c>
      <c r="Y7" s="1295" t="s">
        <v>232</v>
      </c>
      <c r="Z7" s="1295" t="s">
        <v>233</v>
      </c>
      <c r="AF7" s="1294">
        <v>21</v>
      </c>
      <c r="AG7" s="1294">
        <v>30</v>
      </c>
      <c r="AH7" s="1306" t="s">
        <v>287</v>
      </c>
      <c r="AM7" s="1303" t="s">
        <v>303</v>
      </c>
      <c r="AQ7" s="1309" t="s">
        <v>1003</v>
      </c>
      <c r="AS7" s="1303" t="s">
        <v>158</v>
      </c>
      <c r="AU7" s="1303" t="s">
        <v>1000</v>
      </c>
      <c r="AX7" s="1308" t="s">
        <v>268</v>
      </c>
      <c r="AZ7" s="1303" t="s">
        <v>1033</v>
      </c>
      <c r="BB7" s="1308" t="s">
        <v>258</v>
      </c>
      <c r="BD7" s="1308" t="s">
        <v>143</v>
      </c>
      <c r="BG7" s="1303" t="s">
        <v>3065</v>
      </c>
      <c r="BL7" s="1294" t="s">
        <v>3239</v>
      </c>
      <c r="BM7" s="1294" t="str">
        <f>BM3</f>
        <v>2025-2026</v>
      </c>
    </row>
    <row r="8" spans="1:65" ht="14.5">
      <c r="A8" s="1300">
        <v>1140820896</v>
      </c>
      <c r="B8" s="1301" t="s">
        <v>430</v>
      </c>
      <c r="C8" s="1301" t="s">
        <v>397</v>
      </c>
      <c r="D8" s="1301" t="s">
        <v>396</v>
      </c>
      <c r="E8" s="1301" t="s">
        <v>159</v>
      </c>
      <c r="F8" s="1301" t="s">
        <v>251</v>
      </c>
      <c r="G8" s="1301" t="s">
        <v>250</v>
      </c>
      <c r="H8" s="1295"/>
      <c r="I8" s="1295"/>
      <c r="M8" s="1294" t="s">
        <v>1079</v>
      </c>
      <c r="N8" s="1294" t="s">
        <v>1055</v>
      </c>
      <c r="O8" s="1294" t="str">
        <f>IFERROR(IF(#REF!&gt;0,#REF!,#REF!),"")</f>
        <v/>
      </c>
      <c r="Q8" s="1294" t="str">
        <f>IFERROR(IF(#REF!&gt;0,#REF!,#REF!),"")</f>
        <v/>
      </c>
      <c r="U8" s="1294">
        <v>2</v>
      </c>
      <c r="V8" s="1305" t="s">
        <v>1023</v>
      </c>
      <c r="Y8" s="1295" t="s">
        <v>234</v>
      </c>
      <c r="Z8" s="1295" t="s">
        <v>235</v>
      </c>
      <c r="AF8" s="1294">
        <v>31</v>
      </c>
      <c r="AG8" s="1294">
        <v>100000</v>
      </c>
      <c r="AH8" s="1306" t="s">
        <v>288</v>
      </c>
      <c r="AM8" s="1303" t="s">
        <v>304</v>
      </c>
      <c r="AQ8" s="1307" t="s">
        <v>309</v>
      </c>
      <c r="AS8" s="1303" t="s">
        <v>3087</v>
      </c>
      <c r="AU8" s="1311" t="s">
        <v>3089</v>
      </c>
      <c r="AX8" s="1308" t="s">
        <v>258</v>
      </c>
      <c r="AZ8" s="1303" t="s">
        <v>306</v>
      </c>
      <c r="BB8" s="1308" t="s">
        <v>143</v>
      </c>
      <c r="BD8" s="1308" t="s">
        <v>150</v>
      </c>
      <c r="BG8" s="1303" t="s">
        <v>3066</v>
      </c>
      <c r="BL8" s="1294" t="s">
        <v>3240</v>
      </c>
      <c r="BM8" s="1294" t="str">
        <f>BM4</f>
        <v>2026-2027</v>
      </c>
    </row>
    <row r="9" spans="1:65" ht="14.5">
      <c r="A9" s="1300">
        <v>1140840332</v>
      </c>
      <c r="B9" s="1301" t="s">
        <v>946</v>
      </c>
      <c r="C9" s="1301" t="s">
        <v>397</v>
      </c>
      <c r="D9" s="1301" t="s">
        <v>848</v>
      </c>
      <c r="E9" s="1301" t="s">
        <v>158</v>
      </c>
      <c r="F9" s="1301" t="s">
        <v>251</v>
      </c>
      <c r="G9" s="1301" t="s">
        <v>250</v>
      </c>
      <c r="H9" s="1295"/>
      <c r="I9" s="1295"/>
      <c r="M9" s="1294" t="s">
        <v>1079</v>
      </c>
      <c r="N9" s="1294" t="s">
        <v>1056</v>
      </c>
      <c r="O9" s="1294" t="str">
        <f>IFERROR(IF(#REF!&gt;0,#REF!,#REF!),"")</f>
        <v/>
      </c>
      <c r="Q9" s="1294" t="str">
        <f>IFERROR(IF(#REF!&gt;0,#REF!,#REF!),"")</f>
        <v/>
      </c>
      <c r="U9" s="1294">
        <v>2</v>
      </c>
      <c r="V9" s="1305" t="s">
        <v>1019</v>
      </c>
      <c r="Y9" s="1295" t="s">
        <v>236</v>
      </c>
      <c r="Z9" s="1295" t="s">
        <v>237</v>
      </c>
      <c r="AM9" s="1303" t="s">
        <v>305</v>
      </c>
      <c r="AQ9" s="1309" t="s">
        <v>3086</v>
      </c>
      <c r="AS9" s="1303" t="s">
        <v>1088</v>
      </c>
      <c r="AU9" s="1303" t="s">
        <v>1001</v>
      </c>
      <c r="AX9" s="1308" t="s">
        <v>341</v>
      </c>
      <c r="AZ9" s="1303" t="s">
        <v>308</v>
      </c>
      <c r="BB9" s="1308" t="s">
        <v>153</v>
      </c>
      <c r="BD9" s="1308" t="s">
        <v>147</v>
      </c>
      <c r="BG9" s="1303" t="s">
        <v>3067</v>
      </c>
    </row>
    <row r="10" spans="1:65" ht="14.5">
      <c r="A10" s="1300">
        <v>1140850679</v>
      </c>
      <c r="B10" s="1301" t="s">
        <v>1097</v>
      </c>
      <c r="C10" s="1301" t="s">
        <v>397</v>
      </c>
      <c r="D10" s="1301" t="s">
        <v>396</v>
      </c>
      <c r="E10" s="1301" t="s">
        <v>159</v>
      </c>
      <c r="F10" s="1301" t="s">
        <v>237</v>
      </c>
      <c r="G10" s="1301" t="s">
        <v>236</v>
      </c>
      <c r="H10" s="1295"/>
      <c r="I10" s="1295"/>
      <c r="M10" s="1294" t="s">
        <v>1077</v>
      </c>
      <c r="N10" s="1294" t="s">
        <v>1057</v>
      </c>
      <c r="O10" s="1302" t="str">
        <f>IFERROR(#REF!,"")</f>
        <v/>
      </c>
      <c r="P10" s="1302" t="str">
        <f>IFERROR(#REF!,"")</f>
        <v/>
      </c>
      <c r="Q10" s="1302" t="str">
        <f>IFERROR(#REF!,"")</f>
        <v/>
      </c>
      <c r="U10" s="1294">
        <v>3</v>
      </c>
      <c r="V10" s="1305" t="s">
        <v>323</v>
      </c>
      <c r="Y10" s="1295" t="s">
        <v>238</v>
      </c>
      <c r="Z10" s="1295" t="s">
        <v>239</v>
      </c>
      <c r="AM10" s="1303" t="s">
        <v>306</v>
      </c>
      <c r="AQ10" s="1307" t="s">
        <v>1005</v>
      </c>
      <c r="AS10" s="1303" t="s">
        <v>143</v>
      </c>
      <c r="AU10" s="1311" t="s">
        <v>3094</v>
      </c>
      <c r="AX10" s="1308" t="s">
        <v>143</v>
      </c>
      <c r="AZ10" s="1303" t="s">
        <v>309</v>
      </c>
      <c r="BB10" s="1308" t="s">
        <v>154</v>
      </c>
      <c r="BD10" s="1308" t="s">
        <v>267</v>
      </c>
      <c r="BG10" s="1303" t="s">
        <v>3068</v>
      </c>
    </row>
    <row r="11" spans="1:65" ht="14.5">
      <c r="A11" s="1300">
        <v>1140914632</v>
      </c>
      <c r="B11" s="1301" t="s">
        <v>1098</v>
      </c>
      <c r="C11" s="1301" t="s">
        <v>397</v>
      </c>
      <c r="D11" s="1301" t="s">
        <v>396</v>
      </c>
      <c r="E11" s="1301" t="s">
        <v>159</v>
      </c>
      <c r="F11" s="1301" t="s">
        <v>245</v>
      </c>
      <c r="G11" s="1301" t="s">
        <v>244</v>
      </c>
      <c r="H11" s="1295"/>
      <c r="I11" s="1295"/>
      <c r="M11" s="1294" t="s">
        <v>1080</v>
      </c>
      <c r="N11" s="1294" t="s">
        <v>1058</v>
      </c>
      <c r="O11" s="1294">
        <f>IFERROR('Section 14e'!$E$82,"")</f>
        <v>0</v>
      </c>
      <c r="P11" s="1294">
        <f>IFERROR('Section 14e'!$I$82,"")</f>
        <v>0</v>
      </c>
      <c r="Q11" s="1294">
        <f>IFERROR('Section 14e'!$M$82,"")</f>
        <v>0</v>
      </c>
      <c r="U11" s="1294">
        <v>4</v>
      </c>
      <c r="V11" s="1305" t="s">
        <v>1038</v>
      </c>
      <c r="Y11" s="1295" t="s">
        <v>240</v>
      </c>
      <c r="Z11" s="1295" t="s">
        <v>241</v>
      </c>
      <c r="AM11" s="1303" t="s">
        <v>307</v>
      </c>
      <c r="AQ11" s="1307" t="s">
        <v>1091</v>
      </c>
      <c r="AS11" s="1303" t="s">
        <v>997</v>
      </c>
      <c r="AU11" s="1303" t="s">
        <v>1002</v>
      </c>
      <c r="AX11" s="1308" t="s">
        <v>267</v>
      </c>
      <c r="AZ11" s="1303" t="s">
        <v>310</v>
      </c>
      <c r="BB11" s="1308" t="s">
        <v>150</v>
      </c>
      <c r="BD11" s="1308" t="s">
        <v>7</v>
      </c>
      <c r="BG11" s="1303" t="s">
        <v>3069</v>
      </c>
    </row>
    <row r="12" spans="1:65" ht="14.5">
      <c r="A12" s="1300">
        <v>1141025990</v>
      </c>
      <c r="B12" s="1301" t="s">
        <v>1099</v>
      </c>
      <c r="C12" s="1301" t="s">
        <v>397</v>
      </c>
      <c r="D12" s="1301" t="s">
        <v>398</v>
      </c>
      <c r="E12" s="1301" t="s">
        <v>147</v>
      </c>
      <c r="F12" s="1301" t="s">
        <v>251</v>
      </c>
      <c r="G12" s="1301" t="s">
        <v>250</v>
      </c>
      <c r="H12" s="1295"/>
      <c r="I12" s="1295"/>
      <c r="M12" s="1294" t="s">
        <v>1080</v>
      </c>
      <c r="N12" s="1294" t="s">
        <v>1059</v>
      </c>
      <c r="O12" s="1294">
        <f>IFERROR('Section 14e'!$E$82,"")</f>
        <v>0</v>
      </c>
      <c r="P12" s="1294">
        <f>IFERROR('Section 14e'!$I$82,"")</f>
        <v>0</v>
      </c>
      <c r="Q12" s="1294">
        <f>IFERROR('Section 14e'!$M$82,"")</f>
        <v>0</v>
      </c>
      <c r="U12" s="1294">
        <v>4</v>
      </c>
      <c r="V12" s="1305" t="s">
        <v>1039</v>
      </c>
      <c r="Y12" s="1295" t="s">
        <v>242</v>
      </c>
      <c r="Z12" s="1295" t="s">
        <v>243</v>
      </c>
      <c r="AF12" s="1296" t="s">
        <v>296</v>
      </c>
      <c r="AM12" s="1303" t="s">
        <v>308</v>
      </c>
      <c r="AQ12" s="1307" t="s">
        <v>264</v>
      </c>
      <c r="AS12" s="1303" t="s">
        <v>154</v>
      </c>
      <c r="AU12" s="1303" t="s">
        <v>1003</v>
      </c>
      <c r="AX12" s="1308" t="s">
        <v>154</v>
      </c>
      <c r="AZ12" s="1303" t="s">
        <v>1034</v>
      </c>
      <c r="BB12" s="1308" t="s">
        <v>155</v>
      </c>
      <c r="BG12" s="1303" t="s">
        <v>28</v>
      </c>
    </row>
    <row r="13" spans="1:65" ht="14.5">
      <c r="A13" s="1300">
        <v>1141033119</v>
      </c>
      <c r="B13" s="1301" t="s">
        <v>1100</v>
      </c>
      <c r="C13" s="1301" t="s">
        <v>397</v>
      </c>
      <c r="D13" s="1301" t="s">
        <v>398</v>
      </c>
      <c r="E13" s="1301" t="s">
        <v>147</v>
      </c>
      <c r="F13" s="1301" t="s">
        <v>251</v>
      </c>
      <c r="G13" s="1301" t="s">
        <v>250</v>
      </c>
      <c r="H13" s="1295"/>
      <c r="I13" s="1295"/>
      <c r="M13" s="1294" t="s">
        <v>1080</v>
      </c>
      <c r="N13" s="1294" t="s">
        <v>1060</v>
      </c>
      <c r="O13" s="1294">
        <f>IFERROR('Section 14e'!$E$82,"")</f>
        <v>0</v>
      </c>
      <c r="P13" s="1294">
        <f>IFERROR('Section 14e'!$I$82,"")</f>
        <v>0</v>
      </c>
      <c r="Q13" s="1294">
        <f>IFERROR('Section 14e'!$M$82,"")</f>
        <v>0</v>
      </c>
      <c r="U13" s="1294">
        <v>5</v>
      </c>
      <c r="V13" s="1305" t="s">
        <v>142</v>
      </c>
      <c r="Y13" s="1295" t="s">
        <v>244</v>
      </c>
      <c r="Z13" s="1295" t="s">
        <v>245</v>
      </c>
      <c r="AF13" s="1312">
        <v>0</v>
      </c>
      <c r="AG13" s="1312">
        <v>99999.99</v>
      </c>
      <c r="AH13" s="1306" t="s">
        <v>289</v>
      </c>
      <c r="AM13" s="1303" t="s">
        <v>309</v>
      </c>
      <c r="AQ13" s="1313" t="s">
        <v>3088</v>
      </c>
      <c r="AS13" s="1303" t="s">
        <v>150</v>
      </c>
      <c r="AU13" s="1303" t="s">
        <v>1090</v>
      </c>
      <c r="AX13" s="1308" t="s">
        <v>150</v>
      </c>
      <c r="AZ13" s="1303" t="s">
        <v>1035</v>
      </c>
      <c r="BB13" s="1308" t="s">
        <v>147</v>
      </c>
    </row>
    <row r="14" spans="1:65" ht="14.5">
      <c r="A14" s="1300">
        <v>1141043274</v>
      </c>
      <c r="B14" s="1301" t="s">
        <v>610</v>
      </c>
      <c r="C14" s="1301" t="s">
        <v>397</v>
      </c>
      <c r="D14" s="1301" t="s">
        <v>398</v>
      </c>
      <c r="E14" s="1301" t="s">
        <v>147</v>
      </c>
      <c r="F14" s="1301" t="s">
        <v>251</v>
      </c>
      <c r="G14" s="1301" t="s">
        <v>250</v>
      </c>
      <c r="H14" s="1295"/>
      <c r="I14" s="1295"/>
      <c r="M14" s="1294" t="s">
        <v>1080</v>
      </c>
      <c r="N14" s="1294" t="s">
        <v>1061</v>
      </c>
      <c r="O14" s="1294">
        <f>IFERROR('Section 14e'!$E$82,"")</f>
        <v>0</v>
      </c>
      <c r="P14" s="1294">
        <f>IFERROR('Section 14e'!$I$82,"")</f>
        <v>0</v>
      </c>
      <c r="Q14" s="1294">
        <f>IFERROR('Section 14e'!$M$82,"")</f>
        <v>0</v>
      </c>
      <c r="U14" s="1294">
        <v>8</v>
      </c>
      <c r="V14" s="1305" t="s">
        <v>1020</v>
      </c>
      <c r="W14" s="1296"/>
      <c r="Y14" s="1295" t="s">
        <v>246</v>
      </c>
      <c r="Z14" s="1295" t="s">
        <v>247</v>
      </c>
      <c r="AF14" s="1312">
        <v>100000</v>
      </c>
      <c r="AG14" s="1312">
        <v>249999.99</v>
      </c>
      <c r="AH14" s="1306" t="s">
        <v>290</v>
      </c>
      <c r="AM14" s="1303" t="s">
        <v>310</v>
      </c>
      <c r="AS14" s="1303" t="s">
        <v>155</v>
      </c>
      <c r="AU14" s="1303" t="s">
        <v>1089</v>
      </c>
      <c r="AX14" s="1308" t="s">
        <v>155</v>
      </c>
      <c r="AZ14" s="1303" t="s">
        <v>318</v>
      </c>
      <c r="BB14" s="1303" t="s">
        <v>318</v>
      </c>
    </row>
    <row r="15" spans="1:65" ht="14.5">
      <c r="A15" s="1300">
        <v>1141163155</v>
      </c>
      <c r="B15" s="1301" t="s">
        <v>935</v>
      </c>
      <c r="C15" s="1301" t="s">
        <v>397</v>
      </c>
      <c r="D15" s="1301" t="s">
        <v>851</v>
      </c>
      <c r="E15" s="1301" t="s">
        <v>258</v>
      </c>
      <c r="F15" s="1301" t="s">
        <v>229</v>
      </c>
      <c r="G15" s="1301" t="s">
        <v>228</v>
      </c>
      <c r="H15" s="1295"/>
      <c r="I15" s="1295"/>
      <c r="M15" s="1294" t="s">
        <v>1080</v>
      </c>
      <c r="N15" s="1294" t="s">
        <v>1062</v>
      </c>
      <c r="O15" s="1294">
        <f>IFERROR('Section 14e'!$E$82,"")</f>
        <v>0</v>
      </c>
      <c r="P15" s="1294">
        <f>IFERROR('Section 14e'!$I$82,"")</f>
        <v>0</v>
      </c>
      <c r="Q15" s="1294">
        <f>IFERROR('Section 14e'!$M$82,"")</f>
        <v>0</v>
      </c>
      <c r="U15" s="1315" t="s">
        <v>1027</v>
      </c>
      <c r="V15" s="1305" t="s">
        <v>38</v>
      </c>
      <c r="Y15" s="1295" t="s">
        <v>248</v>
      </c>
      <c r="Z15" s="1295" t="s">
        <v>249</v>
      </c>
      <c r="AF15" s="1312">
        <v>500000</v>
      </c>
      <c r="AG15" s="1312">
        <v>999999.99</v>
      </c>
      <c r="AH15" s="1306" t="s">
        <v>291</v>
      </c>
      <c r="AM15" s="1303" t="s">
        <v>311</v>
      </c>
      <c r="AS15" s="1296" t="s">
        <v>3088</v>
      </c>
      <c r="AU15" s="1311" t="s">
        <v>3095</v>
      </c>
      <c r="AX15" s="1308" t="s">
        <v>147</v>
      </c>
    </row>
    <row r="16" spans="1:65" ht="14.5">
      <c r="A16" s="1300">
        <v>1141198656</v>
      </c>
      <c r="B16" s="1301" t="s">
        <v>700</v>
      </c>
      <c r="C16" s="1301" t="s">
        <v>397</v>
      </c>
      <c r="D16" s="1301" t="s">
        <v>398</v>
      </c>
      <c r="E16" s="1301" t="s">
        <v>147</v>
      </c>
      <c r="F16" s="1301" t="s">
        <v>249</v>
      </c>
      <c r="G16" s="1301" t="s">
        <v>248</v>
      </c>
      <c r="H16" s="1295"/>
      <c r="I16" s="1295"/>
      <c r="M16" s="1294" t="s">
        <v>1080</v>
      </c>
      <c r="N16" s="1294" t="s">
        <v>1839</v>
      </c>
      <c r="O16" s="1294">
        <f>IFERROR('Section 14e'!$E$82,"")</f>
        <v>0</v>
      </c>
      <c r="P16" s="1294">
        <f>IFERROR('Section 14e'!$I$82,"")</f>
        <v>0</v>
      </c>
      <c r="Q16" s="1294">
        <f>IFERROR('Section 14e'!$M$82,"")</f>
        <v>0</v>
      </c>
      <c r="Y16" s="1295" t="s">
        <v>250</v>
      </c>
      <c r="Z16" s="1295" t="s">
        <v>251</v>
      </c>
      <c r="AF16" s="1312">
        <v>1000000</v>
      </c>
      <c r="AG16" s="1312">
        <v>4999999.99</v>
      </c>
      <c r="AH16" s="1306" t="s">
        <v>292</v>
      </c>
      <c r="AM16" s="1303" t="s">
        <v>312</v>
      </c>
      <c r="AU16" s="1303" t="s">
        <v>1004</v>
      </c>
      <c r="AX16" s="1303" t="s">
        <v>318</v>
      </c>
    </row>
    <row r="17" spans="1:47" ht="14.5">
      <c r="A17" s="1300">
        <v>1141213562</v>
      </c>
      <c r="B17" s="1301" t="s">
        <v>1334</v>
      </c>
      <c r="C17" s="1301" t="s">
        <v>7</v>
      </c>
      <c r="D17" s="1301"/>
      <c r="E17" s="1301"/>
      <c r="F17" s="1301" t="s">
        <v>247</v>
      </c>
      <c r="G17" s="1301" t="s">
        <v>246</v>
      </c>
      <c r="H17" s="1295"/>
      <c r="I17" s="1295"/>
      <c r="M17" s="1294" t="s">
        <v>1080</v>
      </c>
      <c r="N17" s="1294" t="s">
        <v>1840</v>
      </c>
      <c r="O17" s="1294">
        <f>IFERROR('Section 14e'!$E$82,"")</f>
        <v>0</v>
      </c>
      <c r="P17" s="1294">
        <f>IFERROR('Section 14e'!$I$82,"")</f>
        <v>0</v>
      </c>
      <c r="Q17" s="1294">
        <f>IFERROR('Section 14e'!$M$82,"")</f>
        <v>0</v>
      </c>
      <c r="Y17" s="1295" t="s">
        <v>252</v>
      </c>
      <c r="Z17" s="1295" t="s">
        <v>253</v>
      </c>
      <c r="AF17" s="1312">
        <v>5000000</v>
      </c>
      <c r="AG17" s="1312">
        <v>9999999.9900000002</v>
      </c>
      <c r="AH17" s="1306" t="s">
        <v>293</v>
      </c>
      <c r="AM17" s="1303" t="s">
        <v>313</v>
      </c>
      <c r="AU17" s="1303" t="s">
        <v>1005</v>
      </c>
    </row>
    <row r="18" spans="1:47" ht="14.5">
      <c r="A18" s="1300">
        <v>1141217910</v>
      </c>
      <c r="B18" s="1301" t="s">
        <v>1101</v>
      </c>
      <c r="C18" s="1301" t="s">
        <v>397</v>
      </c>
      <c r="D18" s="1301" t="s">
        <v>398</v>
      </c>
      <c r="E18" s="1301" t="s">
        <v>147</v>
      </c>
      <c r="F18" s="1301" t="s">
        <v>249</v>
      </c>
      <c r="G18" s="1301" t="s">
        <v>248</v>
      </c>
      <c r="H18" s="1295"/>
      <c r="I18" s="1295"/>
      <c r="M18" s="1294" t="s">
        <v>1080</v>
      </c>
      <c r="N18" s="1294" t="s">
        <v>1841</v>
      </c>
      <c r="O18" s="1294">
        <f>IFERROR('Section 14e'!$E$82,"")</f>
        <v>0</v>
      </c>
      <c r="P18" s="1294">
        <f>IFERROR('Section 14e'!$I$82,"")</f>
        <v>0</v>
      </c>
      <c r="Q18" s="1294">
        <f>IFERROR('Section 14e'!$M$82,"")</f>
        <v>0</v>
      </c>
      <c r="Y18" s="1295" t="s">
        <v>254</v>
      </c>
      <c r="Z18" s="1295" t="s">
        <v>255</v>
      </c>
      <c r="AF18" s="1312">
        <v>10000000</v>
      </c>
      <c r="AG18" s="1312">
        <v>10000000000</v>
      </c>
      <c r="AH18" s="1306" t="s">
        <v>294</v>
      </c>
      <c r="AM18" s="1303" t="s">
        <v>314</v>
      </c>
      <c r="AU18" s="1303" t="s">
        <v>1006</v>
      </c>
    </row>
    <row r="19" spans="1:47" ht="14.5">
      <c r="A19" s="1300">
        <v>1141229253</v>
      </c>
      <c r="B19" s="1301" t="s">
        <v>1102</v>
      </c>
      <c r="C19" s="1301" t="s">
        <v>395</v>
      </c>
      <c r="D19" s="1301" t="s">
        <v>851</v>
      </c>
      <c r="E19" s="1301" t="s">
        <v>258</v>
      </c>
      <c r="F19" s="1301" t="s">
        <v>251</v>
      </c>
      <c r="G19" s="1301" t="s">
        <v>250</v>
      </c>
      <c r="H19" s="1295"/>
      <c r="I19" s="1295"/>
      <c r="Y19" s="1295" t="s">
        <v>256</v>
      </c>
      <c r="Z19" s="1295" t="s">
        <v>257</v>
      </c>
      <c r="AM19" s="1303" t="s">
        <v>264</v>
      </c>
      <c r="AQ19" s="1298" t="s">
        <v>1092</v>
      </c>
      <c r="AU19" s="1303" t="s">
        <v>1008</v>
      </c>
    </row>
    <row r="20" spans="1:47" ht="14.5">
      <c r="A20" s="1300">
        <v>1141247131</v>
      </c>
      <c r="B20" s="1301" t="s">
        <v>379</v>
      </c>
      <c r="C20" s="1301" t="s">
        <v>395</v>
      </c>
      <c r="D20" s="1301" t="s">
        <v>396</v>
      </c>
      <c r="E20" s="1301" t="s">
        <v>159</v>
      </c>
      <c r="F20" s="1301" t="s">
        <v>229</v>
      </c>
      <c r="G20" s="1301" t="s">
        <v>228</v>
      </c>
      <c r="H20" s="1295"/>
      <c r="I20" s="1295"/>
      <c r="S20" s="1305"/>
      <c r="AM20" s="1303" t="s">
        <v>315</v>
      </c>
      <c r="AQ20" s="1304" t="s">
        <v>222</v>
      </c>
      <c r="AU20" s="1303" t="s">
        <v>1007</v>
      </c>
    </row>
    <row r="21" spans="1:47" ht="14.5">
      <c r="A21" s="1300">
        <v>1141264326</v>
      </c>
      <c r="B21" s="1301" t="s">
        <v>529</v>
      </c>
      <c r="C21" s="1301" t="s">
        <v>395</v>
      </c>
      <c r="D21" s="1301" t="s">
        <v>398</v>
      </c>
      <c r="E21" s="1301" t="s">
        <v>147</v>
      </c>
      <c r="F21" s="1301" t="s">
        <v>229</v>
      </c>
      <c r="G21" s="1301" t="s">
        <v>228</v>
      </c>
      <c r="H21" s="1295"/>
      <c r="I21" s="1295"/>
      <c r="S21" s="1305"/>
      <c r="AM21" s="1303" t="s">
        <v>318</v>
      </c>
      <c r="AQ21" s="1313" t="s">
        <v>299</v>
      </c>
      <c r="AU21" s="1311" t="s">
        <v>3092</v>
      </c>
    </row>
    <row r="22" spans="1:47" ht="13">
      <c r="A22" s="1300">
        <v>1141303090</v>
      </c>
      <c r="B22" s="1301" t="s">
        <v>360</v>
      </c>
      <c r="C22" s="1301" t="s">
        <v>397</v>
      </c>
      <c r="D22" s="1301" t="s">
        <v>396</v>
      </c>
      <c r="E22" s="1301" t="s">
        <v>159</v>
      </c>
      <c r="F22" s="1301" t="s">
        <v>237</v>
      </c>
      <c r="G22" s="1301" t="s">
        <v>236</v>
      </c>
      <c r="H22" s="1295"/>
      <c r="I22" s="1295"/>
      <c r="S22" s="1305"/>
      <c r="Y22" s="1316" t="s">
        <v>1044</v>
      </c>
      <c r="Z22" s="1316" t="s">
        <v>1046</v>
      </c>
      <c r="AA22" s="1316" t="s">
        <v>848</v>
      </c>
      <c r="AB22" s="1316" t="s">
        <v>1047</v>
      </c>
      <c r="AC22" s="1316" t="s">
        <v>1048</v>
      </c>
      <c r="AD22" s="1295"/>
      <c r="AF22" s="1296" t="s">
        <v>270</v>
      </c>
      <c r="AQ22" s="1311" t="s">
        <v>3097</v>
      </c>
      <c r="AU22" s="1311" t="s">
        <v>3093</v>
      </c>
    </row>
    <row r="23" spans="1:47" ht="14.5">
      <c r="A23" s="1300">
        <v>1141399510</v>
      </c>
      <c r="B23" s="1301" t="s">
        <v>349</v>
      </c>
      <c r="C23" s="1301" t="s">
        <v>397</v>
      </c>
      <c r="D23" s="1301" t="s">
        <v>400</v>
      </c>
      <c r="E23" s="1301" t="s">
        <v>153</v>
      </c>
      <c r="F23" s="1301" t="s">
        <v>251</v>
      </c>
      <c r="G23" s="1301" t="s">
        <v>250</v>
      </c>
      <c r="H23" s="1295"/>
      <c r="I23" s="1295"/>
      <c r="Q23" s="1294" t="s">
        <v>1075</v>
      </c>
      <c r="S23" s="1305" t="s">
        <v>1071</v>
      </c>
      <c r="T23" s="1294" t="s">
        <v>1026</v>
      </c>
      <c r="U23" s="1294" t="s">
        <v>1024</v>
      </c>
      <c r="V23" s="1296" t="s">
        <v>221</v>
      </c>
      <c r="W23" s="1294" t="s">
        <v>101</v>
      </c>
      <c r="X23" s="1305"/>
      <c r="Y23" s="1295" t="s">
        <v>222</v>
      </c>
      <c r="Z23" s="1295" t="s">
        <v>222</v>
      </c>
      <c r="AA23" s="1295" t="s">
        <v>222</v>
      </c>
      <c r="AB23" s="1295" t="s">
        <v>222</v>
      </c>
      <c r="AC23" s="1295" t="s">
        <v>222</v>
      </c>
      <c r="AD23" s="1295"/>
      <c r="AF23" s="1308" t="s">
        <v>266</v>
      </c>
      <c r="AQ23" s="1311" t="s">
        <v>3096</v>
      </c>
      <c r="AU23" s="1303" t="s">
        <v>318</v>
      </c>
    </row>
    <row r="24" spans="1:47" ht="14.5">
      <c r="A24" s="1300">
        <v>1141643719</v>
      </c>
      <c r="B24" s="1301" t="s">
        <v>1335</v>
      </c>
      <c r="C24" s="1301" t="s">
        <v>7</v>
      </c>
      <c r="D24" s="1301"/>
      <c r="E24" s="1301"/>
      <c r="F24" s="1301" t="s">
        <v>251</v>
      </c>
      <c r="G24" s="1301" t="s">
        <v>250</v>
      </c>
      <c r="H24" s="1295"/>
      <c r="I24" s="1295"/>
      <c r="S24" s="1295" t="s">
        <v>222</v>
      </c>
      <c r="T24" s="1317"/>
      <c r="U24" s="1294">
        <v>0</v>
      </c>
      <c r="V24" s="1295" t="s">
        <v>222</v>
      </c>
      <c r="X24" s="1305"/>
      <c r="Y24" s="1308" t="s">
        <v>102</v>
      </c>
      <c r="Z24" s="1308" t="s">
        <v>102</v>
      </c>
      <c r="AA24" s="1308" t="s">
        <v>110</v>
      </c>
      <c r="AB24" s="1308" t="s">
        <v>153</v>
      </c>
      <c r="AC24" s="1308" t="s">
        <v>110</v>
      </c>
      <c r="AD24" s="1308"/>
      <c r="AE24" s="1296"/>
      <c r="AF24" s="1308" t="s">
        <v>269</v>
      </c>
      <c r="AQ24" s="1313" t="s">
        <v>302</v>
      </c>
    </row>
    <row r="25" spans="1:47" ht="14.5">
      <c r="A25" s="1300">
        <v>1141737578</v>
      </c>
      <c r="B25" s="1301" t="s">
        <v>835</v>
      </c>
      <c r="C25" s="1301" t="s">
        <v>397</v>
      </c>
      <c r="D25" s="1301" t="s">
        <v>400</v>
      </c>
      <c r="E25" s="1301" t="s">
        <v>153</v>
      </c>
      <c r="F25" s="1301" t="s">
        <v>229</v>
      </c>
      <c r="G25" s="1301" t="s">
        <v>228</v>
      </c>
      <c r="H25" s="1295"/>
      <c r="I25" s="1295"/>
      <c r="Q25" s="1294" t="s">
        <v>1076</v>
      </c>
      <c r="R25" s="1318" t="str">
        <f>V25</f>
        <v>Associations professionnelles d’artistes</v>
      </c>
      <c r="S25" s="1305" t="s">
        <v>1070</v>
      </c>
      <c r="T25" s="1317"/>
      <c r="U25" s="1294" t="s">
        <v>1049</v>
      </c>
      <c r="V25" s="1305" t="s">
        <v>321</v>
      </c>
      <c r="W25" s="1294" t="s">
        <v>1044</v>
      </c>
      <c r="X25" s="1305"/>
      <c r="Y25" s="1308" t="s">
        <v>103</v>
      </c>
      <c r="Z25" s="1308" t="s">
        <v>103</v>
      </c>
      <c r="AA25" s="1308" t="s">
        <v>158</v>
      </c>
      <c r="AC25" s="1308" t="s">
        <v>158</v>
      </c>
      <c r="AD25" s="1308"/>
      <c r="AF25" s="1308" t="s">
        <v>268</v>
      </c>
      <c r="AQ25" s="1313" t="s">
        <v>304</v>
      </c>
    </row>
    <row r="26" spans="1:47" ht="14.5">
      <c r="A26" s="1300">
        <v>1141749037</v>
      </c>
      <c r="B26" s="1301" t="s">
        <v>633</v>
      </c>
      <c r="C26" s="1301" t="s">
        <v>397</v>
      </c>
      <c r="D26" s="1301" t="s">
        <v>398</v>
      </c>
      <c r="E26" s="1301" t="s">
        <v>147</v>
      </c>
      <c r="F26" s="1301" t="s">
        <v>229</v>
      </c>
      <c r="G26" s="1301" t="s">
        <v>228</v>
      </c>
      <c r="H26" s="1295"/>
      <c r="I26" s="1295"/>
      <c r="Q26" s="1294" t="s">
        <v>1076</v>
      </c>
      <c r="R26" s="1318" t="str">
        <f t="shared" ref="R26:R28" si="0">V26</f>
        <v>Organismes de services</v>
      </c>
      <c r="S26" s="1305" t="s">
        <v>1070</v>
      </c>
      <c r="T26" s="1317"/>
      <c r="U26" s="1294" t="s">
        <v>1049</v>
      </c>
      <c r="V26" s="1305" t="s">
        <v>172</v>
      </c>
      <c r="W26" s="1294" t="s">
        <v>1044</v>
      </c>
      <c r="X26" s="1305"/>
      <c r="Y26" s="1308" t="s">
        <v>110</v>
      </c>
      <c r="Z26" s="1308" t="s">
        <v>143</v>
      </c>
      <c r="AA26" s="1308" t="s">
        <v>258</v>
      </c>
      <c r="AC26" s="1308" t="s">
        <v>258</v>
      </c>
      <c r="AD26" s="1308"/>
      <c r="AF26" s="1308" t="s">
        <v>341</v>
      </c>
      <c r="AQ26" s="1313" t="s">
        <v>306</v>
      </c>
    </row>
    <row r="27" spans="1:47" ht="14.5">
      <c r="A27" s="1300">
        <v>1141759010</v>
      </c>
      <c r="B27" s="1301" t="s">
        <v>597</v>
      </c>
      <c r="C27" s="1301" t="s">
        <v>397</v>
      </c>
      <c r="D27" s="1301" t="s">
        <v>399</v>
      </c>
      <c r="E27" s="1301" t="s">
        <v>150</v>
      </c>
      <c r="F27" s="1301" t="s">
        <v>251</v>
      </c>
      <c r="G27" s="1301" t="s">
        <v>250</v>
      </c>
      <c r="H27" s="1295"/>
      <c r="I27" s="1295"/>
      <c r="Q27" s="1294" t="s">
        <v>1076</v>
      </c>
      <c r="R27" s="1318" t="str">
        <f t="shared" si="0"/>
        <v>Regroupements nationaux</v>
      </c>
      <c r="S27" s="1305" t="s">
        <v>1070</v>
      </c>
      <c r="T27" s="1317"/>
      <c r="U27" s="1294" t="s">
        <v>1049</v>
      </c>
      <c r="V27" s="1305" t="s">
        <v>171</v>
      </c>
      <c r="W27" s="1294" t="s">
        <v>1044</v>
      </c>
      <c r="X27" s="1305"/>
      <c r="Y27" s="1308" t="s">
        <v>158</v>
      </c>
      <c r="Z27" s="1308" t="s">
        <v>150</v>
      </c>
      <c r="AA27" s="1308" t="s">
        <v>154</v>
      </c>
      <c r="AC27" s="1308" t="s">
        <v>153</v>
      </c>
      <c r="AD27" s="1308"/>
      <c r="AF27" s="1308" t="s">
        <v>143</v>
      </c>
      <c r="AQ27" s="1313" t="s">
        <v>314</v>
      </c>
    </row>
    <row r="28" spans="1:47" ht="14.5">
      <c r="A28" s="1300">
        <v>1142018168</v>
      </c>
      <c r="B28" s="1301" t="s">
        <v>1103</v>
      </c>
      <c r="C28" s="1301" t="s">
        <v>397</v>
      </c>
      <c r="D28" s="1301" t="s">
        <v>398</v>
      </c>
      <c r="E28" s="1301" t="s">
        <v>147</v>
      </c>
      <c r="F28" s="1301" t="s">
        <v>251</v>
      </c>
      <c r="G28" s="1301" t="s">
        <v>250</v>
      </c>
      <c r="H28" s="1295"/>
      <c r="I28" s="1295"/>
      <c r="Q28" s="1294" t="s">
        <v>1076</v>
      </c>
      <c r="R28" s="1318" t="str">
        <f t="shared" si="0"/>
        <v>Organismes de diffusion</v>
      </c>
      <c r="S28" s="1305" t="s">
        <v>1070</v>
      </c>
      <c r="T28" s="1317" t="s">
        <v>1028</v>
      </c>
      <c r="U28" s="1294" t="s">
        <v>1050</v>
      </c>
      <c r="V28" s="1305" t="s">
        <v>1021</v>
      </c>
      <c r="W28" s="1294" t="s">
        <v>1045</v>
      </c>
      <c r="X28" s="1305"/>
      <c r="Y28" s="1308" t="s">
        <v>258</v>
      </c>
      <c r="Z28" s="1308" t="s">
        <v>159</v>
      </c>
      <c r="AA28" s="1308" t="s">
        <v>155</v>
      </c>
      <c r="AC28" s="1308" t="s">
        <v>154</v>
      </c>
      <c r="AD28" s="1308"/>
      <c r="AF28" s="1308" t="s">
        <v>150</v>
      </c>
      <c r="AQ28" s="1313" t="s">
        <v>315</v>
      </c>
    </row>
    <row r="29" spans="1:47">
      <c r="A29" s="1300">
        <v>1142027755</v>
      </c>
      <c r="B29" s="1301" t="s">
        <v>533</v>
      </c>
      <c r="C29" s="1301" t="s">
        <v>395</v>
      </c>
      <c r="D29" s="1301" t="s">
        <v>401</v>
      </c>
      <c r="E29" s="1301" t="s">
        <v>143</v>
      </c>
      <c r="F29" s="1301" t="s">
        <v>251</v>
      </c>
      <c r="G29" s="1301" t="s">
        <v>250</v>
      </c>
      <c r="H29" s="1295"/>
      <c r="I29" s="1295"/>
      <c r="Q29" s="1294" t="s">
        <v>1076</v>
      </c>
      <c r="R29" s="1318" t="str">
        <f t="shared" ref="R29" si="1">V29</f>
        <v>Centres d’exposition</v>
      </c>
      <c r="S29" s="1305" t="s">
        <v>1070</v>
      </c>
      <c r="T29" s="1317" t="s">
        <v>1028</v>
      </c>
      <c r="U29" s="1294" t="s">
        <v>1050</v>
      </c>
      <c r="V29" s="1305" t="s">
        <v>1085</v>
      </c>
      <c r="W29" s="1294" t="s">
        <v>1045</v>
      </c>
      <c r="X29" s="1305"/>
      <c r="Y29" s="1308" t="s">
        <v>143</v>
      </c>
      <c r="Z29" s="1308" t="s">
        <v>147</v>
      </c>
      <c r="AA29" s="1308"/>
      <c r="AC29" s="1308" t="s">
        <v>159</v>
      </c>
      <c r="AD29" s="1308"/>
      <c r="AF29" s="1308" t="s">
        <v>147</v>
      </c>
      <c r="AQ29" s="1296" t="s">
        <v>3088</v>
      </c>
    </row>
    <row r="30" spans="1:47">
      <c r="A30" s="1300">
        <v>1142041491</v>
      </c>
      <c r="B30" s="1301" t="s">
        <v>1104</v>
      </c>
      <c r="C30" s="1301" t="s">
        <v>397</v>
      </c>
      <c r="D30" s="1301" t="s">
        <v>398</v>
      </c>
      <c r="E30" s="1301" t="s">
        <v>147</v>
      </c>
      <c r="F30" s="1301" t="s">
        <v>251</v>
      </c>
      <c r="G30" s="1301" t="s">
        <v>250</v>
      </c>
      <c r="H30" s="1295"/>
      <c r="I30" s="1295"/>
      <c r="Q30" s="1294" t="s">
        <v>1076</v>
      </c>
      <c r="R30" s="1318" t="str">
        <f>V30</f>
        <v>Organismes de diffusion et de soutien à la production</v>
      </c>
      <c r="S30" s="1305" t="s">
        <v>1070</v>
      </c>
      <c r="T30" s="1317" t="s">
        <v>1028</v>
      </c>
      <c r="U30" s="1294" t="s">
        <v>1050</v>
      </c>
      <c r="V30" s="1305" t="s">
        <v>1022</v>
      </c>
      <c r="W30" s="1294" t="s">
        <v>1045</v>
      </c>
      <c r="X30" s="1305"/>
      <c r="Y30" s="1308" t="s">
        <v>153</v>
      </c>
      <c r="AC30" s="1308" t="s">
        <v>155</v>
      </c>
      <c r="AD30" s="1308"/>
      <c r="AF30" s="1308" t="s">
        <v>267</v>
      </c>
    </row>
    <row r="31" spans="1:47" ht="14.5">
      <c r="A31" s="1300">
        <v>1142063339</v>
      </c>
      <c r="B31" s="1301" t="s">
        <v>492</v>
      </c>
      <c r="C31" s="1301" t="s">
        <v>397</v>
      </c>
      <c r="D31" s="1301" t="s">
        <v>398</v>
      </c>
      <c r="E31" s="1301" t="s">
        <v>147</v>
      </c>
      <c r="F31" s="1301" t="s">
        <v>229</v>
      </c>
      <c r="G31" s="1301" t="s">
        <v>228</v>
      </c>
      <c r="H31" s="1295"/>
      <c r="I31" s="1295"/>
      <c r="Q31" s="1294" t="s">
        <v>1076</v>
      </c>
      <c r="R31" s="1318" t="str">
        <f>V31</f>
        <v>Organismes de création</v>
      </c>
      <c r="S31" s="1305" t="s">
        <v>1070</v>
      </c>
      <c r="T31" s="1317" t="s">
        <v>1028</v>
      </c>
      <c r="U31" s="1294" t="s">
        <v>1050</v>
      </c>
      <c r="V31" s="1305" t="s">
        <v>1019</v>
      </c>
      <c r="W31" s="1294" t="s">
        <v>1045</v>
      </c>
      <c r="X31" s="1305"/>
      <c r="Y31" s="1308" t="s">
        <v>154</v>
      </c>
      <c r="AF31" s="1308" t="s">
        <v>7</v>
      </c>
      <c r="AQ31" s="1313"/>
    </row>
    <row r="32" spans="1:47">
      <c r="A32" s="1300">
        <v>1142066803</v>
      </c>
      <c r="B32" s="1301" t="s">
        <v>520</v>
      </c>
      <c r="C32" s="1301" t="s">
        <v>395</v>
      </c>
      <c r="D32" s="1301" t="s">
        <v>401</v>
      </c>
      <c r="E32" s="1301" t="s">
        <v>143</v>
      </c>
      <c r="F32" s="1301" t="s">
        <v>251</v>
      </c>
      <c r="G32" s="1301" t="s">
        <v>250</v>
      </c>
      <c r="H32" s="1295"/>
      <c r="I32" s="1295"/>
      <c r="Q32" s="1294" t="s">
        <v>1076</v>
      </c>
      <c r="R32" s="1318" t="str">
        <f>V32</f>
        <v>Organismes de soutien à la production</v>
      </c>
      <c r="S32" s="1305" t="s">
        <v>1070</v>
      </c>
      <c r="U32" s="1294" t="s">
        <v>1050</v>
      </c>
      <c r="V32" s="1305" t="s">
        <v>1023</v>
      </c>
      <c r="W32" s="1294" t="s">
        <v>1045</v>
      </c>
      <c r="X32" s="1305"/>
      <c r="Y32" s="1308" t="s">
        <v>150</v>
      </c>
    </row>
    <row r="33" spans="1:43">
      <c r="A33" s="1300">
        <v>1142067165</v>
      </c>
      <c r="B33" s="1301" t="s">
        <v>470</v>
      </c>
      <c r="C33" s="1301" t="s">
        <v>397</v>
      </c>
      <c r="D33" s="1301" t="s">
        <v>401</v>
      </c>
      <c r="E33" s="1301" t="s">
        <v>143</v>
      </c>
      <c r="F33" s="1301" t="s">
        <v>251</v>
      </c>
      <c r="G33" s="1301" t="s">
        <v>250</v>
      </c>
      <c r="H33" s="1295"/>
      <c r="I33" s="1295"/>
      <c r="Q33" s="1294" t="s">
        <v>1077</v>
      </c>
      <c r="R33" s="1318" t="str">
        <f>V33</f>
        <v>Organismes de soutien à la production</v>
      </c>
      <c r="S33" s="1305" t="s">
        <v>1070</v>
      </c>
      <c r="T33" s="1317" t="s">
        <v>1032</v>
      </c>
      <c r="U33" s="1294" t="s">
        <v>1051</v>
      </c>
      <c r="V33" s="1305" t="s">
        <v>1023</v>
      </c>
      <c r="W33" s="1294" t="s">
        <v>1046</v>
      </c>
      <c r="X33" s="1305"/>
      <c r="Y33" s="1308" t="s">
        <v>159</v>
      </c>
      <c r="AA33" s="1308"/>
    </row>
    <row r="34" spans="1:43" ht="13">
      <c r="A34" s="1300">
        <v>1142069104</v>
      </c>
      <c r="B34" s="1301" t="s">
        <v>1336</v>
      </c>
      <c r="C34" s="1301" t="s">
        <v>7</v>
      </c>
      <c r="D34" s="1301"/>
      <c r="E34" s="1301"/>
      <c r="F34" s="1301" t="s">
        <v>257</v>
      </c>
      <c r="G34" s="1301" t="s">
        <v>256</v>
      </c>
      <c r="H34" s="1295"/>
      <c r="I34" s="1295"/>
      <c r="Q34" s="1294" t="s">
        <v>1077</v>
      </c>
      <c r="R34" s="1318" t="str">
        <f>V34</f>
        <v>Organismes de création et de production</v>
      </c>
      <c r="S34" s="1305" t="s">
        <v>1070</v>
      </c>
      <c r="T34" s="1317" t="s">
        <v>1029</v>
      </c>
      <c r="U34" s="1294" t="s">
        <v>1052</v>
      </c>
      <c r="V34" s="1305" t="s">
        <v>323</v>
      </c>
      <c r="W34" s="1294" t="s">
        <v>1046</v>
      </c>
      <c r="X34" s="1305"/>
      <c r="Y34" s="1308" t="s">
        <v>155</v>
      </c>
      <c r="AA34" s="1308"/>
      <c r="AQ34" s="1319" t="s">
        <v>996</v>
      </c>
    </row>
    <row r="35" spans="1:43">
      <c r="A35" s="1300">
        <v>1142071837</v>
      </c>
      <c r="B35" s="1301" t="s">
        <v>1105</v>
      </c>
      <c r="C35" s="1301" t="s">
        <v>397</v>
      </c>
      <c r="D35" s="1301" t="s">
        <v>401</v>
      </c>
      <c r="E35" s="1301" t="s">
        <v>143</v>
      </c>
      <c r="F35" s="1301" t="s">
        <v>251</v>
      </c>
      <c r="G35" s="1301" t="s">
        <v>250</v>
      </c>
      <c r="H35" s="1295"/>
      <c r="I35" s="1295"/>
      <c r="Q35" s="1294" t="s">
        <v>1077</v>
      </c>
      <c r="R35" s="1318" t="s">
        <v>1038</v>
      </c>
      <c r="S35" s="1305" t="s">
        <v>1070</v>
      </c>
      <c r="U35" s="1294" t="s">
        <v>1053</v>
      </c>
      <c r="V35" s="1305" t="s">
        <v>322</v>
      </c>
      <c r="W35" s="1294" t="s">
        <v>1046</v>
      </c>
      <c r="X35" s="1305"/>
      <c r="Y35" s="1308" t="s">
        <v>147</v>
      </c>
    </row>
    <row r="36" spans="1:43" ht="12.65" customHeight="1">
      <c r="A36" s="1300">
        <v>1142072017</v>
      </c>
      <c r="B36" s="1301" t="s">
        <v>621</v>
      </c>
      <c r="C36" s="1301" t="s">
        <v>397</v>
      </c>
      <c r="D36" s="1301" t="s">
        <v>398</v>
      </c>
      <c r="E36" s="1301" t="s">
        <v>147</v>
      </c>
      <c r="F36" s="1301" t="s">
        <v>251</v>
      </c>
      <c r="G36" s="1301" t="s">
        <v>250</v>
      </c>
      <c r="H36" s="1295"/>
      <c r="I36" s="1295"/>
      <c r="Q36" s="1294" t="s">
        <v>1077</v>
      </c>
      <c r="R36" s="1318" t="s">
        <v>1039</v>
      </c>
      <c r="S36" s="1305" t="s">
        <v>1070</v>
      </c>
      <c r="T36" s="1317" t="s">
        <v>1030</v>
      </c>
      <c r="U36" s="1294" t="s">
        <v>1053</v>
      </c>
      <c r="V36" s="1305" t="s">
        <v>322</v>
      </c>
      <c r="W36" s="1294" t="s">
        <v>1046</v>
      </c>
      <c r="X36" s="1305"/>
    </row>
    <row r="37" spans="1:43" ht="13" customHeight="1">
      <c r="A37" s="1300">
        <v>1142072546</v>
      </c>
      <c r="B37" s="1301" t="s">
        <v>825</v>
      </c>
      <c r="C37" s="1301" t="s">
        <v>395</v>
      </c>
      <c r="D37" s="1301" t="s">
        <v>848</v>
      </c>
      <c r="E37" s="1301" t="s">
        <v>158</v>
      </c>
      <c r="F37" s="1301" t="s">
        <v>251</v>
      </c>
      <c r="G37" s="1301" t="s">
        <v>250</v>
      </c>
      <c r="H37" s="1295"/>
      <c r="I37" s="1295"/>
      <c r="Q37" s="1294" t="s">
        <v>1078</v>
      </c>
      <c r="R37" s="1318" t="str">
        <f t="shared" ref="R37:R48" si="2">V37</f>
        <v>Périodiques culturels</v>
      </c>
      <c r="S37" s="1305" t="s">
        <v>1070</v>
      </c>
      <c r="T37" s="1317"/>
      <c r="U37" s="1294" t="s">
        <v>1054</v>
      </c>
      <c r="V37" s="1305" t="s">
        <v>142</v>
      </c>
      <c r="W37" s="1294" t="s">
        <v>1044</v>
      </c>
      <c r="X37" s="1305"/>
      <c r="AQ37" s="1304" t="s">
        <v>222</v>
      </c>
    </row>
    <row r="38" spans="1:43" ht="13" customHeight="1">
      <c r="A38" s="1300">
        <v>1142082875</v>
      </c>
      <c r="B38" s="1301" t="s">
        <v>1106</v>
      </c>
      <c r="C38" s="1301" t="s">
        <v>397</v>
      </c>
      <c r="D38" s="1301" t="s">
        <v>848</v>
      </c>
      <c r="E38" s="1301" t="s">
        <v>158</v>
      </c>
      <c r="F38" s="1301" t="s">
        <v>247</v>
      </c>
      <c r="G38" s="1301" t="s">
        <v>246</v>
      </c>
      <c r="H38" s="1295"/>
      <c r="I38" s="1295"/>
      <c r="Q38" s="1294" t="s">
        <v>1079</v>
      </c>
      <c r="R38" s="1318" t="str">
        <f t="shared" si="2"/>
        <v>Événements nationaux et internationaux</v>
      </c>
      <c r="S38" s="1305" t="s">
        <v>1070</v>
      </c>
      <c r="T38" s="1317" t="s">
        <v>1025</v>
      </c>
      <c r="U38" s="1294" t="s">
        <v>1055</v>
      </c>
      <c r="V38" s="1305" t="s">
        <v>38</v>
      </c>
      <c r="W38" s="1294" t="s">
        <v>1048</v>
      </c>
      <c r="X38" s="1305"/>
      <c r="AQ38" s="1320" t="s">
        <v>3171</v>
      </c>
    </row>
    <row r="39" spans="1:43" ht="16">
      <c r="A39" s="1300">
        <v>1142083493</v>
      </c>
      <c r="B39" s="1301" t="s">
        <v>1107</v>
      </c>
      <c r="C39" s="1301" t="s">
        <v>397</v>
      </c>
      <c r="D39" s="1301" t="s">
        <v>399</v>
      </c>
      <c r="E39" s="1301" t="s">
        <v>150</v>
      </c>
      <c r="F39" s="1301" t="s">
        <v>251</v>
      </c>
      <c r="G39" s="1301" t="s">
        <v>250</v>
      </c>
      <c r="H39" s="1295"/>
      <c r="I39" s="1295"/>
      <c r="Q39" s="1294" t="s">
        <v>1079</v>
      </c>
      <c r="R39" s="1318" t="str">
        <f t="shared" si="2"/>
        <v>Événements nationaux et internationaux</v>
      </c>
      <c r="S39" s="1305" t="s">
        <v>1070</v>
      </c>
      <c r="U39" s="1294" t="s">
        <v>1056</v>
      </c>
      <c r="V39" s="1305" t="s">
        <v>38</v>
      </c>
      <c r="W39" s="1294" t="s">
        <v>1046</v>
      </c>
      <c r="X39" s="1305"/>
      <c r="AQ39" s="1320" t="s">
        <v>3173</v>
      </c>
    </row>
    <row r="40" spans="1:43" ht="16">
      <c r="A40" s="1300">
        <v>1142083667</v>
      </c>
      <c r="B40" s="1301" t="s">
        <v>1337</v>
      </c>
      <c r="C40" s="1301" t="s">
        <v>7</v>
      </c>
      <c r="D40" s="1301"/>
      <c r="E40" s="1301"/>
      <c r="F40" s="1301" t="s">
        <v>237</v>
      </c>
      <c r="G40" s="1301" t="s">
        <v>236</v>
      </c>
      <c r="H40" s="1295"/>
      <c r="I40" s="1295"/>
      <c r="Q40" s="1294" t="s">
        <v>1077</v>
      </c>
      <c r="R40" s="1318" t="str">
        <f t="shared" si="2"/>
        <v>Organismes de diffusion et de production</v>
      </c>
      <c r="S40" s="1305" t="s">
        <v>1070</v>
      </c>
      <c r="T40" s="1317" t="s">
        <v>1031</v>
      </c>
      <c r="U40" s="1294" t="s">
        <v>1057</v>
      </c>
      <c r="V40" s="1305" t="s">
        <v>1020</v>
      </c>
      <c r="W40" s="1294" t="s">
        <v>1047</v>
      </c>
      <c r="X40" s="1305"/>
      <c r="AQ40" s="1320" t="s">
        <v>3172</v>
      </c>
    </row>
    <row r="41" spans="1:43">
      <c r="A41" s="1300">
        <v>1142087122</v>
      </c>
      <c r="B41" s="1301" t="s">
        <v>1108</v>
      </c>
      <c r="C41" s="1301" t="s">
        <v>397</v>
      </c>
      <c r="D41" s="1301" t="s">
        <v>396</v>
      </c>
      <c r="E41" s="1301" t="s">
        <v>159</v>
      </c>
      <c r="F41" s="1301" t="s">
        <v>227</v>
      </c>
      <c r="G41" s="1301" t="s">
        <v>226</v>
      </c>
      <c r="H41" s="1295"/>
      <c r="I41" s="1295"/>
      <c r="Q41" s="1294" t="s">
        <v>1080</v>
      </c>
      <c r="R41" s="1318" t="str">
        <f t="shared" si="2"/>
        <v>Diffuseurs et Événements nationaux et internationaux</v>
      </c>
      <c r="S41" s="1305" t="s">
        <v>1072</v>
      </c>
      <c r="T41" s="1317"/>
      <c r="U41" s="1294" t="s">
        <v>1058</v>
      </c>
      <c r="V41" s="1305" t="s">
        <v>1040</v>
      </c>
      <c r="W41" s="1294" t="s">
        <v>1046</v>
      </c>
      <c r="X41" s="1305"/>
    </row>
    <row r="42" spans="1:43" ht="13" customHeight="1">
      <c r="A42" s="1300">
        <v>1142087619</v>
      </c>
      <c r="B42" s="1301" t="s">
        <v>813</v>
      </c>
      <c r="C42" s="1301" t="s">
        <v>397</v>
      </c>
      <c r="D42" s="1301" t="s">
        <v>398</v>
      </c>
      <c r="E42" s="1301" t="s">
        <v>147</v>
      </c>
      <c r="F42" s="1301" t="s">
        <v>251</v>
      </c>
      <c r="G42" s="1301" t="s">
        <v>250</v>
      </c>
      <c r="H42" s="1295"/>
      <c r="I42" s="1295"/>
      <c r="Q42" s="1294" t="s">
        <v>1080</v>
      </c>
      <c r="R42" s="1318" t="str">
        <f t="shared" si="2"/>
        <v>Organismes de création et de production et Diffuseurs</v>
      </c>
      <c r="S42" s="1305" t="s">
        <v>1072</v>
      </c>
      <c r="U42" s="1294" t="s">
        <v>1059</v>
      </c>
      <c r="V42" s="1305" t="s">
        <v>1041</v>
      </c>
      <c r="W42" s="1294" t="s">
        <v>1046</v>
      </c>
      <c r="X42" s="1305"/>
    </row>
    <row r="43" spans="1:43" ht="12.65" customHeight="1">
      <c r="A43" s="1300">
        <v>1142087890</v>
      </c>
      <c r="B43" s="1301" t="s">
        <v>1338</v>
      </c>
      <c r="C43" s="1301" t="s">
        <v>7</v>
      </c>
      <c r="D43" s="1301"/>
      <c r="E43" s="1301"/>
      <c r="F43" s="1301" t="s">
        <v>255</v>
      </c>
      <c r="G43" s="1301" t="s">
        <v>254</v>
      </c>
      <c r="H43" s="1295"/>
      <c r="I43" s="1295"/>
      <c r="Q43" s="1294" t="s">
        <v>1080</v>
      </c>
      <c r="R43" s="1318" t="str">
        <f t="shared" si="2"/>
        <v>Organismes de création et de production et Diffuseurs</v>
      </c>
      <c r="S43" s="1305" t="s">
        <v>1072</v>
      </c>
      <c r="U43" s="1294" t="s">
        <v>1059</v>
      </c>
      <c r="V43" s="1305" t="s">
        <v>1041</v>
      </c>
      <c r="W43" s="1294" t="s">
        <v>1046</v>
      </c>
      <c r="X43" s="1305"/>
      <c r="Y43" s="1308"/>
    </row>
    <row r="44" spans="1:43" ht="12.65" customHeight="1">
      <c r="A44" s="1300">
        <v>1142091066</v>
      </c>
      <c r="B44" s="1301" t="s">
        <v>1109</v>
      </c>
      <c r="C44" s="1301" t="s">
        <v>397</v>
      </c>
      <c r="D44" s="1301" t="s">
        <v>398</v>
      </c>
      <c r="E44" s="1301" t="s">
        <v>147</v>
      </c>
      <c r="F44" s="1301" t="s">
        <v>251</v>
      </c>
      <c r="G44" s="1301" t="s">
        <v>250</v>
      </c>
      <c r="H44" s="1295"/>
      <c r="I44" s="1295"/>
      <c r="Q44" s="1294" t="s">
        <v>1080</v>
      </c>
      <c r="R44" s="1318" t="str">
        <f t="shared" si="2"/>
        <v>Organismes de création et de production et Événements nationaux et internationaux</v>
      </c>
      <c r="S44" s="1305" t="s">
        <v>1072</v>
      </c>
      <c r="U44" s="1294" t="s">
        <v>1060</v>
      </c>
      <c r="V44" s="1305" t="s">
        <v>1042</v>
      </c>
      <c r="W44" s="1294" t="s">
        <v>1046</v>
      </c>
      <c r="X44" s="1305"/>
      <c r="Y44" s="1308"/>
    </row>
    <row r="45" spans="1:43">
      <c r="A45" s="1300">
        <v>1142105379</v>
      </c>
      <c r="B45" s="1301" t="s">
        <v>1339</v>
      </c>
      <c r="C45" s="1301" t="s">
        <v>7</v>
      </c>
      <c r="D45" s="1301"/>
      <c r="E45" s="1301"/>
      <c r="F45" s="1301" t="s">
        <v>225</v>
      </c>
      <c r="G45" s="1301" t="s">
        <v>224</v>
      </c>
      <c r="H45" s="1295"/>
      <c r="I45" s="1295"/>
      <c r="Q45" s="1294" t="s">
        <v>1080</v>
      </c>
      <c r="R45" s="1318" t="str">
        <f t="shared" si="2"/>
        <v>Organismes de création et de production, Diffuseurs et Événements nationaux et internationaux</v>
      </c>
      <c r="S45" s="1305" t="s">
        <v>1072</v>
      </c>
      <c r="U45" s="1294" t="s">
        <v>1061</v>
      </c>
      <c r="V45" s="1305" t="s">
        <v>1043</v>
      </c>
      <c r="W45" s="1294" t="s">
        <v>1046</v>
      </c>
      <c r="Y45" s="1308"/>
    </row>
    <row r="46" spans="1:43">
      <c r="A46" s="1300">
        <v>1142110007</v>
      </c>
      <c r="B46" s="1301" t="s">
        <v>1340</v>
      </c>
      <c r="C46" s="1301" t="s">
        <v>7</v>
      </c>
      <c r="D46" s="1301"/>
      <c r="E46" s="1301"/>
      <c r="F46" s="1301" t="s">
        <v>257</v>
      </c>
      <c r="G46" s="1301" t="s">
        <v>256</v>
      </c>
      <c r="H46" s="1295"/>
      <c r="I46" s="1295"/>
      <c r="Q46" s="1294" t="s">
        <v>1080</v>
      </c>
      <c r="R46" s="1318" t="str">
        <f t="shared" si="2"/>
        <v>Organismes de diffusion et de production et Événements nationaux et internationaux</v>
      </c>
      <c r="S46" s="1305" t="s">
        <v>1072</v>
      </c>
      <c r="U46" s="1294" t="s">
        <v>1062</v>
      </c>
      <c r="V46" s="1305" t="s">
        <v>1069</v>
      </c>
      <c r="W46" s="1294" t="s">
        <v>1047</v>
      </c>
      <c r="Y46" s="1308"/>
    </row>
    <row r="47" spans="1:43">
      <c r="A47" s="1300">
        <v>1142111427</v>
      </c>
      <c r="B47" s="1301" t="s">
        <v>1110</v>
      </c>
      <c r="C47" s="1301" t="s">
        <v>397</v>
      </c>
      <c r="D47" s="1301" t="s">
        <v>396</v>
      </c>
      <c r="E47" s="1301" t="s">
        <v>159</v>
      </c>
      <c r="F47" s="1301" t="s">
        <v>235</v>
      </c>
      <c r="G47" s="1301" t="s">
        <v>234</v>
      </c>
      <c r="H47" s="1295"/>
      <c r="I47" s="1295"/>
      <c r="Q47" s="1294" t="s">
        <v>1080</v>
      </c>
      <c r="R47" s="1318" t="str">
        <f t="shared" si="2"/>
        <v>Diffuseurs et organismes de services</v>
      </c>
      <c r="S47" s="1305" t="s">
        <v>1072</v>
      </c>
      <c r="U47" s="1294" t="s">
        <v>1839</v>
      </c>
      <c r="V47" s="1295" t="s">
        <v>1073</v>
      </c>
      <c r="W47" s="1294" t="s">
        <v>1046</v>
      </c>
      <c r="Y47" s="1308"/>
    </row>
    <row r="48" spans="1:43">
      <c r="A48" s="1300">
        <v>1142112268</v>
      </c>
      <c r="B48" s="1301" t="s">
        <v>1341</v>
      </c>
      <c r="C48" s="1301" t="s">
        <v>7</v>
      </c>
      <c r="D48" s="1301"/>
      <c r="E48" s="1301"/>
      <c r="F48" s="1301" t="s">
        <v>239</v>
      </c>
      <c r="G48" s="1301" t="s">
        <v>238</v>
      </c>
      <c r="H48" s="1295"/>
      <c r="I48" s="1295"/>
      <c r="R48" s="1294" t="str">
        <f t="shared" si="2"/>
        <v>Événements nationaux et internationaux et organismes de soutien à la production</v>
      </c>
      <c r="U48" s="1294" t="s">
        <v>1840</v>
      </c>
      <c r="V48" s="1296" t="s">
        <v>1074</v>
      </c>
      <c r="W48" s="1294" t="s">
        <v>1046</v>
      </c>
    </row>
    <row r="49" spans="1:33">
      <c r="A49" s="1300">
        <v>1142119263</v>
      </c>
      <c r="B49" s="1301" t="s">
        <v>361</v>
      </c>
      <c r="C49" s="1301" t="s">
        <v>397</v>
      </c>
      <c r="D49" s="1301" t="s">
        <v>396</v>
      </c>
      <c r="E49" s="1301" t="s">
        <v>159</v>
      </c>
      <c r="F49" s="1301" t="s">
        <v>241</v>
      </c>
      <c r="G49" s="1301" t="s">
        <v>240</v>
      </c>
      <c r="H49" s="1295"/>
      <c r="I49" s="1295"/>
      <c r="U49" s="1294" t="s">
        <v>1841</v>
      </c>
    </row>
    <row r="50" spans="1:33">
      <c r="A50" s="1300">
        <v>1142119859</v>
      </c>
      <c r="B50" s="1301" t="s">
        <v>906</v>
      </c>
      <c r="C50" s="1301" t="s">
        <v>397</v>
      </c>
      <c r="D50" s="1301" t="s">
        <v>848</v>
      </c>
      <c r="E50" s="1301" t="s">
        <v>158</v>
      </c>
      <c r="F50" s="1301" t="s">
        <v>247</v>
      </c>
      <c r="G50" s="1301" t="s">
        <v>246</v>
      </c>
      <c r="H50" s="1295"/>
      <c r="I50" s="1295"/>
      <c r="Q50" s="1321">
        <v>1</v>
      </c>
      <c r="R50" s="1321">
        <v>2</v>
      </c>
      <c r="S50" s="1321">
        <v>3</v>
      </c>
      <c r="T50" s="1321">
        <v>4</v>
      </c>
      <c r="U50" s="1321">
        <v>5</v>
      </c>
      <c r="V50" s="1321">
        <v>6</v>
      </c>
      <c r="W50" s="1321">
        <v>7</v>
      </c>
      <c r="X50" s="1321">
        <v>8</v>
      </c>
      <c r="Y50" s="1321">
        <v>9</v>
      </c>
      <c r="Z50" s="1321">
        <v>10</v>
      </c>
      <c r="AA50" s="1321">
        <v>11</v>
      </c>
      <c r="AB50" s="1321">
        <v>12</v>
      </c>
      <c r="AC50" s="1321">
        <v>13</v>
      </c>
      <c r="AD50" s="1321">
        <v>14</v>
      </c>
      <c r="AE50" s="1294">
        <v>15</v>
      </c>
      <c r="AF50" s="1294">
        <v>16</v>
      </c>
      <c r="AG50" s="1294">
        <v>17</v>
      </c>
    </row>
    <row r="51" spans="1:33">
      <c r="A51" s="1300">
        <v>1142139840</v>
      </c>
      <c r="B51" s="1301" t="s">
        <v>1111</v>
      </c>
      <c r="C51" s="1301" t="s">
        <v>397</v>
      </c>
      <c r="D51" s="1301" t="s">
        <v>399</v>
      </c>
      <c r="E51" s="1301" t="s">
        <v>150</v>
      </c>
      <c r="F51" s="1301" t="s">
        <v>251</v>
      </c>
      <c r="G51" s="1301" t="s">
        <v>250</v>
      </c>
      <c r="H51" s="1295"/>
      <c r="I51" s="1295"/>
      <c r="Q51" s="1295" t="s">
        <v>222</v>
      </c>
      <c r="R51" s="1295" t="s">
        <v>222</v>
      </c>
      <c r="S51" s="1295" t="s">
        <v>222</v>
      </c>
      <c r="T51" s="1295" t="s">
        <v>222</v>
      </c>
      <c r="U51" s="1295" t="s">
        <v>222</v>
      </c>
      <c r="V51" s="1295" t="s">
        <v>222</v>
      </c>
      <c r="W51" s="1295" t="s">
        <v>222</v>
      </c>
      <c r="X51" s="1295" t="s">
        <v>222</v>
      </c>
      <c r="Y51" s="1295" t="s">
        <v>222</v>
      </c>
      <c r="Z51" s="1295" t="s">
        <v>222</v>
      </c>
      <c r="AA51" s="1295" t="s">
        <v>222</v>
      </c>
      <c r="AB51" s="1295" t="s">
        <v>222</v>
      </c>
      <c r="AC51" s="1295" t="s">
        <v>222</v>
      </c>
      <c r="AD51" s="1295" t="s">
        <v>222</v>
      </c>
      <c r="AE51" s="1322" t="s">
        <v>222</v>
      </c>
      <c r="AF51" s="1322" t="s">
        <v>222</v>
      </c>
      <c r="AG51" s="1322" t="s">
        <v>222</v>
      </c>
    </row>
    <row r="52" spans="1:33">
      <c r="A52" s="1300">
        <v>1142140871</v>
      </c>
      <c r="B52" s="1301" t="s">
        <v>1342</v>
      </c>
      <c r="C52" s="1301" t="s">
        <v>7</v>
      </c>
      <c r="D52" s="1301"/>
      <c r="E52" s="1301"/>
      <c r="F52" s="1301" t="s">
        <v>241</v>
      </c>
      <c r="G52" s="1301" t="s">
        <v>240</v>
      </c>
      <c r="H52" s="1295"/>
      <c r="I52" s="1295"/>
      <c r="Q52" s="1305" t="s">
        <v>321</v>
      </c>
      <c r="R52" s="1305" t="s">
        <v>1085</v>
      </c>
      <c r="S52" s="1305" t="s">
        <v>1023</v>
      </c>
      <c r="T52" s="1305" t="s">
        <v>323</v>
      </c>
      <c r="U52" s="1305" t="s">
        <v>1038</v>
      </c>
      <c r="V52" s="1305" t="s">
        <v>142</v>
      </c>
      <c r="W52" s="1305" t="s">
        <v>38</v>
      </c>
      <c r="X52" s="1305" t="s">
        <v>38</v>
      </c>
      <c r="Y52" s="1305" t="s">
        <v>1020</v>
      </c>
      <c r="Z52" s="1305" t="s">
        <v>1040</v>
      </c>
      <c r="AA52" s="1305" t="s">
        <v>1041</v>
      </c>
      <c r="AB52" s="1305" t="s">
        <v>1042</v>
      </c>
      <c r="AC52" s="1305" t="s">
        <v>1043</v>
      </c>
      <c r="AD52" s="1305" t="s">
        <v>1069</v>
      </c>
      <c r="AE52" s="1296" t="s">
        <v>1073</v>
      </c>
      <c r="AF52" s="1296" t="s">
        <v>1074</v>
      </c>
    </row>
    <row r="53" spans="1:33">
      <c r="A53" s="1300">
        <v>1142143651</v>
      </c>
      <c r="B53" s="1301" t="s">
        <v>1112</v>
      </c>
      <c r="C53" s="1301" t="s">
        <v>395</v>
      </c>
      <c r="D53" s="1301" t="s">
        <v>396</v>
      </c>
      <c r="E53" s="1301" t="s">
        <v>159</v>
      </c>
      <c r="F53" s="1301" t="s">
        <v>245</v>
      </c>
      <c r="G53" s="1301" t="s">
        <v>244</v>
      </c>
      <c r="H53" s="1295"/>
      <c r="I53" s="1295"/>
      <c r="Q53" s="1305" t="s">
        <v>172</v>
      </c>
      <c r="R53" s="1305" t="s">
        <v>1021</v>
      </c>
      <c r="S53" s="1308"/>
      <c r="T53" s="1308"/>
      <c r="U53" s="1305" t="s">
        <v>1039</v>
      </c>
      <c r="V53" s="1308"/>
      <c r="W53" s="1308"/>
      <c r="X53" s="1308"/>
      <c r="Y53" s="1308"/>
      <c r="Z53" s="1308"/>
      <c r="AA53" s="1308"/>
      <c r="AB53" s="1308"/>
      <c r="AC53" s="1308"/>
      <c r="AD53" s="1308"/>
    </row>
    <row r="54" spans="1:33">
      <c r="A54" s="1300">
        <v>1142144691</v>
      </c>
      <c r="B54" s="1301" t="s">
        <v>944</v>
      </c>
      <c r="C54" s="1301" t="s">
        <v>397</v>
      </c>
      <c r="D54" s="1301" t="s">
        <v>848</v>
      </c>
      <c r="E54" s="1301" t="s">
        <v>158</v>
      </c>
      <c r="F54" s="1301" t="s">
        <v>225</v>
      </c>
      <c r="G54" s="1301" t="s">
        <v>224</v>
      </c>
      <c r="H54" s="1295"/>
      <c r="I54" s="1295"/>
      <c r="Q54" s="1305" t="s">
        <v>171</v>
      </c>
      <c r="R54" s="1305" t="s">
        <v>1022</v>
      </c>
      <c r="S54" s="1308"/>
      <c r="T54" s="1308"/>
      <c r="U54" s="1308"/>
      <c r="V54" s="1308"/>
      <c r="W54" s="1308"/>
      <c r="X54" s="1308"/>
      <c r="Y54" s="1308"/>
      <c r="Z54" s="1308"/>
      <c r="AA54" s="1308"/>
      <c r="AB54" s="1308"/>
      <c r="AC54" s="1308"/>
      <c r="AD54" s="1308"/>
    </row>
    <row r="55" spans="1:33">
      <c r="A55" s="1300">
        <v>1142150078</v>
      </c>
      <c r="B55" s="1301" t="s">
        <v>950</v>
      </c>
      <c r="C55" s="1301" t="s">
        <v>397</v>
      </c>
      <c r="D55" s="1301" t="s">
        <v>848</v>
      </c>
      <c r="E55" s="1301" t="s">
        <v>158</v>
      </c>
      <c r="F55" s="1301" t="s">
        <v>251</v>
      </c>
      <c r="G55" s="1301" t="s">
        <v>250</v>
      </c>
      <c r="H55" s="1295"/>
      <c r="I55" s="1295"/>
      <c r="Q55" s="1308"/>
      <c r="R55" s="1305" t="s">
        <v>1019</v>
      </c>
      <c r="S55" s="1308"/>
      <c r="T55" s="1308"/>
      <c r="U55" s="1308"/>
      <c r="V55" s="1308"/>
      <c r="W55" s="1308"/>
      <c r="X55" s="1308"/>
      <c r="Y55" s="1308"/>
      <c r="Z55" s="1308"/>
      <c r="AA55" s="1308"/>
      <c r="AB55" s="1308"/>
      <c r="AC55" s="1308"/>
      <c r="AD55" s="1308"/>
    </row>
    <row r="56" spans="1:33">
      <c r="A56" s="1300">
        <v>1142155416</v>
      </c>
      <c r="B56" s="1301" t="s">
        <v>687</v>
      </c>
      <c r="C56" s="1301" t="s">
        <v>397</v>
      </c>
      <c r="D56" s="1301" t="s">
        <v>401</v>
      </c>
      <c r="E56" s="1301" t="s">
        <v>143</v>
      </c>
      <c r="F56" s="1301" t="s">
        <v>251</v>
      </c>
      <c r="G56" s="1301" t="s">
        <v>250</v>
      </c>
      <c r="H56" s="1295"/>
      <c r="I56" s="1295"/>
      <c r="R56" s="1305" t="s">
        <v>1023</v>
      </c>
      <c r="Y56" s="1308"/>
    </row>
    <row r="57" spans="1:33">
      <c r="A57" s="1300">
        <v>1142166124</v>
      </c>
      <c r="B57" s="1301" t="s">
        <v>581</v>
      </c>
      <c r="C57" s="1301" t="s">
        <v>397</v>
      </c>
      <c r="D57" s="1301" t="s">
        <v>399</v>
      </c>
      <c r="E57" s="1301" t="s">
        <v>150</v>
      </c>
      <c r="F57" s="1301" t="s">
        <v>251</v>
      </c>
      <c r="G57" s="1301" t="s">
        <v>250</v>
      </c>
      <c r="H57" s="1295"/>
      <c r="I57" s="1295"/>
    </row>
    <row r="58" spans="1:33">
      <c r="A58" s="1300">
        <v>1142171116</v>
      </c>
      <c r="B58" s="1301" t="s">
        <v>362</v>
      </c>
      <c r="C58" s="1301" t="s">
        <v>397</v>
      </c>
      <c r="D58" s="1301" t="s">
        <v>396</v>
      </c>
      <c r="E58" s="1301" t="s">
        <v>159</v>
      </c>
      <c r="F58" s="1301" t="s">
        <v>227</v>
      </c>
      <c r="G58" s="1301" t="s">
        <v>226</v>
      </c>
      <c r="H58" s="1295"/>
      <c r="I58" s="1295"/>
    </row>
    <row r="59" spans="1:33">
      <c r="A59" s="1300">
        <v>1142171470</v>
      </c>
      <c r="B59" s="1301" t="s">
        <v>869</v>
      </c>
      <c r="C59" s="1301" t="s">
        <v>397</v>
      </c>
      <c r="D59" s="1301" t="s">
        <v>848</v>
      </c>
      <c r="E59" s="1301" t="s">
        <v>158</v>
      </c>
      <c r="F59" s="1301" t="s">
        <v>251</v>
      </c>
      <c r="G59" s="1301" t="s">
        <v>250</v>
      </c>
      <c r="H59" s="1295"/>
      <c r="I59" s="1295"/>
    </row>
    <row r="60" spans="1:33">
      <c r="A60" s="1300">
        <v>1142172056</v>
      </c>
      <c r="B60" s="1301" t="s">
        <v>507</v>
      </c>
      <c r="C60" s="1301" t="s">
        <v>397</v>
      </c>
      <c r="D60" s="1301" t="s">
        <v>398</v>
      </c>
      <c r="E60" s="1301" t="s">
        <v>147</v>
      </c>
      <c r="F60" s="1301" t="s">
        <v>229</v>
      </c>
      <c r="G60" s="1301" t="s">
        <v>228</v>
      </c>
      <c r="H60" s="1295"/>
      <c r="I60" s="1295"/>
    </row>
    <row r="61" spans="1:33">
      <c r="A61" s="1300">
        <v>1142172528</v>
      </c>
      <c r="B61" s="1301" t="s">
        <v>815</v>
      </c>
      <c r="C61" s="1301" t="s">
        <v>397</v>
      </c>
      <c r="D61" s="1301" t="s">
        <v>401</v>
      </c>
      <c r="E61" s="1301" t="s">
        <v>143</v>
      </c>
      <c r="F61" s="1301" t="s">
        <v>251</v>
      </c>
      <c r="G61" s="1301" t="s">
        <v>250</v>
      </c>
      <c r="H61" s="1295"/>
      <c r="I61" s="1295"/>
    </row>
    <row r="62" spans="1:33">
      <c r="A62" s="1300">
        <v>1142177238</v>
      </c>
      <c r="B62" s="1301" t="s">
        <v>604</v>
      </c>
      <c r="C62" s="1301" t="s">
        <v>397</v>
      </c>
      <c r="D62" s="1301" t="s">
        <v>402</v>
      </c>
      <c r="E62" s="1301" t="s">
        <v>103</v>
      </c>
      <c r="F62" s="1301" t="s">
        <v>251</v>
      </c>
      <c r="G62" s="1301" t="s">
        <v>250</v>
      </c>
      <c r="H62" s="1295"/>
      <c r="I62" s="1295"/>
    </row>
    <row r="63" spans="1:33">
      <c r="A63" s="1300">
        <v>1142185694</v>
      </c>
      <c r="B63" s="1301" t="s">
        <v>936</v>
      </c>
      <c r="C63" s="1301" t="s">
        <v>397</v>
      </c>
      <c r="D63" s="1301" t="s">
        <v>848</v>
      </c>
      <c r="E63" s="1301" t="s">
        <v>158</v>
      </c>
      <c r="F63" s="1301" t="s">
        <v>227</v>
      </c>
      <c r="G63" s="1301" t="s">
        <v>226</v>
      </c>
      <c r="H63" s="1295"/>
      <c r="I63" s="1295"/>
    </row>
    <row r="64" spans="1:33">
      <c r="A64" s="1300">
        <v>1142196279</v>
      </c>
      <c r="B64" s="1301" t="s">
        <v>695</v>
      </c>
      <c r="C64" s="1301" t="s">
        <v>397</v>
      </c>
      <c r="D64" s="1301" t="s">
        <v>398</v>
      </c>
      <c r="E64" s="1301" t="s">
        <v>147</v>
      </c>
      <c r="F64" s="1301" t="s">
        <v>251</v>
      </c>
      <c r="G64" s="1301" t="s">
        <v>250</v>
      </c>
      <c r="H64" s="1295"/>
      <c r="I64" s="1295"/>
    </row>
    <row r="65" spans="1:9">
      <c r="A65" s="1300">
        <v>1142196311</v>
      </c>
      <c r="B65" s="1301" t="s">
        <v>745</v>
      </c>
      <c r="C65" s="1301" t="s">
        <v>7</v>
      </c>
      <c r="D65" s="1301"/>
      <c r="E65" s="1301"/>
      <c r="F65" s="1301" t="s">
        <v>251</v>
      </c>
      <c r="G65" s="1301" t="s">
        <v>250</v>
      </c>
      <c r="H65" s="1295"/>
      <c r="I65" s="1295"/>
    </row>
    <row r="66" spans="1:9">
      <c r="A66" s="1300">
        <v>1142198069</v>
      </c>
      <c r="B66" s="1301" t="s">
        <v>1113</v>
      </c>
      <c r="C66" s="1301" t="s">
        <v>397</v>
      </c>
      <c r="D66" s="1301" t="s">
        <v>396</v>
      </c>
      <c r="E66" s="1301" t="s">
        <v>159</v>
      </c>
      <c r="F66" s="1301" t="s">
        <v>251</v>
      </c>
      <c r="G66" s="1301" t="s">
        <v>250</v>
      </c>
      <c r="H66" s="1295"/>
      <c r="I66" s="1295"/>
    </row>
    <row r="67" spans="1:9">
      <c r="A67" s="1300">
        <v>1142205724</v>
      </c>
      <c r="B67" s="1301" t="s">
        <v>1114</v>
      </c>
      <c r="C67" s="1301" t="s">
        <v>397</v>
      </c>
      <c r="D67" s="1301" t="s">
        <v>848</v>
      </c>
      <c r="E67" s="1301" t="s">
        <v>158</v>
      </c>
      <c r="F67" s="1301" t="s">
        <v>257</v>
      </c>
      <c r="G67" s="1301" t="s">
        <v>256</v>
      </c>
      <c r="H67" s="1295"/>
      <c r="I67" s="1295"/>
    </row>
    <row r="68" spans="1:9">
      <c r="A68" s="1300">
        <v>1142206805</v>
      </c>
      <c r="B68" s="1301" t="s">
        <v>961</v>
      </c>
      <c r="C68" s="1301" t="s">
        <v>395</v>
      </c>
      <c r="D68" s="1301" t="s">
        <v>848</v>
      </c>
      <c r="E68" s="1301" t="s">
        <v>158</v>
      </c>
      <c r="F68" s="1301" t="s">
        <v>243</v>
      </c>
      <c r="G68" s="1301" t="s">
        <v>242</v>
      </c>
      <c r="H68" s="1295"/>
      <c r="I68" s="1295"/>
    </row>
    <row r="69" spans="1:9">
      <c r="A69" s="1300">
        <v>1142239574</v>
      </c>
      <c r="B69" s="1301" t="s">
        <v>672</v>
      </c>
      <c r="C69" s="1301" t="s">
        <v>397</v>
      </c>
      <c r="D69" s="1301" t="s">
        <v>401</v>
      </c>
      <c r="E69" s="1301" t="s">
        <v>143</v>
      </c>
      <c r="F69" s="1301" t="s">
        <v>251</v>
      </c>
      <c r="G69" s="1301" t="s">
        <v>250</v>
      </c>
      <c r="H69" s="1295"/>
      <c r="I69" s="1295"/>
    </row>
    <row r="70" spans="1:9">
      <c r="A70" s="1300">
        <v>1142239939</v>
      </c>
      <c r="B70" s="1301" t="s">
        <v>508</v>
      </c>
      <c r="C70" s="1301" t="s">
        <v>397</v>
      </c>
      <c r="D70" s="1301" t="s">
        <v>399</v>
      </c>
      <c r="E70" s="1301" t="s">
        <v>150</v>
      </c>
      <c r="F70" s="1301" t="s">
        <v>229</v>
      </c>
      <c r="G70" s="1301" t="s">
        <v>228</v>
      </c>
      <c r="H70" s="1295"/>
      <c r="I70" s="1295"/>
    </row>
    <row r="71" spans="1:9">
      <c r="A71" s="1300">
        <v>1142243139</v>
      </c>
      <c r="B71" s="1301" t="s">
        <v>878</v>
      </c>
      <c r="C71" s="1301" t="s">
        <v>397</v>
      </c>
      <c r="D71" s="1301" t="s">
        <v>848</v>
      </c>
      <c r="E71" s="1301" t="s">
        <v>158</v>
      </c>
      <c r="F71" s="1301" t="s">
        <v>251</v>
      </c>
      <c r="G71" s="1301" t="s">
        <v>250</v>
      </c>
      <c r="H71" s="1295"/>
      <c r="I71" s="1295"/>
    </row>
    <row r="72" spans="1:9">
      <c r="A72" s="1300">
        <v>1142254151</v>
      </c>
      <c r="B72" s="1301" t="s">
        <v>441</v>
      </c>
      <c r="C72" s="1301" t="s">
        <v>397</v>
      </c>
      <c r="D72" s="1301" t="s">
        <v>399</v>
      </c>
      <c r="E72" s="1301" t="s">
        <v>150</v>
      </c>
      <c r="F72" s="1301" t="s">
        <v>241</v>
      </c>
      <c r="G72" s="1301" t="s">
        <v>240</v>
      </c>
      <c r="H72" s="1295"/>
      <c r="I72" s="1295"/>
    </row>
    <row r="73" spans="1:9">
      <c r="A73" s="1300">
        <v>1142269936</v>
      </c>
      <c r="B73" s="1301" t="s">
        <v>1115</v>
      </c>
      <c r="C73" s="1301" t="s">
        <v>397</v>
      </c>
      <c r="D73" s="1301" t="s">
        <v>398</v>
      </c>
      <c r="E73" s="1301" t="s">
        <v>147</v>
      </c>
      <c r="F73" s="1301" t="s">
        <v>251</v>
      </c>
      <c r="G73" s="1301" t="s">
        <v>250</v>
      </c>
      <c r="H73" s="1295"/>
      <c r="I73" s="1295"/>
    </row>
    <row r="74" spans="1:9">
      <c r="A74" s="1300">
        <v>1142271338</v>
      </c>
      <c r="B74" s="1301" t="s">
        <v>1343</v>
      </c>
      <c r="C74" s="1301" t="s">
        <v>7</v>
      </c>
      <c r="D74" s="1301"/>
      <c r="E74" s="1301"/>
      <c r="F74" s="1301" t="s">
        <v>253</v>
      </c>
      <c r="G74" s="1301" t="s">
        <v>252</v>
      </c>
      <c r="H74" s="1295"/>
      <c r="I74" s="1295"/>
    </row>
    <row r="75" spans="1:9">
      <c r="A75" s="1300">
        <v>1142271908</v>
      </c>
      <c r="B75" s="1301" t="s">
        <v>900</v>
      </c>
      <c r="C75" s="1301" t="s">
        <v>397</v>
      </c>
      <c r="D75" s="1301" t="s">
        <v>851</v>
      </c>
      <c r="E75" s="1301" t="s">
        <v>258</v>
      </c>
      <c r="F75" s="1301" t="s">
        <v>251</v>
      </c>
      <c r="G75" s="1301" t="s">
        <v>250</v>
      </c>
      <c r="H75" s="1295"/>
      <c r="I75" s="1295"/>
    </row>
    <row r="76" spans="1:9">
      <c r="A76" s="1300">
        <v>1142273805</v>
      </c>
      <c r="B76" s="1301" t="s">
        <v>561</v>
      </c>
      <c r="C76" s="1301" t="s">
        <v>7</v>
      </c>
      <c r="D76" s="1301"/>
      <c r="E76" s="1301"/>
      <c r="F76" s="1301" t="s">
        <v>241</v>
      </c>
      <c r="G76" s="1301" t="s">
        <v>240</v>
      </c>
      <c r="H76" s="1295"/>
      <c r="I76" s="1295"/>
    </row>
    <row r="77" spans="1:9">
      <c r="A77" s="1300">
        <v>1142284406</v>
      </c>
      <c r="B77" s="1301" t="s">
        <v>424</v>
      </c>
      <c r="C77" s="1301" t="s">
        <v>397</v>
      </c>
      <c r="D77" s="1301" t="s">
        <v>396</v>
      </c>
      <c r="E77" s="1301" t="s">
        <v>159</v>
      </c>
      <c r="F77" s="1301" t="s">
        <v>233</v>
      </c>
      <c r="G77" s="1301" t="s">
        <v>232</v>
      </c>
      <c r="H77" s="1295"/>
      <c r="I77" s="1295"/>
    </row>
    <row r="78" spans="1:9">
      <c r="A78" s="1300">
        <v>1142288886</v>
      </c>
      <c r="B78" s="1301" t="s">
        <v>1344</v>
      </c>
      <c r="C78" s="1301" t="s">
        <v>7</v>
      </c>
      <c r="D78" s="1301"/>
      <c r="E78" s="1301"/>
      <c r="F78" s="1301" t="s">
        <v>251</v>
      </c>
      <c r="G78" s="1301" t="s">
        <v>250</v>
      </c>
      <c r="H78" s="1295"/>
      <c r="I78" s="1295"/>
    </row>
    <row r="79" spans="1:9">
      <c r="A79" s="1300">
        <v>1142292623</v>
      </c>
      <c r="B79" s="1301" t="s">
        <v>606</v>
      </c>
      <c r="C79" s="1301" t="s">
        <v>397</v>
      </c>
      <c r="D79" s="1301" t="s">
        <v>398</v>
      </c>
      <c r="E79" s="1301" t="s">
        <v>147</v>
      </c>
      <c r="F79" s="1301" t="s">
        <v>251</v>
      </c>
      <c r="G79" s="1301" t="s">
        <v>250</v>
      </c>
      <c r="H79" s="1295"/>
      <c r="I79" s="1295"/>
    </row>
    <row r="80" spans="1:9">
      <c r="A80" s="1300">
        <v>1142293100</v>
      </c>
      <c r="B80" s="1301" t="s">
        <v>949</v>
      </c>
      <c r="C80" s="1301" t="s">
        <v>397</v>
      </c>
      <c r="D80" s="1301" t="s">
        <v>848</v>
      </c>
      <c r="E80" s="1301" t="s">
        <v>158</v>
      </c>
      <c r="F80" s="1301" t="s">
        <v>247</v>
      </c>
      <c r="G80" s="1301" t="s">
        <v>246</v>
      </c>
      <c r="H80" s="1295"/>
      <c r="I80" s="1295"/>
    </row>
    <row r="81" spans="1:9">
      <c r="A81" s="1300">
        <v>1142298240</v>
      </c>
      <c r="B81" s="1301" t="s">
        <v>691</v>
      </c>
      <c r="C81" s="1301" t="s">
        <v>397</v>
      </c>
      <c r="D81" s="1301" t="s">
        <v>398</v>
      </c>
      <c r="E81" s="1301" t="s">
        <v>147</v>
      </c>
      <c r="F81" s="1301" t="s">
        <v>251</v>
      </c>
      <c r="G81" s="1301" t="s">
        <v>250</v>
      </c>
      <c r="H81" s="1295"/>
      <c r="I81" s="1295"/>
    </row>
    <row r="82" spans="1:9">
      <c r="A82" s="1300">
        <v>1142312264</v>
      </c>
      <c r="B82" s="1301" t="s">
        <v>1345</v>
      </c>
      <c r="C82" s="1301" t="s">
        <v>7</v>
      </c>
      <c r="D82" s="1301"/>
      <c r="E82" s="1301"/>
      <c r="F82" s="1301" t="s">
        <v>247</v>
      </c>
      <c r="G82" s="1301" t="s">
        <v>246</v>
      </c>
      <c r="H82" s="1295"/>
      <c r="I82" s="1295"/>
    </row>
    <row r="83" spans="1:9">
      <c r="A83" s="1300">
        <v>1142313288</v>
      </c>
      <c r="B83" s="1301" t="s">
        <v>619</v>
      </c>
      <c r="C83" s="1301" t="s">
        <v>397</v>
      </c>
      <c r="D83" s="1301" t="s">
        <v>401</v>
      </c>
      <c r="E83" s="1301" t="s">
        <v>143</v>
      </c>
      <c r="F83" s="1301" t="s">
        <v>251</v>
      </c>
      <c r="G83" s="1301" t="s">
        <v>250</v>
      </c>
      <c r="H83" s="1295"/>
      <c r="I83" s="1295"/>
    </row>
    <row r="84" spans="1:9">
      <c r="A84" s="1300">
        <v>1142313585</v>
      </c>
      <c r="B84" s="1301" t="s">
        <v>1116</v>
      </c>
      <c r="C84" s="1301" t="s">
        <v>395</v>
      </c>
      <c r="D84" s="1301" t="s">
        <v>400</v>
      </c>
      <c r="E84" s="1301" t="s">
        <v>153</v>
      </c>
      <c r="F84" s="1301" t="s">
        <v>255</v>
      </c>
      <c r="G84" s="1301" t="s">
        <v>254</v>
      </c>
      <c r="H84" s="1295"/>
      <c r="I84" s="1295"/>
    </row>
    <row r="85" spans="1:9">
      <c r="A85" s="1300">
        <v>1142318055</v>
      </c>
      <c r="B85" s="1301" t="s">
        <v>663</v>
      </c>
      <c r="C85" s="1301" t="s">
        <v>397</v>
      </c>
      <c r="D85" s="1301" t="s">
        <v>399</v>
      </c>
      <c r="E85" s="1301" t="s">
        <v>150</v>
      </c>
      <c r="F85" s="1301" t="s">
        <v>231</v>
      </c>
      <c r="G85" s="1301" t="s">
        <v>230</v>
      </c>
      <c r="H85" s="1295"/>
      <c r="I85" s="1295"/>
    </row>
    <row r="86" spans="1:9">
      <c r="A86" s="1300">
        <v>1142319103</v>
      </c>
      <c r="B86" s="1301" t="s">
        <v>1117</v>
      </c>
      <c r="C86" s="1301" t="s">
        <v>397</v>
      </c>
      <c r="D86" s="1301" t="s">
        <v>398</v>
      </c>
      <c r="E86" s="1301" t="s">
        <v>147</v>
      </c>
      <c r="F86" s="1301" t="s">
        <v>251</v>
      </c>
      <c r="G86" s="1301" t="s">
        <v>250</v>
      </c>
      <c r="H86" s="1295"/>
      <c r="I86" s="1295"/>
    </row>
    <row r="87" spans="1:9">
      <c r="A87" s="1300">
        <v>1142320242</v>
      </c>
      <c r="B87" s="1301" t="s">
        <v>877</v>
      </c>
      <c r="C87" s="1301" t="s">
        <v>397</v>
      </c>
      <c r="D87" s="1301" t="s">
        <v>848</v>
      </c>
      <c r="E87" s="1301" t="s">
        <v>158</v>
      </c>
      <c r="F87" s="1301" t="s">
        <v>251</v>
      </c>
      <c r="G87" s="1301" t="s">
        <v>250</v>
      </c>
      <c r="H87" s="1295"/>
      <c r="I87" s="1295"/>
    </row>
    <row r="88" spans="1:9">
      <c r="A88" s="1300">
        <v>1142322107</v>
      </c>
      <c r="B88" s="1301" t="s">
        <v>505</v>
      </c>
      <c r="C88" s="1301" t="s">
        <v>397</v>
      </c>
      <c r="D88" s="1301" t="s">
        <v>399</v>
      </c>
      <c r="E88" s="1301" t="s">
        <v>150</v>
      </c>
      <c r="F88" s="1301" t="s">
        <v>251</v>
      </c>
      <c r="G88" s="1301" t="s">
        <v>250</v>
      </c>
      <c r="H88" s="1295"/>
      <c r="I88" s="1295"/>
    </row>
    <row r="89" spans="1:9">
      <c r="A89" s="1300">
        <v>1142335232</v>
      </c>
      <c r="B89" s="1301" t="s">
        <v>418</v>
      </c>
      <c r="C89" s="1301" t="s">
        <v>397</v>
      </c>
      <c r="D89" s="1301" t="s">
        <v>396</v>
      </c>
      <c r="E89" s="1301" t="s">
        <v>159</v>
      </c>
      <c r="F89" s="1301" t="s">
        <v>249</v>
      </c>
      <c r="G89" s="1301" t="s">
        <v>248</v>
      </c>
      <c r="H89" s="1295"/>
      <c r="I89" s="1295"/>
    </row>
    <row r="90" spans="1:9">
      <c r="A90" s="1300">
        <v>1142335570</v>
      </c>
      <c r="B90" s="1301" t="s">
        <v>875</v>
      </c>
      <c r="C90" s="1301" t="s">
        <v>397</v>
      </c>
      <c r="D90" s="1301" t="s">
        <v>848</v>
      </c>
      <c r="E90" s="1301" t="s">
        <v>158</v>
      </c>
      <c r="F90" s="1301" t="s">
        <v>251</v>
      </c>
      <c r="G90" s="1301" t="s">
        <v>250</v>
      </c>
      <c r="H90" s="1295"/>
      <c r="I90" s="1295"/>
    </row>
    <row r="91" spans="1:9">
      <c r="A91" s="1300">
        <v>1142342576</v>
      </c>
      <c r="B91" s="1301" t="s">
        <v>635</v>
      </c>
      <c r="C91" s="1301" t="s">
        <v>397</v>
      </c>
      <c r="D91" s="1301" t="s">
        <v>398</v>
      </c>
      <c r="E91" s="1301" t="s">
        <v>147</v>
      </c>
      <c r="F91" s="1301" t="s">
        <v>251</v>
      </c>
      <c r="G91" s="1301" t="s">
        <v>250</v>
      </c>
      <c r="H91" s="1295"/>
      <c r="I91" s="1295"/>
    </row>
    <row r="92" spans="1:9">
      <c r="A92" s="1300">
        <v>1142350264</v>
      </c>
      <c r="B92" s="1301" t="s">
        <v>614</v>
      </c>
      <c r="C92" s="1301" t="s">
        <v>397</v>
      </c>
      <c r="D92" s="1301" t="s">
        <v>398</v>
      </c>
      <c r="E92" s="1301" t="s">
        <v>147</v>
      </c>
      <c r="F92" s="1301" t="s">
        <v>251</v>
      </c>
      <c r="G92" s="1301" t="s">
        <v>250</v>
      </c>
      <c r="H92" s="1295"/>
      <c r="I92" s="1295"/>
    </row>
    <row r="93" spans="1:9">
      <c r="A93" s="1300">
        <v>1142353599</v>
      </c>
      <c r="B93" s="1301" t="s">
        <v>694</v>
      </c>
      <c r="C93" s="1301" t="s">
        <v>397</v>
      </c>
      <c r="D93" s="1301" t="s">
        <v>398</v>
      </c>
      <c r="E93" s="1301" t="s">
        <v>147</v>
      </c>
      <c r="F93" s="1301" t="s">
        <v>251</v>
      </c>
      <c r="G93" s="1301" t="s">
        <v>250</v>
      </c>
      <c r="H93" s="1295"/>
      <c r="I93" s="1295"/>
    </row>
    <row r="94" spans="1:9">
      <c r="A94" s="1300">
        <v>1142354134</v>
      </c>
      <c r="B94" s="1301" t="s">
        <v>624</v>
      </c>
      <c r="C94" s="1301" t="s">
        <v>397</v>
      </c>
      <c r="D94" s="1301" t="s">
        <v>398</v>
      </c>
      <c r="E94" s="1301" t="s">
        <v>147</v>
      </c>
      <c r="F94" s="1301" t="s">
        <v>251</v>
      </c>
      <c r="G94" s="1301" t="s">
        <v>250</v>
      </c>
      <c r="H94" s="1295"/>
      <c r="I94" s="1295"/>
    </row>
    <row r="95" spans="1:9">
      <c r="A95" s="1300">
        <v>1142358663</v>
      </c>
      <c r="B95" s="1301" t="s">
        <v>385</v>
      </c>
      <c r="C95" s="1301" t="s">
        <v>395</v>
      </c>
      <c r="D95" s="1301" t="s">
        <v>396</v>
      </c>
      <c r="E95" s="1301" t="s">
        <v>159</v>
      </c>
      <c r="F95" s="1301" t="s">
        <v>229</v>
      </c>
      <c r="G95" s="1301" t="s">
        <v>228</v>
      </c>
      <c r="H95" s="1295"/>
      <c r="I95" s="1295"/>
    </row>
    <row r="96" spans="1:9">
      <c r="A96" s="1300">
        <v>1142360032</v>
      </c>
      <c r="B96" s="1301" t="s">
        <v>509</v>
      </c>
      <c r="C96" s="1301" t="s">
        <v>397</v>
      </c>
      <c r="D96" s="1301" t="s">
        <v>398</v>
      </c>
      <c r="E96" s="1301" t="s">
        <v>147</v>
      </c>
      <c r="F96" s="1301" t="s">
        <v>251</v>
      </c>
      <c r="G96" s="1301" t="s">
        <v>250</v>
      </c>
      <c r="H96" s="1295"/>
      <c r="I96" s="1295"/>
    </row>
    <row r="97" spans="1:9">
      <c r="A97" s="1300">
        <v>1142363408</v>
      </c>
      <c r="B97" s="1301" t="s">
        <v>1346</v>
      </c>
      <c r="C97" s="1301" t="s">
        <v>7</v>
      </c>
      <c r="D97" s="1301"/>
      <c r="E97" s="1301"/>
      <c r="F97" s="1301" t="s">
        <v>257</v>
      </c>
      <c r="G97" s="1301" t="s">
        <v>256</v>
      </c>
      <c r="H97" s="1295"/>
      <c r="I97" s="1295"/>
    </row>
    <row r="98" spans="1:9">
      <c r="A98" s="1300">
        <v>1142377614</v>
      </c>
      <c r="B98" s="1301" t="s">
        <v>420</v>
      </c>
      <c r="C98" s="1301" t="s">
        <v>397</v>
      </c>
      <c r="D98" s="1301" t="s">
        <v>396</v>
      </c>
      <c r="E98" s="1301" t="s">
        <v>159</v>
      </c>
      <c r="F98" s="1301" t="s">
        <v>233</v>
      </c>
      <c r="G98" s="1301" t="s">
        <v>232</v>
      </c>
      <c r="H98" s="1295"/>
      <c r="I98" s="1295"/>
    </row>
    <row r="99" spans="1:9">
      <c r="A99" s="1300">
        <v>1142383257</v>
      </c>
      <c r="B99" s="1301" t="s">
        <v>363</v>
      </c>
      <c r="C99" s="1301" t="s">
        <v>397</v>
      </c>
      <c r="D99" s="1301" t="s">
        <v>396</v>
      </c>
      <c r="E99" s="1301" t="s">
        <v>159</v>
      </c>
      <c r="F99" s="1301" t="s">
        <v>231</v>
      </c>
      <c r="G99" s="1301" t="s">
        <v>230</v>
      </c>
      <c r="H99" s="1295"/>
      <c r="I99" s="1295"/>
    </row>
    <row r="100" spans="1:9">
      <c r="A100" s="1300">
        <v>1142387530</v>
      </c>
      <c r="B100" s="1301" t="s">
        <v>871</v>
      </c>
      <c r="C100" s="1301" t="s">
        <v>397</v>
      </c>
      <c r="D100" s="1301" t="s">
        <v>848</v>
      </c>
      <c r="E100" s="1301" t="s">
        <v>158</v>
      </c>
      <c r="F100" s="1301" t="s">
        <v>257</v>
      </c>
      <c r="G100" s="1301" t="s">
        <v>256</v>
      </c>
      <c r="H100" s="1295"/>
      <c r="I100" s="1295"/>
    </row>
    <row r="101" spans="1:9">
      <c r="A101" s="1300">
        <v>1142392142</v>
      </c>
      <c r="B101" s="1301" t="s">
        <v>1118</v>
      </c>
      <c r="C101" s="1301" t="s">
        <v>397</v>
      </c>
      <c r="D101" s="1301" t="s">
        <v>399</v>
      </c>
      <c r="E101" s="1301" t="s">
        <v>150</v>
      </c>
      <c r="F101" s="1301" t="s">
        <v>231</v>
      </c>
      <c r="G101" s="1301" t="s">
        <v>230</v>
      </c>
      <c r="H101" s="1295"/>
      <c r="I101" s="1295"/>
    </row>
    <row r="102" spans="1:9">
      <c r="A102" s="1300">
        <v>1142394528</v>
      </c>
      <c r="B102" s="1301" t="s">
        <v>1119</v>
      </c>
      <c r="C102" s="1301" t="s">
        <v>395</v>
      </c>
      <c r="D102" s="1301" t="s">
        <v>396</v>
      </c>
      <c r="E102" s="1301" t="s">
        <v>159</v>
      </c>
      <c r="F102" s="1301" t="s">
        <v>237</v>
      </c>
      <c r="G102" s="1301" t="s">
        <v>236</v>
      </c>
      <c r="H102" s="1295"/>
      <c r="I102" s="1295"/>
    </row>
    <row r="103" spans="1:9">
      <c r="A103" s="1300">
        <v>1142400689</v>
      </c>
      <c r="B103" s="1301" t="s">
        <v>410</v>
      </c>
      <c r="C103" s="1301" t="s">
        <v>397</v>
      </c>
      <c r="D103" s="1301" t="s">
        <v>396</v>
      </c>
      <c r="E103" s="1301" t="s">
        <v>159</v>
      </c>
      <c r="F103" s="1301" t="s">
        <v>239</v>
      </c>
      <c r="G103" s="1301" t="s">
        <v>238</v>
      </c>
      <c r="H103" s="1295"/>
      <c r="I103" s="1295"/>
    </row>
    <row r="104" spans="1:9">
      <c r="A104" s="1300">
        <v>1142405761</v>
      </c>
      <c r="B104" s="1301" t="s">
        <v>1347</v>
      </c>
      <c r="C104" s="1301" t="s">
        <v>7</v>
      </c>
      <c r="D104" s="1301"/>
      <c r="E104" s="1301"/>
      <c r="F104" s="1301" t="s">
        <v>229</v>
      </c>
      <c r="G104" s="1301" t="s">
        <v>228</v>
      </c>
      <c r="H104" s="1295"/>
      <c r="I104" s="1295"/>
    </row>
    <row r="105" spans="1:9">
      <c r="A105" s="1300">
        <v>1142424903</v>
      </c>
      <c r="B105" s="1301" t="s">
        <v>1348</v>
      </c>
      <c r="C105" s="1301" t="s">
        <v>7</v>
      </c>
      <c r="D105" s="1301"/>
      <c r="E105" s="1301"/>
      <c r="F105" s="1301" t="s">
        <v>251</v>
      </c>
      <c r="G105" s="1301" t="s">
        <v>250</v>
      </c>
      <c r="H105" s="1295"/>
      <c r="I105" s="1295"/>
    </row>
    <row r="106" spans="1:9">
      <c r="A106" s="1300">
        <v>1142451906</v>
      </c>
      <c r="B106" s="1301" t="s">
        <v>377</v>
      </c>
      <c r="C106" s="1301" t="s">
        <v>397</v>
      </c>
      <c r="D106" s="1301" t="s">
        <v>396</v>
      </c>
      <c r="E106" s="1301" t="s">
        <v>159</v>
      </c>
      <c r="F106" s="1301" t="s">
        <v>249</v>
      </c>
      <c r="G106" s="1301" t="s">
        <v>248</v>
      </c>
      <c r="H106" s="1295"/>
      <c r="I106" s="1295"/>
    </row>
    <row r="107" spans="1:9">
      <c r="A107" s="1300">
        <v>1142452490</v>
      </c>
      <c r="B107" s="1301" t="s">
        <v>632</v>
      </c>
      <c r="C107" s="1301" t="s">
        <v>397</v>
      </c>
      <c r="D107" s="1301" t="s">
        <v>398</v>
      </c>
      <c r="E107" s="1301" t="s">
        <v>147</v>
      </c>
      <c r="F107" s="1301" t="s">
        <v>251</v>
      </c>
      <c r="G107" s="1301" t="s">
        <v>250</v>
      </c>
      <c r="H107" s="1295"/>
      <c r="I107" s="1295"/>
    </row>
    <row r="108" spans="1:9">
      <c r="A108" s="1300">
        <v>1142464149</v>
      </c>
      <c r="B108" s="1301" t="s">
        <v>892</v>
      </c>
      <c r="C108" s="1301" t="s">
        <v>397</v>
      </c>
      <c r="D108" s="1301" t="s">
        <v>848</v>
      </c>
      <c r="E108" s="1301" t="s">
        <v>158</v>
      </c>
      <c r="F108" s="1301" t="s">
        <v>251</v>
      </c>
      <c r="G108" s="1301" t="s">
        <v>250</v>
      </c>
      <c r="H108" s="1295"/>
      <c r="I108" s="1295"/>
    </row>
    <row r="109" spans="1:9">
      <c r="A109" s="1300">
        <v>1142480541</v>
      </c>
      <c r="B109" s="1301" t="s">
        <v>369</v>
      </c>
      <c r="C109" s="1301" t="s">
        <v>397</v>
      </c>
      <c r="D109" s="1301" t="s">
        <v>396</v>
      </c>
      <c r="E109" s="1301" t="s">
        <v>159</v>
      </c>
      <c r="F109" s="1301" t="s">
        <v>249</v>
      </c>
      <c r="G109" s="1301" t="s">
        <v>248</v>
      </c>
      <c r="H109" s="1295"/>
      <c r="I109" s="1295"/>
    </row>
    <row r="110" spans="1:9">
      <c r="A110" s="1300">
        <v>1142481481</v>
      </c>
      <c r="B110" s="1301" t="s">
        <v>496</v>
      </c>
      <c r="C110" s="1301" t="s">
        <v>397</v>
      </c>
      <c r="D110" s="1301" t="s">
        <v>398</v>
      </c>
      <c r="E110" s="1301" t="s">
        <v>147</v>
      </c>
      <c r="F110" s="1301" t="s">
        <v>251</v>
      </c>
      <c r="G110" s="1301" t="s">
        <v>250</v>
      </c>
      <c r="H110" s="1295"/>
      <c r="I110" s="1295"/>
    </row>
    <row r="111" spans="1:9">
      <c r="A111" s="1300">
        <v>1142495333</v>
      </c>
      <c r="B111" s="1301" t="s">
        <v>387</v>
      </c>
      <c r="C111" s="1301" t="s">
        <v>395</v>
      </c>
      <c r="D111" s="1301" t="s">
        <v>396</v>
      </c>
      <c r="E111" s="1301" t="s">
        <v>159</v>
      </c>
      <c r="F111" s="1301" t="s">
        <v>227</v>
      </c>
      <c r="G111" s="1301" t="s">
        <v>226</v>
      </c>
      <c r="H111" s="1295"/>
      <c r="I111" s="1295"/>
    </row>
    <row r="112" spans="1:9">
      <c r="A112" s="1300">
        <v>1142496018</v>
      </c>
      <c r="B112" s="1301" t="s">
        <v>1120</v>
      </c>
      <c r="C112" s="1301" t="s">
        <v>397</v>
      </c>
      <c r="D112" s="1301" t="s">
        <v>396</v>
      </c>
      <c r="E112" s="1301" t="s">
        <v>159</v>
      </c>
      <c r="F112" s="1301" t="s">
        <v>251</v>
      </c>
      <c r="G112" s="1301" t="s">
        <v>250</v>
      </c>
      <c r="H112" s="1295"/>
      <c r="I112" s="1295"/>
    </row>
    <row r="113" spans="1:9">
      <c r="A113" s="1300">
        <v>1142502112</v>
      </c>
      <c r="B113" s="1301" t="s">
        <v>1349</v>
      </c>
      <c r="C113" s="1301" t="s">
        <v>7</v>
      </c>
      <c r="D113" s="1301"/>
      <c r="E113" s="1301"/>
      <c r="F113" s="1301" t="s">
        <v>237</v>
      </c>
      <c r="G113" s="1301" t="s">
        <v>236</v>
      </c>
      <c r="H113" s="1295"/>
      <c r="I113" s="1295"/>
    </row>
    <row r="114" spans="1:9">
      <c r="A114" s="1300">
        <v>1142507822</v>
      </c>
      <c r="B114" s="1301" t="s">
        <v>1121</v>
      </c>
      <c r="C114" s="1301" t="s">
        <v>397</v>
      </c>
      <c r="D114" s="1301" t="s">
        <v>400</v>
      </c>
      <c r="E114" s="1301" t="s">
        <v>153</v>
      </c>
      <c r="F114" s="1301" t="s">
        <v>251</v>
      </c>
      <c r="G114" s="1301" t="s">
        <v>250</v>
      </c>
      <c r="H114" s="1295"/>
      <c r="I114" s="1295"/>
    </row>
    <row r="115" spans="1:9">
      <c r="A115" s="1300">
        <v>1142534123</v>
      </c>
      <c r="B115" s="1301" t="s">
        <v>1350</v>
      </c>
      <c r="C115" s="1301" t="s">
        <v>7</v>
      </c>
      <c r="D115" s="1301"/>
      <c r="E115" s="1301"/>
      <c r="F115" s="1301" t="s">
        <v>227</v>
      </c>
      <c r="G115" s="1301" t="s">
        <v>226</v>
      </c>
      <c r="H115" s="1295"/>
      <c r="I115" s="1295"/>
    </row>
    <row r="116" spans="1:9">
      <c r="A116" s="1300">
        <v>1142535807</v>
      </c>
      <c r="B116" s="1301" t="s">
        <v>601</v>
      </c>
      <c r="C116" s="1301" t="s">
        <v>397</v>
      </c>
      <c r="D116" s="1301" t="s">
        <v>401</v>
      </c>
      <c r="E116" s="1301" t="s">
        <v>143</v>
      </c>
      <c r="F116" s="1301" t="s">
        <v>251</v>
      </c>
      <c r="G116" s="1301" t="s">
        <v>250</v>
      </c>
      <c r="H116" s="1295"/>
      <c r="I116" s="1295"/>
    </row>
    <row r="117" spans="1:9">
      <c r="A117" s="1300">
        <v>1142558650</v>
      </c>
      <c r="B117" s="1301" t="s">
        <v>1122</v>
      </c>
      <c r="C117" s="1301" t="s">
        <v>397</v>
      </c>
      <c r="D117" s="1301" t="s">
        <v>398</v>
      </c>
      <c r="E117" s="1301" t="s">
        <v>147</v>
      </c>
      <c r="F117" s="1301" t="s">
        <v>251</v>
      </c>
      <c r="G117" s="1301" t="s">
        <v>250</v>
      </c>
      <c r="H117" s="1295"/>
      <c r="I117" s="1295"/>
    </row>
    <row r="118" spans="1:9">
      <c r="A118" s="1300">
        <v>1142564609</v>
      </c>
      <c r="B118" s="1301" t="s">
        <v>886</v>
      </c>
      <c r="C118" s="1301" t="s">
        <v>397</v>
      </c>
      <c r="D118" s="1301" t="s">
        <v>848</v>
      </c>
      <c r="E118" s="1301" t="s">
        <v>158</v>
      </c>
      <c r="F118" s="1301" t="s">
        <v>249</v>
      </c>
      <c r="G118" s="1301" t="s">
        <v>248</v>
      </c>
      <c r="H118" s="1295"/>
      <c r="I118" s="1295"/>
    </row>
    <row r="119" spans="1:9">
      <c r="A119" s="1300">
        <v>1142568931</v>
      </c>
      <c r="B119" s="1301" t="s">
        <v>887</v>
      </c>
      <c r="C119" s="1301" t="s">
        <v>397</v>
      </c>
      <c r="D119" s="1301" t="s">
        <v>848</v>
      </c>
      <c r="E119" s="1301" t="s">
        <v>158</v>
      </c>
      <c r="F119" s="1301" t="s">
        <v>249</v>
      </c>
      <c r="G119" s="1301" t="s">
        <v>248</v>
      </c>
      <c r="H119" s="1295"/>
      <c r="I119" s="1295"/>
    </row>
    <row r="120" spans="1:9">
      <c r="A120" s="1300">
        <v>1142569061</v>
      </c>
      <c r="B120" s="1301" t="s">
        <v>682</v>
      </c>
      <c r="C120" s="1301" t="s">
        <v>397</v>
      </c>
      <c r="D120" s="1301" t="s">
        <v>401</v>
      </c>
      <c r="E120" s="1301" t="s">
        <v>143</v>
      </c>
      <c r="F120" s="1301" t="s">
        <v>251</v>
      </c>
      <c r="G120" s="1301" t="s">
        <v>250</v>
      </c>
      <c r="H120" s="1295"/>
      <c r="I120" s="1295"/>
    </row>
    <row r="121" spans="1:9">
      <c r="A121" s="1300">
        <v>1142572586</v>
      </c>
      <c r="B121" s="1301" t="s">
        <v>847</v>
      </c>
      <c r="C121" s="1301" t="s">
        <v>397</v>
      </c>
      <c r="D121" s="1301" t="s">
        <v>848</v>
      </c>
      <c r="E121" s="1301" t="s">
        <v>158</v>
      </c>
      <c r="F121" s="1301" t="s">
        <v>251</v>
      </c>
      <c r="G121" s="1301" t="s">
        <v>250</v>
      </c>
      <c r="H121" s="1295"/>
      <c r="I121" s="1295"/>
    </row>
    <row r="122" spans="1:9">
      <c r="A122" s="1300">
        <v>1142575399</v>
      </c>
      <c r="B122" s="1301" t="s">
        <v>1123</v>
      </c>
      <c r="C122" s="1301" t="s">
        <v>397</v>
      </c>
      <c r="D122" s="1301" t="s">
        <v>399</v>
      </c>
      <c r="E122" s="1301" t="s">
        <v>150</v>
      </c>
      <c r="F122" s="1301" t="s">
        <v>251</v>
      </c>
      <c r="G122" s="1301" t="s">
        <v>250</v>
      </c>
      <c r="H122" s="1295"/>
      <c r="I122" s="1295"/>
    </row>
    <row r="123" spans="1:9">
      <c r="A123" s="1300">
        <v>1142577932</v>
      </c>
      <c r="B123" s="1301" t="s">
        <v>980</v>
      </c>
      <c r="C123" s="1301" t="s">
        <v>395</v>
      </c>
      <c r="D123" s="1301" t="s">
        <v>848</v>
      </c>
      <c r="E123" s="1301" t="s">
        <v>158</v>
      </c>
      <c r="F123" s="1301" t="s">
        <v>231</v>
      </c>
      <c r="G123" s="1301" t="s">
        <v>230</v>
      </c>
      <c r="H123" s="1295"/>
      <c r="I123" s="1295"/>
    </row>
    <row r="124" spans="1:9">
      <c r="A124" s="1300">
        <v>1142578708</v>
      </c>
      <c r="B124" s="1301" t="s">
        <v>1124</v>
      </c>
      <c r="C124" s="1301" t="s">
        <v>395</v>
      </c>
      <c r="D124" s="1301" t="s">
        <v>402</v>
      </c>
      <c r="E124" s="1301" t="s">
        <v>103</v>
      </c>
      <c r="F124" s="1301" t="s">
        <v>251</v>
      </c>
      <c r="G124" s="1301" t="s">
        <v>250</v>
      </c>
      <c r="H124" s="1295"/>
      <c r="I124" s="1295"/>
    </row>
    <row r="125" spans="1:9">
      <c r="A125" s="1300">
        <v>1142580217</v>
      </c>
      <c r="B125" s="1301" t="s">
        <v>1351</v>
      </c>
      <c r="C125" s="1301" t="s">
        <v>7</v>
      </c>
      <c r="D125" s="1301"/>
      <c r="E125" s="1301"/>
      <c r="F125" s="1301" t="s">
        <v>251</v>
      </c>
      <c r="G125" s="1301" t="s">
        <v>250</v>
      </c>
      <c r="H125" s="1295"/>
      <c r="I125" s="1295"/>
    </row>
    <row r="126" spans="1:9">
      <c r="A126" s="1300">
        <v>1142588475</v>
      </c>
      <c r="B126" s="1301" t="s">
        <v>684</v>
      </c>
      <c r="C126" s="1301" t="s">
        <v>397</v>
      </c>
      <c r="D126" s="1301" t="s">
        <v>399</v>
      </c>
      <c r="E126" s="1301" t="s">
        <v>150</v>
      </c>
      <c r="F126" s="1301" t="s">
        <v>225</v>
      </c>
      <c r="G126" s="1301" t="s">
        <v>224</v>
      </c>
      <c r="H126" s="1295"/>
      <c r="I126" s="1295"/>
    </row>
    <row r="127" spans="1:9">
      <c r="A127" s="1300">
        <v>1142603225</v>
      </c>
      <c r="B127" s="1301" t="s">
        <v>422</v>
      </c>
      <c r="C127" s="1301" t="s">
        <v>397</v>
      </c>
      <c r="D127" s="1301" t="s">
        <v>396</v>
      </c>
      <c r="E127" s="1301" t="s">
        <v>159</v>
      </c>
      <c r="F127" s="1301" t="s">
        <v>229</v>
      </c>
      <c r="G127" s="1301" t="s">
        <v>228</v>
      </c>
      <c r="H127" s="1295"/>
      <c r="I127" s="1295"/>
    </row>
    <row r="128" spans="1:9">
      <c r="A128" s="1300">
        <v>1142621557</v>
      </c>
      <c r="B128" s="1301" t="s">
        <v>824</v>
      </c>
      <c r="C128" s="1301" t="s">
        <v>397</v>
      </c>
      <c r="D128" s="1301" t="s">
        <v>401</v>
      </c>
      <c r="E128" s="1301" t="s">
        <v>143</v>
      </c>
      <c r="F128" s="1301" t="s">
        <v>251</v>
      </c>
      <c r="G128" s="1301" t="s">
        <v>250</v>
      </c>
      <c r="H128" s="1295"/>
      <c r="I128" s="1295"/>
    </row>
    <row r="129" spans="1:9">
      <c r="A129" s="1300">
        <v>1142625210</v>
      </c>
      <c r="B129" s="1301" t="s">
        <v>830</v>
      </c>
      <c r="C129" s="1301" t="s">
        <v>397</v>
      </c>
      <c r="D129" s="1301" t="s">
        <v>400</v>
      </c>
      <c r="E129" s="1301" t="s">
        <v>153</v>
      </c>
      <c r="F129" s="1301" t="s">
        <v>251</v>
      </c>
      <c r="G129" s="1301" t="s">
        <v>250</v>
      </c>
      <c r="H129" s="1295"/>
      <c r="I129" s="1295"/>
    </row>
    <row r="130" spans="1:9">
      <c r="A130" s="1300">
        <v>1142632463</v>
      </c>
      <c r="B130" s="1301" t="s">
        <v>1125</v>
      </c>
      <c r="C130" s="1301" t="s">
        <v>397</v>
      </c>
      <c r="D130" s="1301" t="s">
        <v>399</v>
      </c>
      <c r="E130" s="1301" t="s">
        <v>150</v>
      </c>
      <c r="F130" s="1301" t="s">
        <v>229</v>
      </c>
      <c r="G130" s="1301" t="s">
        <v>228</v>
      </c>
      <c r="H130" s="1295"/>
      <c r="I130" s="1295"/>
    </row>
    <row r="131" spans="1:9">
      <c r="A131" s="1300">
        <v>1142632695</v>
      </c>
      <c r="B131" s="1301" t="s">
        <v>1352</v>
      </c>
      <c r="C131" s="1301" t="s">
        <v>7</v>
      </c>
      <c r="D131" s="1301"/>
      <c r="E131" s="1301"/>
      <c r="F131" s="1301" t="s">
        <v>251</v>
      </c>
      <c r="G131" s="1301" t="s">
        <v>250</v>
      </c>
      <c r="H131" s="1295"/>
      <c r="I131" s="1295"/>
    </row>
    <row r="132" spans="1:9">
      <c r="A132" s="1300">
        <v>1142634352</v>
      </c>
      <c r="B132" s="1301" t="s">
        <v>973</v>
      </c>
      <c r="C132" s="1301" t="s">
        <v>395</v>
      </c>
      <c r="D132" s="1301" t="s">
        <v>848</v>
      </c>
      <c r="E132" s="1301" t="s">
        <v>158</v>
      </c>
      <c r="F132" s="1301" t="s">
        <v>251</v>
      </c>
      <c r="G132" s="1301" t="s">
        <v>250</v>
      </c>
      <c r="H132" s="1295"/>
      <c r="I132" s="1295"/>
    </row>
    <row r="133" spans="1:9">
      <c r="A133" s="1300">
        <v>1142637736</v>
      </c>
      <c r="B133" s="1301" t="s">
        <v>446</v>
      </c>
      <c r="C133" s="1301" t="s">
        <v>397</v>
      </c>
      <c r="D133" s="1301" t="s">
        <v>398</v>
      </c>
      <c r="E133" s="1301" t="s">
        <v>147</v>
      </c>
      <c r="F133" s="1301" t="s">
        <v>251</v>
      </c>
      <c r="G133" s="1301" t="s">
        <v>250</v>
      </c>
      <c r="H133" s="1295"/>
      <c r="I133" s="1295"/>
    </row>
    <row r="134" spans="1:9">
      <c r="A134" s="1300">
        <v>1142654350</v>
      </c>
      <c r="B134" s="1301" t="s">
        <v>639</v>
      </c>
      <c r="C134" s="1301" t="s">
        <v>397</v>
      </c>
      <c r="D134" s="1301" t="s">
        <v>401</v>
      </c>
      <c r="E134" s="1301" t="s">
        <v>143</v>
      </c>
      <c r="F134" s="1301" t="s">
        <v>251</v>
      </c>
      <c r="G134" s="1301" t="s">
        <v>250</v>
      </c>
      <c r="H134" s="1295"/>
      <c r="I134" s="1295"/>
    </row>
    <row r="135" spans="1:9">
      <c r="A135" s="1300">
        <v>1142660084</v>
      </c>
      <c r="B135" s="1301" t="s">
        <v>660</v>
      </c>
      <c r="C135" s="1301" t="s">
        <v>397</v>
      </c>
      <c r="D135" s="1301" t="s">
        <v>401</v>
      </c>
      <c r="E135" s="1301" t="s">
        <v>143</v>
      </c>
      <c r="F135" s="1301" t="s">
        <v>251</v>
      </c>
      <c r="G135" s="1301" t="s">
        <v>250</v>
      </c>
      <c r="H135" s="1295"/>
      <c r="I135" s="1295"/>
    </row>
    <row r="136" spans="1:9">
      <c r="A136" s="1300">
        <v>1142677674</v>
      </c>
      <c r="B136" s="1301" t="s">
        <v>1126</v>
      </c>
      <c r="C136" s="1301" t="s">
        <v>397</v>
      </c>
      <c r="D136" s="1301" t="s">
        <v>848</v>
      </c>
      <c r="E136" s="1301" t="s">
        <v>158</v>
      </c>
      <c r="F136" s="1301" t="s">
        <v>251</v>
      </c>
      <c r="G136" s="1301" t="s">
        <v>250</v>
      </c>
      <c r="H136" s="1295"/>
      <c r="I136" s="1295"/>
    </row>
    <row r="137" spans="1:9">
      <c r="A137" s="1300">
        <v>1142679209</v>
      </c>
      <c r="B137" s="1301" t="s">
        <v>689</v>
      </c>
      <c r="C137" s="1301" t="s">
        <v>397</v>
      </c>
      <c r="D137" s="1301" t="s">
        <v>398</v>
      </c>
      <c r="E137" s="1301" t="s">
        <v>147</v>
      </c>
      <c r="F137" s="1301" t="s">
        <v>229</v>
      </c>
      <c r="G137" s="1301" t="s">
        <v>228</v>
      </c>
      <c r="H137" s="1295"/>
      <c r="I137" s="1295"/>
    </row>
    <row r="138" spans="1:9">
      <c r="A138" s="1300">
        <v>1142707430</v>
      </c>
      <c r="B138" s="1301" t="s">
        <v>1127</v>
      </c>
      <c r="C138" s="1301" t="s">
        <v>397</v>
      </c>
      <c r="D138" s="1301" t="s">
        <v>396</v>
      </c>
      <c r="E138" s="1301" t="s">
        <v>159</v>
      </c>
      <c r="F138" s="1301" t="s">
        <v>227</v>
      </c>
      <c r="G138" s="1301" t="s">
        <v>226</v>
      </c>
      <c r="H138" s="1295"/>
      <c r="I138" s="1295"/>
    </row>
    <row r="139" spans="1:9">
      <c r="A139" s="1300">
        <v>1142725507</v>
      </c>
      <c r="B139" s="1301" t="s">
        <v>1128</v>
      </c>
      <c r="C139" s="1301" t="s">
        <v>397</v>
      </c>
      <c r="D139" s="1301" t="s">
        <v>400</v>
      </c>
      <c r="E139" s="1301" t="s">
        <v>153</v>
      </c>
      <c r="F139" s="1301" t="s">
        <v>251</v>
      </c>
      <c r="G139" s="1301" t="s">
        <v>250</v>
      </c>
      <c r="H139" s="1295"/>
      <c r="I139" s="1295"/>
    </row>
    <row r="140" spans="1:9">
      <c r="A140" s="1300">
        <v>1142734434</v>
      </c>
      <c r="B140" s="1301" t="s">
        <v>620</v>
      </c>
      <c r="C140" s="1301" t="s">
        <v>397</v>
      </c>
      <c r="D140" s="1301" t="s">
        <v>398</v>
      </c>
      <c r="E140" s="1301" t="s">
        <v>147</v>
      </c>
      <c r="F140" s="1301" t="s">
        <v>231</v>
      </c>
      <c r="G140" s="1301" t="s">
        <v>230</v>
      </c>
      <c r="H140" s="1295"/>
      <c r="I140" s="1295"/>
    </row>
    <row r="141" spans="1:9">
      <c r="A141" s="1300">
        <v>1142768382</v>
      </c>
      <c r="B141" s="1301" t="s">
        <v>506</v>
      </c>
      <c r="C141" s="1301" t="s">
        <v>397</v>
      </c>
      <c r="D141" s="1301" t="s">
        <v>399</v>
      </c>
      <c r="E141" s="1301" t="s">
        <v>150</v>
      </c>
      <c r="F141" s="1301" t="s">
        <v>251</v>
      </c>
      <c r="G141" s="1301" t="s">
        <v>250</v>
      </c>
      <c r="H141" s="1295"/>
      <c r="I141" s="1295"/>
    </row>
    <row r="142" spans="1:9">
      <c r="A142" s="1300">
        <v>1142773366</v>
      </c>
      <c r="B142" s="1301" t="s">
        <v>1129</v>
      </c>
      <c r="C142" s="1301" t="s">
        <v>397</v>
      </c>
      <c r="D142" s="1301" t="s">
        <v>396</v>
      </c>
      <c r="E142" s="1301" t="s">
        <v>159</v>
      </c>
      <c r="F142" s="1301" t="s">
        <v>251</v>
      </c>
      <c r="G142" s="1301" t="s">
        <v>250</v>
      </c>
      <c r="H142" s="1295"/>
      <c r="I142" s="1295"/>
    </row>
    <row r="143" spans="1:9">
      <c r="A143" s="1300">
        <v>1142784306</v>
      </c>
      <c r="B143" s="1301" t="s">
        <v>499</v>
      </c>
      <c r="C143" s="1301" t="s">
        <v>397</v>
      </c>
      <c r="D143" s="1301" t="s">
        <v>399</v>
      </c>
      <c r="E143" s="1301" t="s">
        <v>150</v>
      </c>
      <c r="F143" s="1301" t="s">
        <v>237</v>
      </c>
      <c r="G143" s="1301" t="s">
        <v>236</v>
      </c>
      <c r="H143" s="1295"/>
      <c r="I143" s="1295"/>
    </row>
    <row r="144" spans="1:9">
      <c r="A144" s="1300">
        <v>1142803809</v>
      </c>
      <c r="B144" s="1301" t="s">
        <v>698</v>
      </c>
      <c r="C144" s="1301" t="s">
        <v>397</v>
      </c>
      <c r="D144" s="1301" t="s">
        <v>398</v>
      </c>
      <c r="E144" s="1301" t="s">
        <v>147</v>
      </c>
      <c r="F144" s="1301" t="s">
        <v>251</v>
      </c>
      <c r="G144" s="1301" t="s">
        <v>250</v>
      </c>
      <c r="H144" s="1295"/>
      <c r="I144" s="1295"/>
    </row>
    <row r="145" spans="1:9">
      <c r="A145" s="1300">
        <v>1142806836</v>
      </c>
      <c r="B145" s="1301" t="s">
        <v>1130</v>
      </c>
      <c r="C145" s="1301" t="s">
        <v>397</v>
      </c>
      <c r="D145" s="1301" t="s">
        <v>398</v>
      </c>
      <c r="E145" s="1301" t="s">
        <v>147</v>
      </c>
      <c r="F145" s="1301" t="s">
        <v>251</v>
      </c>
      <c r="G145" s="1301" t="s">
        <v>250</v>
      </c>
      <c r="H145" s="1295"/>
      <c r="I145" s="1295"/>
    </row>
    <row r="146" spans="1:9">
      <c r="A146" s="1300">
        <v>1142818518</v>
      </c>
      <c r="B146" s="1301" t="s">
        <v>934</v>
      </c>
      <c r="C146" s="1301" t="s">
        <v>397</v>
      </c>
      <c r="D146" s="1301" t="s">
        <v>848</v>
      </c>
      <c r="E146" s="1301" t="s">
        <v>158</v>
      </c>
      <c r="F146" s="1301" t="s">
        <v>239</v>
      </c>
      <c r="G146" s="1301" t="s">
        <v>238</v>
      </c>
      <c r="H146" s="1295"/>
      <c r="I146" s="1295"/>
    </row>
    <row r="147" spans="1:9">
      <c r="A147" s="1300">
        <v>1142828517</v>
      </c>
      <c r="B147" s="1301" t="s">
        <v>591</v>
      </c>
      <c r="C147" s="1301" t="s">
        <v>397</v>
      </c>
      <c r="D147" s="1301" t="s">
        <v>439</v>
      </c>
      <c r="E147" s="1301" t="s">
        <v>102</v>
      </c>
      <c r="F147" s="1301" t="s">
        <v>251</v>
      </c>
      <c r="G147" s="1301" t="s">
        <v>250</v>
      </c>
      <c r="H147" s="1295"/>
      <c r="I147" s="1295"/>
    </row>
    <row r="148" spans="1:9">
      <c r="A148" s="1300">
        <v>1142835751</v>
      </c>
      <c r="B148" s="1301" t="s">
        <v>977</v>
      </c>
      <c r="C148" s="1301" t="s">
        <v>7</v>
      </c>
      <c r="D148" s="1301"/>
      <c r="E148" s="1301"/>
      <c r="F148" s="1301" t="s">
        <v>251</v>
      </c>
      <c r="G148" s="1301" t="s">
        <v>250</v>
      </c>
      <c r="H148" s="1295"/>
      <c r="I148" s="1295"/>
    </row>
    <row r="149" spans="1:9">
      <c r="A149" s="1300">
        <v>1142850537</v>
      </c>
      <c r="B149" s="1301" t="s">
        <v>1353</v>
      </c>
      <c r="C149" s="1301" t="s">
        <v>7</v>
      </c>
      <c r="D149" s="1301"/>
      <c r="E149" s="1301"/>
      <c r="F149" s="1301" t="s">
        <v>245</v>
      </c>
      <c r="G149" s="1301" t="s">
        <v>244</v>
      </c>
      <c r="H149" s="1295"/>
      <c r="I149" s="1295"/>
    </row>
    <row r="150" spans="1:9">
      <c r="A150" s="1300">
        <v>1142854166</v>
      </c>
      <c r="B150" s="1301" t="s">
        <v>376</v>
      </c>
      <c r="C150" s="1301" t="s">
        <v>397</v>
      </c>
      <c r="D150" s="1301" t="s">
        <v>396</v>
      </c>
      <c r="E150" s="1301" t="s">
        <v>159</v>
      </c>
      <c r="F150" s="1301" t="s">
        <v>249</v>
      </c>
      <c r="G150" s="1301" t="s">
        <v>248</v>
      </c>
      <c r="H150" s="1295"/>
      <c r="I150" s="1295"/>
    </row>
    <row r="151" spans="1:9">
      <c r="A151" s="1300">
        <v>1142860049</v>
      </c>
      <c r="B151" s="1301" t="s">
        <v>814</v>
      </c>
      <c r="C151" s="1301" t="s">
        <v>397</v>
      </c>
      <c r="D151" s="1301" t="s">
        <v>401</v>
      </c>
      <c r="E151" s="1301" t="s">
        <v>143</v>
      </c>
      <c r="F151" s="1301" t="s">
        <v>251</v>
      </c>
      <c r="G151" s="1301" t="s">
        <v>250</v>
      </c>
      <c r="H151" s="1295"/>
      <c r="I151" s="1295"/>
    </row>
    <row r="152" spans="1:9">
      <c r="A152" s="1300">
        <v>1142861989</v>
      </c>
      <c r="B152" s="1301" t="s">
        <v>1354</v>
      </c>
      <c r="C152" s="1301" t="s">
        <v>7</v>
      </c>
      <c r="D152" s="1301"/>
      <c r="E152" s="1301"/>
      <c r="F152" s="1301" t="s">
        <v>257</v>
      </c>
      <c r="G152" s="1301" t="s">
        <v>256</v>
      </c>
      <c r="H152" s="1295"/>
      <c r="I152" s="1295"/>
    </row>
    <row r="153" spans="1:9">
      <c r="A153" s="1300">
        <v>1142869826</v>
      </c>
      <c r="B153" s="1301" t="s">
        <v>947</v>
      </c>
      <c r="C153" s="1301" t="s">
        <v>397</v>
      </c>
      <c r="D153" s="1301" t="s">
        <v>851</v>
      </c>
      <c r="E153" s="1301" t="s">
        <v>258</v>
      </c>
      <c r="F153" s="1301" t="s">
        <v>229</v>
      </c>
      <c r="G153" s="1301" t="s">
        <v>228</v>
      </c>
      <c r="H153" s="1295"/>
      <c r="I153" s="1295"/>
    </row>
    <row r="154" spans="1:9">
      <c r="A154" s="1300">
        <v>1142888107</v>
      </c>
      <c r="B154" s="1301" t="s">
        <v>874</v>
      </c>
      <c r="C154" s="1301" t="s">
        <v>397</v>
      </c>
      <c r="D154" s="1301" t="s">
        <v>848</v>
      </c>
      <c r="E154" s="1301" t="s">
        <v>158</v>
      </c>
      <c r="F154" s="1301" t="s">
        <v>245</v>
      </c>
      <c r="G154" s="1301" t="s">
        <v>244</v>
      </c>
      <c r="H154" s="1295"/>
      <c r="I154" s="1295"/>
    </row>
    <row r="155" spans="1:9">
      <c r="A155" s="1300">
        <v>1142934315</v>
      </c>
      <c r="B155" s="1301" t="s">
        <v>657</v>
      </c>
      <c r="C155" s="1301" t="s">
        <v>397</v>
      </c>
      <c r="D155" s="1301" t="s">
        <v>399</v>
      </c>
      <c r="E155" s="1301" t="s">
        <v>150</v>
      </c>
      <c r="F155" s="1301" t="s">
        <v>247</v>
      </c>
      <c r="G155" s="1301" t="s">
        <v>246</v>
      </c>
      <c r="H155" s="1295"/>
      <c r="I155" s="1295"/>
    </row>
    <row r="156" spans="1:9">
      <c r="A156" s="1300">
        <v>1142987016</v>
      </c>
      <c r="B156" s="1301" t="s">
        <v>485</v>
      </c>
      <c r="C156" s="1301" t="s">
        <v>395</v>
      </c>
      <c r="D156" s="1301" t="s">
        <v>399</v>
      </c>
      <c r="E156" s="1301" t="s">
        <v>150</v>
      </c>
      <c r="F156" s="1301" t="s">
        <v>229</v>
      </c>
      <c r="G156" s="1301" t="s">
        <v>228</v>
      </c>
      <c r="H156" s="1295"/>
      <c r="I156" s="1295"/>
    </row>
    <row r="157" spans="1:9">
      <c r="A157" s="1300">
        <v>1143003417</v>
      </c>
      <c r="B157" s="1301" t="s">
        <v>686</v>
      </c>
      <c r="C157" s="1301" t="s">
        <v>397</v>
      </c>
      <c r="D157" s="1301" t="s">
        <v>401</v>
      </c>
      <c r="E157" s="1301" t="s">
        <v>143</v>
      </c>
      <c r="F157" s="1301" t="s">
        <v>237</v>
      </c>
      <c r="G157" s="1301" t="s">
        <v>236</v>
      </c>
      <c r="H157" s="1295"/>
      <c r="I157" s="1295"/>
    </row>
    <row r="158" spans="1:9">
      <c r="A158" s="1300">
        <v>1143015973</v>
      </c>
      <c r="B158" s="1301" t="s">
        <v>357</v>
      </c>
      <c r="C158" s="1301" t="s">
        <v>7</v>
      </c>
      <c r="D158" s="1301"/>
      <c r="E158" s="1301"/>
      <c r="F158" s="1301" t="s">
        <v>251</v>
      </c>
      <c r="G158" s="1301" t="s">
        <v>250</v>
      </c>
      <c r="H158" s="1295"/>
      <c r="I158" s="1295"/>
    </row>
    <row r="159" spans="1:9">
      <c r="A159" s="1300">
        <v>1143028588</v>
      </c>
      <c r="B159" s="1301" t="s">
        <v>1131</v>
      </c>
      <c r="C159" s="1301" t="s">
        <v>395</v>
      </c>
      <c r="D159" s="1301" t="s">
        <v>848</v>
      </c>
      <c r="E159" s="1301" t="s">
        <v>158</v>
      </c>
      <c r="F159" s="1301" t="s">
        <v>227</v>
      </c>
      <c r="G159" s="1301" t="s">
        <v>226</v>
      </c>
      <c r="H159" s="1295"/>
      <c r="I159" s="1295"/>
    </row>
    <row r="160" spans="1:9">
      <c r="A160" s="1300">
        <v>1143048388</v>
      </c>
      <c r="B160" s="1301" t="s">
        <v>1355</v>
      </c>
      <c r="C160" s="1301" t="s">
        <v>7</v>
      </c>
      <c r="D160" s="1301"/>
      <c r="E160" s="1301"/>
      <c r="F160" s="1301" t="s">
        <v>233</v>
      </c>
      <c r="G160" s="1301" t="s">
        <v>232</v>
      </c>
      <c r="H160" s="1295"/>
      <c r="I160" s="1295"/>
    </row>
    <row r="161" spans="1:9">
      <c r="A161" s="1300">
        <v>1143058015</v>
      </c>
      <c r="B161" s="1301" t="s">
        <v>914</v>
      </c>
      <c r="C161" s="1301" t="s">
        <v>7</v>
      </c>
      <c r="D161" s="1301"/>
      <c r="E161" s="1301"/>
      <c r="F161" s="1301" t="s">
        <v>233</v>
      </c>
      <c r="G161" s="1301" t="s">
        <v>232</v>
      </c>
      <c r="H161" s="1295"/>
      <c r="I161" s="1295"/>
    </row>
    <row r="162" spans="1:9">
      <c r="A162" s="1300">
        <v>1143063049</v>
      </c>
      <c r="B162" s="1301" t="s">
        <v>879</v>
      </c>
      <c r="C162" s="1301" t="s">
        <v>397</v>
      </c>
      <c r="D162" s="1301" t="s">
        <v>848</v>
      </c>
      <c r="E162" s="1301" t="s">
        <v>158</v>
      </c>
      <c r="F162" s="1301" t="s">
        <v>233</v>
      </c>
      <c r="G162" s="1301" t="s">
        <v>232</v>
      </c>
      <c r="H162" s="1295"/>
      <c r="I162" s="1295"/>
    </row>
    <row r="163" spans="1:9">
      <c r="A163" s="1300">
        <v>1143066596</v>
      </c>
      <c r="B163" s="1301" t="s">
        <v>1356</v>
      </c>
      <c r="C163" s="1301" t="s">
        <v>7</v>
      </c>
      <c r="D163" s="1301"/>
      <c r="E163" s="1301"/>
      <c r="F163" s="1301" t="s">
        <v>251</v>
      </c>
      <c r="G163" s="1301" t="s">
        <v>250</v>
      </c>
      <c r="H163" s="1295"/>
      <c r="I163" s="1295"/>
    </row>
    <row r="164" spans="1:9">
      <c r="A164" s="1300">
        <v>1143083484</v>
      </c>
      <c r="B164" s="1301" t="s">
        <v>636</v>
      </c>
      <c r="C164" s="1301" t="s">
        <v>397</v>
      </c>
      <c r="D164" s="1301" t="s">
        <v>398</v>
      </c>
      <c r="E164" s="1301" t="s">
        <v>147</v>
      </c>
      <c r="F164" s="1301" t="s">
        <v>229</v>
      </c>
      <c r="G164" s="1301" t="s">
        <v>228</v>
      </c>
      <c r="H164" s="1295"/>
      <c r="I164" s="1295"/>
    </row>
    <row r="165" spans="1:9">
      <c r="A165" s="1300">
        <v>1143110451</v>
      </c>
      <c r="B165" s="1301" t="s">
        <v>1132</v>
      </c>
      <c r="C165" s="1301" t="s">
        <v>397</v>
      </c>
      <c r="D165" s="1301" t="s">
        <v>396</v>
      </c>
      <c r="E165" s="1301" t="s">
        <v>159</v>
      </c>
      <c r="F165" s="1301" t="s">
        <v>233</v>
      </c>
      <c r="G165" s="1301" t="s">
        <v>232</v>
      </c>
      <c r="H165" s="1295"/>
      <c r="I165" s="1295"/>
    </row>
    <row r="166" spans="1:9">
      <c r="A166" s="1300">
        <v>1143117597</v>
      </c>
      <c r="B166" s="1301" t="s">
        <v>1357</v>
      </c>
      <c r="C166" s="1301" t="s">
        <v>7</v>
      </c>
      <c r="D166" s="1301"/>
      <c r="E166" s="1301"/>
      <c r="F166" s="1301" t="s">
        <v>245</v>
      </c>
      <c r="G166" s="1301" t="s">
        <v>244</v>
      </c>
      <c r="H166" s="1295"/>
      <c r="I166" s="1295"/>
    </row>
    <row r="167" spans="1:9">
      <c r="A167" s="1300">
        <v>1143119361</v>
      </c>
      <c r="B167" s="1301" t="s">
        <v>378</v>
      </c>
      <c r="C167" s="1301" t="s">
        <v>395</v>
      </c>
      <c r="D167" s="1301" t="s">
        <v>396</v>
      </c>
      <c r="E167" s="1301" t="s">
        <v>159</v>
      </c>
      <c r="F167" s="1301" t="s">
        <v>237</v>
      </c>
      <c r="G167" s="1301" t="s">
        <v>236</v>
      </c>
      <c r="H167" s="1295"/>
      <c r="I167" s="1295"/>
    </row>
    <row r="168" spans="1:9">
      <c r="A168" s="1300">
        <v>1143124411</v>
      </c>
      <c r="B168" s="1301" t="s">
        <v>899</v>
      </c>
      <c r="C168" s="1301" t="s">
        <v>397</v>
      </c>
      <c r="D168" s="1301" t="s">
        <v>866</v>
      </c>
      <c r="E168" s="1301" t="s">
        <v>155</v>
      </c>
      <c r="F168" s="1301" t="s">
        <v>229</v>
      </c>
      <c r="G168" s="1301" t="s">
        <v>228</v>
      </c>
      <c r="H168" s="1295"/>
      <c r="I168" s="1295"/>
    </row>
    <row r="169" spans="1:9">
      <c r="A169" s="1300">
        <v>1143124668</v>
      </c>
      <c r="B169" s="1301" t="s">
        <v>1133</v>
      </c>
      <c r="C169" s="1301" t="s">
        <v>397</v>
      </c>
      <c r="D169" s="1301" t="s">
        <v>848</v>
      </c>
      <c r="E169" s="1301" t="s">
        <v>158</v>
      </c>
      <c r="F169" s="1301" t="s">
        <v>243</v>
      </c>
      <c r="G169" s="1301" t="s">
        <v>242</v>
      </c>
      <c r="H169" s="1295"/>
      <c r="I169" s="1295"/>
    </row>
    <row r="170" spans="1:9">
      <c r="A170" s="1300">
        <v>1143129949</v>
      </c>
      <c r="B170" s="1301" t="s">
        <v>440</v>
      </c>
      <c r="C170" s="1301" t="s">
        <v>397</v>
      </c>
      <c r="D170" s="1301" t="s">
        <v>401</v>
      </c>
      <c r="E170" s="1301" t="s">
        <v>143</v>
      </c>
      <c r="F170" s="1301" t="s">
        <v>229</v>
      </c>
      <c r="G170" s="1301" t="s">
        <v>228</v>
      </c>
      <c r="H170" s="1295"/>
      <c r="I170" s="1295"/>
    </row>
    <row r="171" spans="1:9">
      <c r="A171" s="1300">
        <v>1143141464</v>
      </c>
      <c r="B171" s="1301" t="s">
        <v>445</v>
      </c>
      <c r="C171" s="1301" t="s">
        <v>397</v>
      </c>
      <c r="D171" s="1301" t="s">
        <v>398</v>
      </c>
      <c r="E171" s="1301" t="s">
        <v>147</v>
      </c>
      <c r="F171" s="1301" t="s">
        <v>229</v>
      </c>
      <c r="G171" s="1301" t="s">
        <v>228</v>
      </c>
      <c r="H171" s="1295"/>
      <c r="I171" s="1295"/>
    </row>
    <row r="172" spans="1:9">
      <c r="A172" s="1300">
        <v>1143142330</v>
      </c>
      <c r="B172" s="1301" t="s">
        <v>1358</v>
      </c>
      <c r="C172" s="1301" t="s">
        <v>7</v>
      </c>
      <c r="D172" s="1301"/>
      <c r="E172" s="1301"/>
      <c r="F172" s="1301" t="s">
        <v>245</v>
      </c>
      <c r="G172" s="1301" t="s">
        <v>244</v>
      </c>
      <c r="H172" s="1295"/>
      <c r="I172" s="1295"/>
    </row>
    <row r="173" spans="1:9">
      <c r="A173" s="1300">
        <v>1143146695</v>
      </c>
      <c r="B173" s="1301" t="s">
        <v>538</v>
      </c>
      <c r="C173" s="1301" t="s">
        <v>395</v>
      </c>
      <c r="D173" s="1301" t="s">
        <v>396</v>
      </c>
      <c r="E173" s="1301" t="s">
        <v>159</v>
      </c>
      <c r="F173" s="1301" t="s">
        <v>225</v>
      </c>
      <c r="G173" s="1301" t="s">
        <v>224</v>
      </c>
      <c r="H173" s="1295"/>
      <c r="I173" s="1295"/>
    </row>
    <row r="174" spans="1:9">
      <c r="A174" s="1300">
        <v>1143147107</v>
      </c>
      <c r="B174" s="1301" t="s">
        <v>1134</v>
      </c>
      <c r="C174" s="1301" t="s">
        <v>397</v>
      </c>
      <c r="D174" s="1301" t="s">
        <v>398</v>
      </c>
      <c r="E174" s="1301" t="s">
        <v>147</v>
      </c>
      <c r="F174" s="1301" t="s">
        <v>229</v>
      </c>
      <c r="G174" s="1301" t="s">
        <v>228</v>
      </c>
      <c r="H174" s="1295"/>
      <c r="I174" s="1295"/>
    </row>
    <row r="175" spans="1:9">
      <c r="A175" s="1300">
        <v>1143153741</v>
      </c>
      <c r="B175" s="1301" t="s">
        <v>845</v>
      </c>
      <c r="C175" s="1301" t="s">
        <v>397</v>
      </c>
      <c r="D175" s="1301" t="s">
        <v>396</v>
      </c>
      <c r="E175" s="1301" t="s">
        <v>159</v>
      </c>
      <c r="F175" s="1301" t="s">
        <v>251</v>
      </c>
      <c r="G175" s="1301" t="s">
        <v>250</v>
      </c>
      <c r="H175" s="1295"/>
      <c r="I175" s="1295"/>
    </row>
    <row r="176" spans="1:9">
      <c r="A176" s="1300">
        <v>1143160936</v>
      </c>
      <c r="B176" s="1301" t="s">
        <v>823</v>
      </c>
      <c r="C176" s="1301" t="s">
        <v>397</v>
      </c>
      <c r="D176" s="1301" t="s">
        <v>400</v>
      </c>
      <c r="E176" s="1301" t="s">
        <v>153</v>
      </c>
      <c r="F176" s="1301" t="s">
        <v>251</v>
      </c>
      <c r="G176" s="1301" t="s">
        <v>250</v>
      </c>
      <c r="H176" s="1295"/>
      <c r="I176" s="1295"/>
    </row>
    <row r="177" spans="1:9">
      <c r="A177" s="1300">
        <v>1143161322</v>
      </c>
      <c r="B177" s="1301" t="s">
        <v>1135</v>
      </c>
      <c r="C177" s="1301" t="s">
        <v>395</v>
      </c>
      <c r="D177" s="1301" t="s">
        <v>399</v>
      </c>
      <c r="E177" s="1301" t="s">
        <v>150</v>
      </c>
      <c r="F177" s="1301" t="s">
        <v>251</v>
      </c>
      <c r="G177" s="1301" t="s">
        <v>250</v>
      </c>
      <c r="H177" s="1295"/>
      <c r="I177" s="1295"/>
    </row>
    <row r="178" spans="1:9">
      <c r="A178" s="1300">
        <v>1143167089</v>
      </c>
      <c r="B178" s="1301" t="s">
        <v>602</v>
      </c>
      <c r="C178" s="1301" t="s">
        <v>397</v>
      </c>
      <c r="D178" s="1301" t="s">
        <v>401</v>
      </c>
      <c r="E178" s="1301" t="s">
        <v>143</v>
      </c>
      <c r="F178" s="1301" t="s">
        <v>251</v>
      </c>
      <c r="G178" s="1301" t="s">
        <v>250</v>
      </c>
      <c r="H178" s="1295"/>
      <c r="I178" s="1295"/>
    </row>
    <row r="179" spans="1:9">
      <c r="A179" s="1300">
        <v>1143175256</v>
      </c>
      <c r="B179" s="1301" t="s">
        <v>1136</v>
      </c>
      <c r="C179" s="1301" t="s">
        <v>397</v>
      </c>
      <c r="D179" s="1301" t="s">
        <v>848</v>
      </c>
      <c r="E179" s="1301" t="s">
        <v>158</v>
      </c>
      <c r="F179" s="1301" t="s">
        <v>255</v>
      </c>
      <c r="G179" s="1301" t="s">
        <v>254</v>
      </c>
      <c r="H179" s="1295"/>
      <c r="I179" s="1295"/>
    </row>
    <row r="180" spans="1:9">
      <c r="A180" s="1300">
        <v>1143194794</v>
      </c>
      <c r="B180" s="1301" t="s">
        <v>1359</v>
      </c>
      <c r="C180" s="1301" t="s">
        <v>7</v>
      </c>
      <c r="D180" s="1301"/>
      <c r="E180" s="1301"/>
      <c r="F180" s="1301" t="s">
        <v>251</v>
      </c>
      <c r="G180" s="1301" t="s">
        <v>250</v>
      </c>
      <c r="H180" s="1295"/>
      <c r="I180" s="1295"/>
    </row>
    <row r="181" spans="1:9">
      <c r="A181" s="1300">
        <v>1143208313</v>
      </c>
      <c r="B181" s="1301" t="s">
        <v>1137</v>
      </c>
      <c r="C181" s="1301" t="s">
        <v>397</v>
      </c>
      <c r="D181" s="1301" t="s">
        <v>399</v>
      </c>
      <c r="E181" s="1301" t="s">
        <v>150</v>
      </c>
      <c r="F181" s="1301" t="s">
        <v>251</v>
      </c>
      <c r="G181" s="1301" t="s">
        <v>250</v>
      </c>
      <c r="H181" s="1295"/>
      <c r="I181" s="1295"/>
    </row>
    <row r="182" spans="1:9">
      <c r="A182" s="1300">
        <v>1143214162</v>
      </c>
      <c r="B182" s="1301" t="s">
        <v>925</v>
      </c>
      <c r="C182" s="1301" t="s">
        <v>7</v>
      </c>
      <c r="D182" s="1301"/>
      <c r="E182" s="1301"/>
      <c r="F182" s="1301" t="s">
        <v>251</v>
      </c>
      <c r="G182" s="1301" t="s">
        <v>250</v>
      </c>
      <c r="H182" s="1295"/>
      <c r="I182" s="1295"/>
    </row>
    <row r="183" spans="1:9">
      <c r="A183" s="1300">
        <v>1143229335</v>
      </c>
      <c r="B183" s="1301" t="s">
        <v>1138</v>
      </c>
      <c r="C183" s="1301" t="s">
        <v>397</v>
      </c>
      <c r="D183" s="1301" t="s">
        <v>851</v>
      </c>
      <c r="E183" s="1301" t="s">
        <v>258</v>
      </c>
      <c r="F183" s="1301" t="s">
        <v>251</v>
      </c>
      <c r="G183" s="1301" t="s">
        <v>250</v>
      </c>
      <c r="H183" s="1295"/>
      <c r="I183" s="1295"/>
    </row>
    <row r="184" spans="1:9">
      <c r="A184" s="1300">
        <v>1143244383</v>
      </c>
      <c r="B184" s="1301" t="s">
        <v>497</v>
      </c>
      <c r="C184" s="1301" t="s">
        <v>397</v>
      </c>
      <c r="D184" s="1301" t="s">
        <v>400</v>
      </c>
      <c r="E184" s="1301" t="s">
        <v>153</v>
      </c>
      <c r="F184" s="1301" t="s">
        <v>247</v>
      </c>
      <c r="G184" s="1301" t="s">
        <v>246</v>
      </c>
      <c r="H184" s="1295"/>
      <c r="I184" s="1295"/>
    </row>
    <row r="185" spans="1:9">
      <c r="A185" s="1300">
        <v>1143245380</v>
      </c>
      <c r="B185" s="1301" t="s">
        <v>826</v>
      </c>
      <c r="C185" s="1301" t="s">
        <v>395</v>
      </c>
      <c r="D185" s="1301" t="s">
        <v>400</v>
      </c>
      <c r="E185" s="1301" t="s">
        <v>153</v>
      </c>
      <c r="F185" s="1301" t="s">
        <v>251</v>
      </c>
      <c r="G185" s="1301" t="s">
        <v>250</v>
      </c>
      <c r="H185" s="1295"/>
      <c r="I185" s="1295"/>
    </row>
    <row r="186" spans="1:9">
      <c r="A186" s="1300">
        <v>1143247014</v>
      </c>
      <c r="B186" s="1301" t="s">
        <v>833</v>
      </c>
      <c r="C186" s="1301" t="s">
        <v>397</v>
      </c>
      <c r="D186" s="1301" t="s">
        <v>400</v>
      </c>
      <c r="E186" s="1301" t="s">
        <v>153</v>
      </c>
      <c r="F186" s="1301" t="s">
        <v>251</v>
      </c>
      <c r="G186" s="1301" t="s">
        <v>250</v>
      </c>
      <c r="H186" s="1295"/>
      <c r="I186" s="1295"/>
    </row>
    <row r="187" spans="1:9">
      <c r="A187" s="1300">
        <v>1143248525</v>
      </c>
      <c r="B187" s="1301" t="s">
        <v>384</v>
      </c>
      <c r="C187" s="1301" t="s">
        <v>395</v>
      </c>
      <c r="D187" s="1301" t="s">
        <v>396</v>
      </c>
      <c r="E187" s="1301" t="s">
        <v>159</v>
      </c>
      <c r="F187" s="1301" t="s">
        <v>235</v>
      </c>
      <c r="G187" s="1301" t="s">
        <v>234</v>
      </c>
      <c r="H187" s="1295"/>
      <c r="I187" s="1295"/>
    </row>
    <row r="188" spans="1:9">
      <c r="A188" s="1300">
        <v>1143256015</v>
      </c>
      <c r="B188" s="1301" t="s">
        <v>367</v>
      </c>
      <c r="C188" s="1301" t="s">
        <v>397</v>
      </c>
      <c r="D188" s="1301" t="s">
        <v>396</v>
      </c>
      <c r="E188" s="1301" t="s">
        <v>159</v>
      </c>
      <c r="F188" s="1301" t="s">
        <v>229</v>
      </c>
      <c r="G188" s="1301" t="s">
        <v>228</v>
      </c>
      <c r="H188" s="1295"/>
      <c r="I188" s="1295"/>
    </row>
    <row r="189" spans="1:9">
      <c r="A189" s="1300">
        <v>1143350271</v>
      </c>
      <c r="B189" s="1301" t="s">
        <v>391</v>
      </c>
      <c r="C189" s="1301" t="s">
        <v>395</v>
      </c>
      <c r="D189" s="1301" t="s">
        <v>396</v>
      </c>
      <c r="E189" s="1301" t="s">
        <v>159</v>
      </c>
      <c r="F189" s="1301" t="s">
        <v>235</v>
      </c>
      <c r="G189" s="1301" t="s">
        <v>234</v>
      </c>
      <c r="H189" s="1295"/>
      <c r="I189" s="1295"/>
    </row>
    <row r="190" spans="1:9">
      <c r="A190" s="1300">
        <v>1143379197</v>
      </c>
      <c r="B190" s="1301" t="s">
        <v>1360</v>
      </c>
      <c r="C190" s="1301" t="s">
        <v>7</v>
      </c>
      <c r="D190" s="1301"/>
      <c r="E190" s="1301"/>
      <c r="F190" s="1301" t="s">
        <v>251</v>
      </c>
      <c r="G190" s="1301" t="s">
        <v>250</v>
      </c>
      <c r="H190" s="1295"/>
      <c r="I190" s="1295"/>
    </row>
    <row r="191" spans="1:9">
      <c r="A191" s="1300">
        <v>1143385897</v>
      </c>
      <c r="B191" s="1301" t="s">
        <v>1361</v>
      </c>
      <c r="C191" s="1301" t="s">
        <v>7</v>
      </c>
      <c r="D191" s="1301"/>
      <c r="E191" s="1301"/>
      <c r="F191" s="1301" t="s">
        <v>231</v>
      </c>
      <c r="G191" s="1301" t="s">
        <v>230</v>
      </c>
      <c r="H191" s="1295"/>
      <c r="I191" s="1295"/>
    </row>
    <row r="192" spans="1:9">
      <c r="A192" s="1300">
        <v>1143400019</v>
      </c>
      <c r="B192" s="1301" t="s">
        <v>1139</v>
      </c>
      <c r="C192" s="1301" t="s">
        <v>397</v>
      </c>
      <c r="D192" s="1301" t="s">
        <v>399</v>
      </c>
      <c r="E192" s="1301" t="s">
        <v>150</v>
      </c>
      <c r="F192" s="1301" t="s">
        <v>251</v>
      </c>
      <c r="G192" s="1301" t="s">
        <v>250</v>
      </c>
      <c r="H192" s="1295"/>
      <c r="I192" s="1295"/>
    </row>
    <row r="193" spans="1:9">
      <c r="A193" s="1300">
        <v>1143422690</v>
      </c>
      <c r="B193" s="1301" t="s">
        <v>1140</v>
      </c>
      <c r="C193" s="1301" t="s">
        <v>395</v>
      </c>
      <c r="D193" s="1301" t="s">
        <v>848</v>
      </c>
      <c r="E193" s="1301" t="s">
        <v>158</v>
      </c>
      <c r="F193" s="1301" t="s">
        <v>249</v>
      </c>
      <c r="G193" s="1301" t="s">
        <v>248</v>
      </c>
      <c r="H193" s="1295"/>
      <c r="I193" s="1295"/>
    </row>
    <row r="194" spans="1:9">
      <c r="A194" s="1300">
        <v>1143422773</v>
      </c>
      <c r="B194" s="1301" t="s">
        <v>876</v>
      </c>
      <c r="C194" s="1301" t="s">
        <v>397</v>
      </c>
      <c r="D194" s="1301" t="s">
        <v>848</v>
      </c>
      <c r="E194" s="1301" t="s">
        <v>158</v>
      </c>
      <c r="F194" s="1301" t="s">
        <v>251</v>
      </c>
      <c r="G194" s="1301" t="s">
        <v>250</v>
      </c>
      <c r="H194" s="1295"/>
      <c r="I194" s="1295"/>
    </row>
    <row r="195" spans="1:9">
      <c r="A195" s="1300">
        <v>1143423284</v>
      </c>
      <c r="B195" s="1301" t="s">
        <v>1141</v>
      </c>
      <c r="C195" s="1301" t="s">
        <v>397</v>
      </c>
      <c r="D195" s="1301" t="s">
        <v>398</v>
      </c>
      <c r="E195" s="1301" t="s">
        <v>147</v>
      </c>
      <c r="F195" s="1301" t="s">
        <v>251</v>
      </c>
      <c r="G195" s="1301" t="s">
        <v>250</v>
      </c>
      <c r="H195" s="1295"/>
      <c r="I195" s="1295"/>
    </row>
    <row r="196" spans="1:9">
      <c r="A196" s="1300">
        <v>1143425925</v>
      </c>
      <c r="B196" s="1301" t="s">
        <v>1142</v>
      </c>
      <c r="C196" s="1301" t="s">
        <v>397</v>
      </c>
      <c r="D196" s="1301" t="s">
        <v>398</v>
      </c>
      <c r="E196" s="1301" t="s">
        <v>147</v>
      </c>
      <c r="F196" s="1301" t="s">
        <v>245</v>
      </c>
      <c r="G196" s="1301" t="s">
        <v>244</v>
      </c>
      <c r="H196" s="1295"/>
      <c r="I196" s="1295"/>
    </row>
    <row r="197" spans="1:9">
      <c r="A197" s="1300">
        <v>1143426386</v>
      </c>
      <c r="B197" s="1301" t="s">
        <v>1143</v>
      </c>
      <c r="C197" s="1301" t="s">
        <v>395</v>
      </c>
      <c r="D197" s="1301" t="s">
        <v>396</v>
      </c>
      <c r="E197" s="1301" t="s">
        <v>159</v>
      </c>
      <c r="F197" s="1301" t="s">
        <v>237</v>
      </c>
      <c r="G197" s="1301" t="s">
        <v>236</v>
      </c>
      <c r="H197" s="1295"/>
      <c r="I197" s="1295"/>
    </row>
    <row r="198" spans="1:9">
      <c r="A198" s="1300">
        <v>1143429414</v>
      </c>
      <c r="B198" s="1301" t="s">
        <v>926</v>
      </c>
      <c r="C198" s="1301" t="s">
        <v>397</v>
      </c>
      <c r="D198" s="1301" t="s">
        <v>848</v>
      </c>
      <c r="E198" s="1301" t="s">
        <v>158</v>
      </c>
      <c r="F198" s="1301" t="s">
        <v>251</v>
      </c>
      <c r="G198" s="1301" t="s">
        <v>250</v>
      </c>
      <c r="H198" s="1295"/>
      <c r="I198" s="1295"/>
    </row>
    <row r="199" spans="1:9">
      <c r="A199" s="1300">
        <v>1143437359</v>
      </c>
      <c r="B199" s="1301" t="s">
        <v>1144</v>
      </c>
      <c r="C199" s="1301" t="s">
        <v>395</v>
      </c>
      <c r="D199" s="1301" t="s">
        <v>396</v>
      </c>
      <c r="E199" s="1301" t="s">
        <v>159</v>
      </c>
      <c r="F199" s="1301" t="s">
        <v>251</v>
      </c>
      <c r="G199" s="1301" t="s">
        <v>250</v>
      </c>
      <c r="H199" s="1295"/>
      <c r="I199" s="1295"/>
    </row>
    <row r="200" spans="1:9">
      <c r="A200" s="1300">
        <v>1143438068</v>
      </c>
      <c r="B200" s="1301" t="s">
        <v>799</v>
      </c>
      <c r="C200" s="1301" t="s">
        <v>397</v>
      </c>
      <c r="D200" s="1301" t="s">
        <v>400</v>
      </c>
      <c r="E200" s="1301" t="s">
        <v>153</v>
      </c>
      <c r="F200" s="1301" t="s">
        <v>227</v>
      </c>
      <c r="G200" s="1301" t="s">
        <v>226</v>
      </c>
      <c r="H200" s="1295"/>
      <c r="I200" s="1295"/>
    </row>
    <row r="201" spans="1:9">
      <c r="A201" s="1300">
        <v>1143449834</v>
      </c>
      <c r="B201" s="1301" t="s">
        <v>411</v>
      </c>
      <c r="C201" s="1301" t="s">
        <v>397</v>
      </c>
      <c r="D201" s="1301" t="s">
        <v>396</v>
      </c>
      <c r="E201" s="1301" t="s">
        <v>159</v>
      </c>
      <c r="F201" s="1301" t="s">
        <v>235</v>
      </c>
      <c r="G201" s="1301" t="s">
        <v>234</v>
      </c>
      <c r="H201" s="1295"/>
      <c r="I201" s="1295"/>
    </row>
    <row r="202" spans="1:9">
      <c r="A202" s="1300">
        <v>1143454792</v>
      </c>
      <c r="B202" s="1301" t="s">
        <v>792</v>
      </c>
      <c r="C202" s="1301" t="s">
        <v>395</v>
      </c>
      <c r="D202" s="1301" t="s">
        <v>400</v>
      </c>
      <c r="E202" s="1301" t="s">
        <v>153</v>
      </c>
      <c r="F202" s="1301" t="s">
        <v>251</v>
      </c>
      <c r="G202" s="1301" t="s">
        <v>250</v>
      </c>
      <c r="H202" s="1295"/>
      <c r="I202" s="1295"/>
    </row>
    <row r="203" spans="1:9">
      <c r="A203" s="1300">
        <v>1143457530</v>
      </c>
      <c r="B203" s="1301" t="s">
        <v>348</v>
      </c>
      <c r="C203" s="1301" t="s">
        <v>397</v>
      </c>
      <c r="D203" s="1301" t="s">
        <v>399</v>
      </c>
      <c r="E203" s="1301" t="s">
        <v>150</v>
      </c>
      <c r="F203" s="1301" t="s">
        <v>251</v>
      </c>
      <c r="G203" s="1301" t="s">
        <v>250</v>
      </c>
      <c r="H203" s="1295"/>
      <c r="I203" s="1295"/>
    </row>
    <row r="204" spans="1:9">
      <c r="A204" s="1300">
        <v>1143461904</v>
      </c>
      <c r="B204" s="1301" t="s">
        <v>891</v>
      </c>
      <c r="C204" s="1301" t="s">
        <v>397</v>
      </c>
      <c r="D204" s="1301" t="s">
        <v>851</v>
      </c>
      <c r="E204" s="1301" t="s">
        <v>258</v>
      </c>
      <c r="F204" s="1301" t="s">
        <v>229</v>
      </c>
      <c r="G204" s="1301" t="s">
        <v>228</v>
      </c>
      <c r="H204" s="1295"/>
      <c r="I204" s="1295"/>
    </row>
    <row r="205" spans="1:9">
      <c r="A205" s="1300">
        <v>1143474519</v>
      </c>
      <c r="B205" s="1301" t="s">
        <v>483</v>
      </c>
      <c r="C205" s="1301" t="s">
        <v>7</v>
      </c>
      <c r="D205" s="1301"/>
      <c r="E205" s="1301"/>
      <c r="F205" s="1301" t="s">
        <v>227</v>
      </c>
      <c r="G205" s="1301" t="s">
        <v>226</v>
      </c>
      <c r="H205" s="1295"/>
      <c r="I205" s="1295"/>
    </row>
    <row r="206" spans="1:9">
      <c r="A206" s="1300">
        <v>1143489202</v>
      </c>
      <c r="B206" s="1301" t="s">
        <v>701</v>
      </c>
      <c r="C206" s="1301" t="s">
        <v>397</v>
      </c>
      <c r="D206" s="1301" t="s">
        <v>398</v>
      </c>
      <c r="E206" s="1301" t="s">
        <v>147</v>
      </c>
      <c r="F206" s="1301" t="s">
        <v>229</v>
      </c>
      <c r="G206" s="1301" t="s">
        <v>228</v>
      </c>
      <c r="H206" s="1295"/>
      <c r="I206" s="1295"/>
    </row>
    <row r="207" spans="1:9">
      <c r="A207" s="1300">
        <v>1143502459</v>
      </c>
      <c r="B207" s="1301" t="s">
        <v>1145</v>
      </c>
      <c r="C207" s="1301" t="s">
        <v>397</v>
      </c>
      <c r="D207" s="1301" t="s">
        <v>402</v>
      </c>
      <c r="E207" s="1301" t="s">
        <v>103</v>
      </c>
      <c r="F207" s="1301" t="s">
        <v>229</v>
      </c>
      <c r="G207" s="1301" t="s">
        <v>228</v>
      </c>
      <c r="H207" s="1295"/>
      <c r="I207" s="1295"/>
    </row>
    <row r="208" spans="1:9">
      <c r="A208" s="1300">
        <v>1143509637</v>
      </c>
      <c r="B208" s="1301" t="s">
        <v>449</v>
      </c>
      <c r="C208" s="1301" t="s">
        <v>395</v>
      </c>
      <c r="D208" s="1301" t="s">
        <v>399</v>
      </c>
      <c r="E208" s="1301" t="s">
        <v>150</v>
      </c>
      <c r="F208" s="1301" t="s">
        <v>243</v>
      </c>
      <c r="G208" s="1301" t="s">
        <v>242</v>
      </c>
      <c r="H208" s="1295"/>
      <c r="I208" s="1295"/>
    </row>
    <row r="209" spans="1:9">
      <c r="A209" s="1300">
        <v>1143511781</v>
      </c>
      <c r="B209" s="1301" t="s">
        <v>642</v>
      </c>
      <c r="C209" s="1301" t="s">
        <v>397</v>
      </c>
      <c r="D209" s="1301" t="s">
        <v>399</v>
      </c>
      <c r="E209" s="1301" t="s">
        <v>150</v>
      </c>
      <c r="F209" s="1301" t="s">
        <v>251</v>
      </c>
      <c r="G209" s="1301" t="s">
        <v>250</v>
      </c>
      <c r="H209" s="1295"/>
      <c r="I209" s="1295"/>
    </row>
    <row r="210" spans="1:9">
      <c r="A210" s="1300">
        <v>1143524834</v>
      </c>
      <c r="B210" s="1301" t="s">
        <v>1362</v>
      </c>
      <c r="C210" s="1301" t="s">
        <v>7</v>
      </c>
      <c r="D210" s="1301"/>
      <c r="E210" s="1301"/>
      <c r="F210" s="1301" t="s">
        <v>251</v>
      </c>
      <c r="G210" s="1301" t="s">
        <v>250</v>
      </c>
      <c r="H210" s="1295"/>
      <c r="I210" s="1295"/>
    </row>
    <row r="211" spans="1:9">
      <c r="A211" s="1300">
        <v>1143530039</v>
      </c>
      <c r="B211" s="1301" t="s">
        <v>1146</v>
      </c>
      <c r="C211" s="1301" t="s">
        <v>397</v>
      </c>
      <c r="D211" s="1301" t="s">
        <v>399</v>
      </c>
      <c r="E211" s="1301" t="s">
        <v>150</v>
      </c>
      <c r="F211" s="1301" t="s">
        <v>227</v>
      </c>
      <c r="G211" s="1301" t="s">
        <v>226</v>
      </c>
      <c r="H211" s="1295"/>
      <c r="I211" s="1295"/>
    </row>
    <row r="212" spans="1:9">
      <c r="A212" s="1300">
        <v>1143545649</v>
      </c>
      <c r="B212" s="1301" t="s">
        <v>425</v>
      </c>
      <c r="C212" s="1301" t="s">
        <v>397</v>
      </c>
      <c r="D212" s="1301" t="s">
        <v>396</v>
      </c>
      <c r="E212" s="1301" t="s">
        <v>159</v>
      </c>
      <c r="F212" s="1301" t="s">
        <v>239</v>
      </c>
      <c r="G212" s="1301" t="s">
        <v>238</v>
      </c>
      <c r="H212" s="1295"/>
      <c r="I212" s="1295"/>
    </row>
    <row r="213" spans="1:9">
      <c r="A213" s="1300">
        <v>1143555309</v>
      </c>
      <c r="B213" s="1301" t="s">
        <v>1147</v>
      </c>
      <c r="C213" s="1301" t="s">
        <v>397</v>
      </c>
      <c r="D213" s="1301" t="s">
        <v>396</v>
      </c>
      <c r="E213" s="1301" t="s">
        <v>159</v>
      </c>
      <c r="F213" s="1301" t="s">
        <v>235</v>
      </c>
      <c r="G213" s="1301" t="s">
        <v>234</v>
      </c>
      <c r="H213" s="1295"/>
      <c r="I213" s="1295"/>
    </row>
    <row r="214" spans="1:9">
      <c r="A214" s="1300">
        <v>1143558329</v>
      </c>
      <c r="B214" s="1301" t="s">
        <v>1363</v>
      </c>
      <c r="C214" s="1301" t="s">
        <v>7</v>
      </c>
      <c r="D214" s="1301"/>
      <c r="E214" s="1301"/>
      <c r="F214" s="1301" t="s">
        <v>247</v>
      </c>
      <c r="G214" s="1301" t="s">
        <v>246</v>
      </c>
      <c r="H214" s="1295"/>
      <c r="I214" s="1295"/>
    </row>
    <row r="215" spans="1:9">
      <c r="A215" s="1300">
        <v>1143563865</v>
      </c>
      <c r="B215" s="1301" t="s">
        <v>1148</v>
      </c>
      <c r="C215" s="1301" t="s">
        <v>397</v>
      </c>
      <c r="D215" s="1301" t="s">
        <v>399</v>
      </c>
      <c r="E215" s="1301" t="s">
        <v>150</v>
      </c>
      <c r="F215" s="1301" t="s">
        <v>241</v>
      </c>
      <c r="G215" s="1301" t="s">
        <v>240</v>
      </c>
      <c r="H215" s="1295"/>
      <c r="I215" s="1295"/>
    </row>
    <row r="216" spans="1:9">
      <c r="A216" s="1300">
        <v>1143564087</v>
      </c>
      <c r="B216" s="1301" t="s">
        <v>1149</v>
      </c>
      <c r="C216" s="1301" t="s">
        <v>397</v>
      </c>
      <c r="D216" s="1301" t="s">
        <v>396</v>
      </c>
      <c r="E216" s="1301" t="s">
        <v>159</v>
      </c>
      <c r="F216" s="1301" t="s">
        <v>241</v>
      </c>
      <c r="G216" s="1301" t="s">
        <v>240</v>
      </c>
      <c r="H216" s="1295"/>
      <c r="I216" s="1295"/>
    </row>
    <row r="217" spans="1:9">
      <c r="A217" s="1300">
        <v>1143569227</v>
      </c>
      <c r="B217" s="1301" t="s">
        <v>942</v>
      </c>
      <c r="C217" s="1301" t="s">
        <v>397</v>
      </c>
      <c r="D217" s="1301" t="s">
        <v>856</v>
      </c>
      <c r="E217" s="1301" t="s">
        <v>110</v>
      </c>
      <c r="F217" s="1301" t="s">
        <v>237</v>
      </c>
      <c r="G217" s="1301" t="s">
        <v>236</v>
      </c>
      <c r="H217" s="1295"/>
      <c r="I217" s="1295"/>
    </row>
    <row r="218" spans="1:9">
      <c r="A218" s="1300">
        <v>1143570019</v>
      </c>
      <c r="B218" s="1301" t="s">
        <v>1150</v>
      </c>
      <c r="C218" s="1301" t="s">
        <v>397</v>
      </c>
      <c r="D218" s="1301" t="s">
        <v>399</v>
      </c>
      <c r="E218" s="1301" t="s">
        <v>150</v>
      </c>
      <c r="F218" s="1301" t="s">
        <v>251</v>
      </c>
      <c r="G218" s="1301" t="s">
        <v>250</v>
      </c>
      <c r="H218" s="1295"/>
      <c r="I218" s="1295"/>
    </row>
    <row r="219" spans="1:9">
      <c r="A219" s="1300">
        <v>1143575877</v>
      </c>
      <c r="B219" s="1301" t="s">
        <v>450</v>
      </c>
      <c r="C219" s="1301" t="s">
        <v>395</v>
      </c>
      <c r="D219" s="1301" t="s">
        <v>399</v>
      </c>
      <c r="E219" s="1301" t="s">
        <v>150</v>
      </c>
      <c r="F219" s="1301" t="s">
        <v>249</v>
      </c>
      <c r="G219" s="1301" t="s">
        <v>248</v>
      </c>
      <c r="H219" s="1295"/>
      <c r="I219" s="1295"/>
    </row>
    <row r="220" spans="1:9">
      <c r="A220" s="1300">
        <v>1143594662</v>
      </c>
      <c r="B220" s="1301" t="s">
        <v>1364</v>
      </c>
      <c r="C220" s="1301" t="s">
        <v>7</v>
      </c>
      <c r="D220" s="1301"/>
      <c r="E220" s="1301"/>
      <c r="F220" s="1301" t="s">
        <v>237</v>
      </c>
      <c r="G220" s="1301" t="s">
        <v>236</v>
      </c>
      <c r="H220" s="1295"/>
      <c r="I220" s="1295"/>
    </row>
    <row r="221" spans="1:9">
      <c r="A221" s="1300">
        <v>1143601228</v>
      </c>
      <c r="B221" s="1301" t="s">
        <v>1151</v>
      </c>
      <c r="C221" s="1301" t="s">
        <v>397</v>
      </c>
      <c r="D221" s="1301" t="s">
        <v>396</v>
      </c>
      <c r="E221" s="1301" t="s">
        <v>159</v>
      </c>
      <c r="F221" s="1301" t="s">
        <v>243</v>
      </c>
      <c r="G221" s="1301" t="s">
        <v>242</v>
      </c>
      <c r="H221" s="1295"/>
      <c r="I221" s="1295"/>
    </row>
    <row r="222" spans="1:9">
      <c r="A222" s="1300">
        <v>1143615863</v>
      </c>
      <c r="B222" s="1301" t="s">
        <v>1152</v>
      </c>
      <c r="C222" s="1301" t="s">
        <v>397</v>
      </c>
      <c r="D222" s="1301" t="s">
        <v>848</v>
      </c>
      <c r="E222" s="1301" t="s">
        <v>158</v>
      </c>
      <c r="F222" s="1301" t="s">
        <v>233</v>
      </c>
      <c r="G222" s="1301" t="s">
        <v>232</v>
      </c>
      <c r="H222" s="1295"/>
      <c r="I222" s="1295"/>
    </row>
    <row r="223" spans="1:9">
      <c r="A223" s="1300">
        <v>1143618230</v>
      </c>
      <c r="B223" s="1301" t="s">
        <v>716</v>
      </c>
      <c r="C223" s="1301" t="s">
        <v>7</v>
      </c>
      <c r="D223" s="1301"/>
      <c r="E223" s="1301"/>
      <c r="F223" s="1301" t="s">
        <v>229</v>
      </c>
      <c r="G223" s="1301" t="s">
        <v>228</v>
      </c>
      <c r="H223" s="1295"/>
      <c r="I223" s="1295"/>
    </row>
    <row r="224" spans="1:9">
      <c r="A224" s="1300">
        <v>1143634708</v>
      </c>
      <c r="B224" s="1301" t="s">
        <v>960</v>
      </c>
      <c r="C224" s="1301" t="s">
        <v>397</v>
      </c>
      <c r="D224" s="1301" t="s">
        <v>848</v>
      </c>
      <c r="E224" s="1301" t="s">
        <v>158</v>
      </c>
      <c r="F224" s="1301" t="s">
        <v>229</v>
      </c>
      <c r="G224" s="1301" t="s">
        <v>228</v>
      </c>
      <c r="H224" s="1295"/>
      <c r="I224" s="1295"/>
    </row>
    <row r="225" spans="1:9">
      <c r="A225" s="1300">
        <v>1143656602</v>
      </c>
      <c r="B225" s="1301" t="s">
        <v>685</v>
      </c>
      <c r="C225" s="1301" t="s">
        <v>397</v>
      </c>
      <c r="D225" s="1301" t="s">
        <v>399</v>
      </c>
      <c r="E225" s="1301" t="s">
        <v>150</v>
      </c>
      <c r="F225" s="1301" t="s">
        <v>251</v>
      </c>
      <c r="G225" s="1301" t="s">
        <v>250</v>
      </c>
      <c r="H225" s="1295"/>
      <c r="I225" s="1295"/>
    </row>
    <row r="226" spans="1:9">
      <c r="A226" s="1300">
        <v>1143666395</v>
      </c>
      <c r="B226" s="1301" t="s">
        <v>690</v>
      </c>
      <c r="C226" s="1301" t="s">
        <v>397</v>
      </c>
      <c r="D226" s="1301" t="s">
        <v>398</v>
      </c>
      <c r="E226" s="1301" t="s">
        <v>147</v>
      </c>
      <c r="F226" s="1301" t="s">
        <v>251</v>
      </c>
      <c r="G226" s="1301" t="s">
        <v>250</v>
      </c>
      <c r="H226" s="1295"/>
      <c r="I226" s="1295"/>
    </row>
    <row r="227" spans="1:9">
      <c r="A227" s="1300">
        <v>1143671791</v>
      </c>
      <c r="B227" s="1301" t="s">
        <v>1153</v>
      </c>
      <c r="C227" s="1301" t="s">
        <v>397</v>
      </c>
      <c r="D227" s="1301" t="s">
        <v>396</v>
      </c>
      <c r="E227" s="1301" t="s">
        <v>159</v>
      </c>
      <c r="F227" s="1301" t="s">
        <v>243</v>
      </c>
      <c r="G227" s="1301" t="s">
        <v>242</v>
      </c>
      <c r="H227" s="1295"/>
      <c r="I227" s="1295"/>
    </row>
    <row r="228" spans="1:9">
      <c r="A228" s="1300">
        <v>1143690379</v>
      </c>
      <c r="B228" s="1301" t="s">
        <v>948</v>
      </c>
      <c r="C228" s="1301" t="s">
        <v>397</v>
      </c>
      <c r="D228" s="1301" t="s">
        <v>856</v>
      </c>
      <c r="E228" s="1301" t="s">
        <v>110</v>
      </c>
      <c r="F228" s="1301" t="s">
        <v>229</v>
      </c>
      <c r="G228" s="1301" t="s">
        <v>228</v>
      </c>
      <c r="H228" s="1295"/>
      <c r="I228" s="1295"/>
    </row>
    <row r="229" spans="1:9">
      <c r="A229" s="1300">
        <v>1143692847</v>
      </c>
      <c r="B229" s="1301" t="s">
        <v>822</v>
      </c>
      <c r="C229" s="1301" t="s">
        <v>397</v>
      </c>
      <c r="D229" s="1301" t="s">
        <v>396</v>
      </c>
      <c r="E229" s="1301" t="s">
        <v>159</v>
      </c>
      <c r="F229" s="1301" t="s">
        <v>251</v>
      </c>
      <c r="G229" s="1301" t="s">
        <v>250</v>
      </c>
      <c r="H229" s="1295"/>
      <c r="I229" s="1295"/>
    </row>
    <row r="230" spans="1:9">
      <c r="A230" s="1300">
        <v>1143711530</v>
      </c>
      <c r="B230" s="1301" t="s">
        <v>585</v>
      </c>
      <c r="C230" s="1301" t="s">
        <v>397</v>
      </c>
      <c r="D230" s="1301" t="s">
        <v>401</v>
      </c>
      <c r="E230" s="1301" t="s">
        <v>143</v>
      </c>
      <c r="F230" s="1301" t="s">
        <v>251</v>
      </c>
      <c r="G230" s="1301" t="s">
        <v>250</v>
      </c>
      <c r="H230" s="1295"/>
      <c r="I230" s="1295"/>
    </row>
    <row r="231" spans="1:9">
      <c r="A231" s="1300">
        <v>1143714278</v>
      </c>
      <c r="B231" s="1301" t="s">
        <v>1154</v>
      </c>
      <c r="C231" s="1301" t="s">
        <v>397</v>
      </c>
      <c r="D231" s="1301" t="s">
        <v>848</v>
      </c>
      <c r="E231" s="1301" t="s">
        <v>158</v>
      </c>
      <c r="F231" s="1301" t="s">
        <v>251</v>
      </c>
      <c r="G231" s="1301" t="s">
        <v>250</v>
      </c>
      <c r="H231" s="1295"/>
      <c r="I231" s="1295"/>
    </row>
    <row r="232" spans="1:9">
      <c r="A232" s="1300">
        <v>1143714419</v>
      </c>
      <c r="B232" s="1301" t="s">
        <v>590</v>
      </c>
      <c r="C232" s="1301" t="s">
        <v>397</v>
      </c>
      <c r="D232" s="1301" t="s">
        <v>401</v>
      </c>
      <c r="E232" s="1301" t="s">
        <v>143</v>
      </c>
      <c r="F232" s="1301" t="s">
        <v>251</v>
      </c>
      <c r="G232" s="1301" t="s">
        <v>250</v>
      </c>
      <c r="H232" s="1295"/>
      <c r="I232" s="1295"/>
    </row>
    <row r="233" spans="1:9">
      <c r="A233" s="1300">
        <v>1143745843</v>
      </c>
      <c r="B233" s="1301" t="s">
        <v>880</v>
      </c>
      <c r="C233" s="1301" t="s">
        <v>397</v>
      </c>
      <c r="D233" s="1301" t="s">
        <v>848</v>
      </c>
      <c r="E233" s="1301" t="s">
        <v>158</v>
      </c>
      <c r="F233" s="1301" t="s">
        <v>251</v>
      </c>
      <c r="G233" s="1301" t="s">
        <v>250</v>
      </c>
      <c r="H233" s="1295"/>
      <c r="I233" s="1295"/>
    </row>
    <row r="234" spans="1:9">
      <c r="A234" s="1300">
        <v>1143751593</v>
      </c>
      <c r="B234" s="1301" t="s">
        <v>1155</v>
      </c>
      <c r="C234" s="1301" t="s">
        <v>397</v>
      </c>
      <c r="D234" s="1301" t="s">
        <v>399</v>
      </c>
      <c r="E234" s="1301" t="s">
        <v>150</v>
      </c>
      <c r="F234" s="1301" t="s">
        <v>257</v>
      </c>
      <c r="G234" s="1301" t="s">
        <v>256</v>
      </c>
      <c r="H234" s="1295"/>
      <c r="I234" s="1295"/>
    </row>
    <row r="235" spans="1:9">
      <c r="A235" s="1300">
        <v>1143762061</v>
      </c>
      <c r="B235" s="1301" t="s">
        <v>982</v>
      </c>
      <c r="C235" s="1301" t="s">
        <v>7</v>
      </c>
      <c r="D235" s="1301"/>
      <c r="E235" s="1301"/>
      <c r="F235" s="1301" t="s">
        <v>251</v>
      </c>
      <c r="G235" s="1301" t="s">
        <v>250</v>
      </c>
      <c r="H235" s="1295"/>
      <c r="I235" s="1295"/>
    </row>
    <row r="236" spans="1:9">
      <c r="A236" s="1300">
        <v>1143767649</v>
      </c>
      <c r="B236" s="1301" t="s">
        <v>839</v>
      </c>
      <c r="C236" s="1301" t="s">
        <v>397</v>
      </c>
      <c r="D236" s="1301" t="s">
        <v>400</v>
      </c>
      <c r="E236" s="1301" t="s">
        <v>153</v>
      </c>
      <c r="F236" s="1301" t="s">
        <v>229</v>
      </c>
      <c r="G236" s="1301" t="s">
        <v>228</v>
      </c>
      <c r="H236" s="1295"/>
      <c r="I236" s="1295"/>
    </row>
    <row r="237" spans="1:9">
      <c r="A237" s="1300">
        <v>1143769512</v>
      </c>
      <c r="B237" s="1301" t="s">
        <v>427</v>
      </c>
      <c r="C237" s="1301" t="s">
        <v>395</v>
      </c>
      <c r="D237" s="1301" t="s">
        <v>396</v>
      </c>
      <c r="E237" s="1301" t="s">
        <v>159</v>
      </c>
      <c r="F237" s="1301" t="s">
        <v>251</v>
      </c>
      <c r="G237" s="1301" t="s">
        <v>250</v>
      </c>
      <c r="H237" s="1295"/>
      <c r="I237" s="1295"/>
    </row>
    <row r="238" spans="1:9">
      <c r="A238" s="1300">
        <v>1143776657</v>
      </c>
      <c r="B238" s="1301" t="s">
        <v>652</v>
      </c>
      <c r="C238" s="1301" t="s">
        <v>397</v>
      </c>
      <c r="D238" s="1301" t="s">
        <v>399</v>
      </c>
      <c r="E238" s="1301" t="s">
        <v>150</v>
      </c>
      <c r="F238" s="1301" t="s">
        <v>229</v>
      </c>
      <c r="G238" s="1301" t="s">
        <v>228</v>
      </c>
      <c r="H238" s="1295"/>
      <c r="I238" s="1295"/>
    </row>
    <row r="239" spans="1:9">
      <c r="A239" s="1300">
        <v>1143785823</v>
      </c>
      <c r="B239" s="1301" t="s">
        <v>504</v>
      </c>
      <c r="C239" s="1301" t="s">
        <v>397</v>
      </c>
      <c r="D239" s="1301" t="s">
        <v>398</v>
      </c>
      <c r="E239" s="1301" t="s">
        <v>147</v>
      </c>
      <c r="F239" s="1301" t="s">
        <v>229</v>
      </c>
      <c r="G239" s="1301" t="s">
        <v>228</v>
      </c>
      <c r="H239" s="1295"/>
      <c r="I239" s="1295"/>
    </row>
    <row r="240" spans="1:9">
      <c r="A240" s="1300">
        <v>1143806249</v>
      </c>
      <c r="B240" s="1301" t="s">
        <v>683</v>
      </c>
      <c r="C240" s="1301" t="s">
        <v>397</v>
      </c>
      <c r="D240" s="1301" t="s">
        <v>398</v>
      </c>
      <c r="E240" s="1301" t="s">
        <v>147</v>
      </c>
      <c r="F240" s="1301" t="s">
        <v>249</v>
      </c>
      <c r="G240" s="1301" t="s">
        <v>248</v>
      </c>
      <c r="H240" s="1295"/>
      <c r="I240" s="1295"/>
    </row>
    <row r="241" spans="1:9">
      <c r="A241" s="1300">
        <v>1143806801</v>
      </c>
      <c r="B241" s="1301" t="s">
        <v>481</v>
      </c>
      <c r="C241" s="1301" t="s">
        <v>397</v>
      </c>
      <c r="D241" s="1301" t="s">
        <v>399</v>
      </c>
      <c r="E241" s="1301" t="s">
        <v>150</v>
      </c>
      <c r="F241" s="1301" t="s">
        <v>251</v>
      </c>
      <c r="G241" s="1301" t="s">
        <v>250</v>
      </c>
      <c r="H241" s="1295"/>
      <c r="I241" s="1295"/>
    </row>
    <row r="242" spans="1:9">
      <c r="A242" s="1300">
        <v>1143807536</v>
      </c>
      <c r="B242" s="1301" t="s">
        <v>664</v>
      </c>
      <c r="C242" s="1301" t="s">
        <v>397</v>
      </c>
      <c r="D242" s="1301" t="s">
        <v>399</v>
      </c>
      <c r="E242" s="1301" t="s">
        <v>150</v>
      </c>
      <c r="F242" s="1301" t="s">
        <v>227</v>
      </c>
      <c r="G242" s="1301" t="s">
        <v>226</v>
      </c>
      <c r="H242" s="1295"/>
      <c r="I242" s="1295"/>
    </row>
    <row r="243" spans="1:9">
      <c r="A243" s="1300">
        <v>1143817634</v>
      </c>
      <c r="B243" s="1301" t="s">
        <v>1156</v>
      </c>
      <c r="C243" s="1301" t="s">
        <v>397</v>
      </c>
      <c r="D243" s="1301" t="s">
        <v>396</v>
      </c>
      <c r="E243" s="1301" t="s">
        <v>159</v>
      </c>
      <c r="F243" s="1301" t="s">
        <v>251</v>
      </c>
      <c r="G243" s="1301" t="s">
        <v>250</v>
      </c>
      <c r="H243" s="1295"/>
      <c r="I243" s="1295"/>
    </row>
    <row r="244" spans="1:9">
      <c r="A244" s="1300">
        <v>1143818004</v>
      </c>
      <c r="B244" s="1301" t="s">
        <v>646</v>
      </c>
      <c r="C244" s="1301" t="s">
        <v>397</v>
      </c>
      <c r="D244" s="1301" t="s">
        <v>398</v>
      </c>
      <c r="E244" s="1301" t="s">
        <v>147</v>
      </c>
      <c r="F244" s="1301" t="s">
        <v>251</v>
      </c>
      <c r="G244" s="1301" t="s">
        <v>250</v>
      </c>
      <c r="H244" s="1295"/>
      <c r="I244" s="1295"/>
    </row>
    <row r="245" spans="1:9">
      <c r="A245" s="1300">
        <v>1143833003</v>
      </c>
      <c r="B245" s="1301" t="s">
        <v>588</v>
      </c>
      <c r="C245" s="1301" t="s">
        <v>397</v>
      </c>
      <c r="D245" s="1301" t="s">
        <v>398</v>
      </c>
      <c r="E245" s="1301" t="s">
        <v>147</v>
      </c>
      <c r="F245" s="1301" t="s">
        <v>251</v>
      </c>
      <c r="G245" s="1301" t="s">
        <v>250</v>
      </c>
      <c r="H245" s="1295"/>
      <c r="I245" s="1295"/>
    </row>
    <row r="246" spans="1:9">
      <c r="A246" s="1300">
        <v>1143833326</v>
      </c>
      <c r="B246" s="1301" t="s">
        <v>1157</v>
      </c>
      <c r="C246" s="1301" t="s">
        <v>397</v>
      </c>
      <c r="D246" s="1301" t="s">
        <v>848</v>
      </c>
      <c r="E246" s="1301" t="s">
        <v>158</v>
      </c>
      <c r="F246" s="1301" t="s">
        <v>251</v>
      </c>
      <c r="G246" s="1301" t="s">
        <v>250</v>
      </c>
      <c r="H246" s="1295"/>
      <c r="I246" s="1295"/>
    </row>
    <row r="247" spans="1:9">
      <c r="A247" s="1300">
        <v>1143836352</v>
      </c>
      <c r="B247" s="1301" t="s">
        <v>634</v>
      </c>
      <c r="C247" s="1301" t="s">
        <v>397</v>
      </c>
      <c r="D247" s="1301" t="s">
        <v>398</v>
      </c>
      <c r="E247" s="1301" t="s">
        <v>147</v>
      </c>
      <c r="F247" s="1301" t="s">
        <v>227</v>
      </c>
      <c r="G247" s="1301" t="s">
        <v>226</v>
      </c>
      <c r="H247" s="1295"/>
      <c r="I247" s="1295"/>
    </row>
    <row r="248" spans="1:9">
      <c r="A248" s="1300">
        <v>1143842715</v>
      </c>
      <c r="B248" s="1301" t="s">
        <v>478</v>
      </c>
      <c r="C248" s="1301" t="s">
        <v>397</v>
      </c>
      <c r="D248" s="1301" t="s">
        <v>399</v>
      </c>
      <c r="E248" s="1301" t="s">
        <v>150</v>
      </c>
      <c r="F248" s="1301" t="s">
        <v>251</v>
      </c>
      <c r="G248" s="1301" t="s">
        <v>250</v>
      </c>
      <c r="H248" s="1295"/>
      <c r="I248" s="1295"/>
    </row>
    <row r="249" spans="1:9">
      <c r="A249" s="1300">
        <v>1143843242</v>
      </c>
      <c r="B249" s="1301" t="s">
        <v>1158</v>
      </c>
      <c r="C249" s="1301" t="s">
        <v>397</v>
      </c>
      <c r="D249" s="1301" t="s">
        <v>398</v>
      </c>
      <c r="E249" s="1301" t="s">
        <v>147</v>
      </c>
      <c r="F249" s="1301" t="s">
        <v>251</v>
      </c>
      <c r="G249" s="1301" t="s">
        <v>250</v>
      </c>
      <c r="H249" s="1295"/>
      <c r="I249" s="1295"/>
    </row>
    <row r="250" spans="1:9">
      <c r="A250" s="1300">
        <v>1143844810</v>
      </c>
      <c r="B250" s="1301" t="s">
        <v>459</v>
      </c>
      <c r="C250" s="1301" t="s">
        <v>395</v>
      </c>
      <c r="D250" s="1301" t="s">
        <v>399</v>
      </c>
      <c r="E250" s="1301" t="s">
        <v>150</v>
      </c>
      <c r="F250" s="1301" t="s">
        <v>251</v>
      </c>
      <c r="G250" s="1301" t="s">
        <v>250</v>
      </c>
      <c r="H250" s="1295"/>
      <c r="I250" s="1295"/>
    </row>
    <row r="251" spans="1:9">
      <c r="A251" s="1300">
        <v>1143853258</v>
      </c>
      <c r="B251" s="1301" t="s">
        <v>1365</v>
      </c>
      <c r="C251" s="1301" t="s">
        <v>7</v>
      </c>
      <c r="D251" s="1301"/>
      <c r="E251" s="1301"/>
      <c r="F251" s="1301" t="s">
        <v>251</v>
      </c>
      <c r="G251" s="1301" t="s">
        <v>250</v>
      </c>
      <c r="H251" s="1295"/>
      <c r="I251" s="1295"/>
    </row>
    <row r="252" spans="1:9">
      <c r="A252" s="1300">
        <v>1143873595</v>
      </c>
      <c r="B252" s="1301" t="s">
        <v>1159</v>
      </c>
      <c r="C252" s="1301" t="s">
        <v>397</v>
      </c>
      <c r="D252" s="1301" t="s">
        <v>396</v>
      </c>
      <c r="E252" s="1301" t="s">
        <v>159</v>
      </c>
      <c r="F252" s="1301" t="s">
        <v>239</v>
      </c>
      <c r="G252" s="1301" t="s">
        <v>238</v>
      </c>
      <c r="H252" s="1295"/>
      <c r="I252" s="1295"/>
    </row>
    <row r="253" spans="1:9">
      <c r="A253" s="1300">
        <v>1143892637</v>
      </c>
      <c r="B253" s="1301" t="s">
        <v>622</v>
      </c>
      <c r="C253" s="1301" t="s">
        <v>397</v>
      </c>
      <c r="D253" s="1301" t="s">
        <v>398</v>
      </c>
      <c r="E253" s="1301" t="s">
        <v>147</v>
      </c>
      <c r="F253" s="1301" t="s">
        <v>251</v>
      </c>
      <c r="G253" s="1301" t="s">
        <v>250</v>
      </c>
      <c r="H253" s="1295"/>
      <c r="I253" s="1295"/>
    </row>
    <row r="254" spans="1:9">
      <c r="A254" s="1300">
        <v>1143895176</v>
      </c>
      <c r="B254" s="1301" t="s">
        <v>1366</v>
      </c>
      <c r="C254" s="1301" t="s">
        <v>7</v>
      </c>
      <c r="D254" s="1301"/>
      <c r="E254" s="1301"/>
      <c r="F254" s="1301" t="s">
        <v>243</v>
      </c>
      <c r="G254" s="1301" t="s">
        <v>242</v>
      </c>
      <c r="H254" s="1295"/>
      <c r="I254" s="1295"/>
    </row>
    <row r="255" spans="1:9">
      <c r="A255" s="1300">
        <v>1143906536</v>
      </c>
      <c r="B255" s="1301" t="s">
        <v>958</v>
      </c>
      <c r="C255" s="1301" t="s">
        <v>397</v>
      </c>
      <c r="D255" s="1301" t="s">
        <v>851</v>
      </c>
      <c r="E255" s="1301" t="s">
        <v>258</v>
      </c>
      <c r="F255" s="1301" t="s">
        <v>251</v>
      </c>
      <c r="G255" s="1301" t="s">
        <v>250</v>
      </c>
      <c r="H255" s="1295"/>
      <c r="I255" s="1295"/>
    </row>
    <row r="256" spans="1:9">
      <c r="A256" s="1300">
        <v>1143913094</v>
      </c>
      <c r="B256" s="1301" t="s">
        <v>371</v>
      </c>
      <c r="C256" s="1301" t="s">
        <v>397</v>
      </c>
      <c r="D256" s="1301" t="s">
        <v>396</v>
      </c>
      <c r="E256" s="1301" t="s">
        <v>159</v>
      </c>
      <c r="F256" s="1301" t="s">
        <v>233</v>
      </c>
      <c r="G256" s="1301" t="s">
        <v>232</v>
      </c>
      <c r="H256" s="1295"/>
      <c r="I256" s="1295"/>
    </row>
    <row r="257" spans="1:9">
      <c r="A257" s="1300">
        <v>1143927912</v>
      </c>
      <c r="B257" s="1301" t="s">
        <v>627</v>
      </c>
      <c r="C257" s="1301" t="s">
        <v>397</v>
      </c>
      <c r="D257" s="1301" t="s">
        <v>439</v>
      </c>
      <c r="E257" s="1301" t="s">
        <v>102</v>
      </c>
      <c r="F257" s="1301" t="s">
        <v>229</v>
      </c>
      <c r="G257" s="1301" t="s">
        <v>228</v>
      </c>
      <c r="H257" s="1295"/>
      <c r="I257" s="1295"/>
    </row>
    <row r="258" spans="1:9">
      <c r="A258" s="1300">
        <v>1143951557</v>
      </c>
      <c r="B258" s="1301" t="s">
        <v>873</v>
      </c>
      <c r="C258" s="1301" t="s">
        <v>397</v>
      </c>
      <c r="D258" s="1301" t="s">
        <v>851</v>
      </c>
      <c r="E258" s="1301" t="s">
        <v>258</v>
      </c>
      <c r="F258" s="1301" t="s">
        <v>251</v>
      </c>
      <c r="G258" s="1301" t="s">
        <v>250</v>
      </c>
      <c r="H258" s="1295"/>
      <c r="I258" s="1295"/>
    </row>
    <row r="259" spans="1:9">
      <c r="A259" s="1300">
        <v>1143955236</v>
      </c>
      <c r="B259" s="1301" t="s">
        <v>717</v>
      </c>
      <c r="C259" s="1301" t="s">
        <v>7</v>
      </c>
      <c r="D259" s="1301"/>
      <c r="E259" s="1301"/>
      <c r="F259" s="1301" t="s">
        <v>251</v>
      </c>
      <c r="G259" s="1301" t="s">
        <v>250</v>
      </c>
      <c r="H259" s="1295"/>
      <c r="I259" s="1295"/>
    </row>
    <row r="260" spans="1:9">
      <c r="A260" s="1300">
        <v>1143956895</v>
      </c>
      <c r="B260" s="1301" t="s">
        <v>888</v>
      </c>
      <c r="C260" s="1301" t="s">
        <v>397</v>
      </c>
      <c r="D260" s="1301" t="s">
        <v>848</v>
      </c>
      <c r="E260" s="1301" t="s">
        <v>158</v>
      </c>
      <c r="F260" s="1301" t="s">
        <v>257</v>
      </c>
      <c r="G260" s="1301" t="s">
        <v>256</v>
      </c>
      <c r="H260" s="1295"/>
      <c r="I260" s="1295"/>
    </row>
    <row r="261" spans="1:9">
      <c r="A261" s="1300">
        <v>1143960616</v>
      </c>
      <c r="B261" s="1301" t="s">
        <v>368</v>
      </c>
      <c r="C261" s="1301" t="s">
        <v>397</v>
      </c>
      <c r="D261" s="1301" t="s">
        <v>396</v>
      </c>
      <c r="E261" s="1301" t="s">
        <v>159</v>
      </c>
      <c r="F261" s="1301" t="s">
        <v>229</v>
      </c>
      <c r="G261" s="1301" t="s">
        <v>228</v>
      </c>
      <c r="H261" s="1295"/>
      <c r="I261" s="1295"/>
    </row>
    <row r="262" spans="1:9">
      <c r="A262" s="1300">
        <v>1143961507</v>
      </c>
      <c r="B262" s="1301" t="s">
        <v>474</v>
      </c>
      <c r="C262" s="1301" t="s">
        <v>397</v>
      </c>
      <c r="D262" s="1301" t="s">
        <v>399</v>
      </c>
      <c r="E262" s="1301" t="s">
        <v>150</v>
      </c>
      <c r="F262" s="1301" t="s">
        <v>251</v>
      </c>
      <c r="G262" s="1301" t="s">
        <v>250</v>
      </c>
      <c r="H262" s="1295"/>
      <c r="I262" s="1295"/>
    </row>
    <row r="263" spans="1:9">
      <c r="A263" s="1300">
        <v>1143968544</v>
      </c>
      <c r="B263" s="1301" t="s">
        <v>1367</v>
      </c>
      <c r="C263" s="1301" t="s">
        <v>7</v>
      </c>
      <c r="D263" s="1301"/>
      <c r="E263" s="1301"/>
      <c r="F263" s="1301" t="s">
        <v>249</v>
      </c>
      <c r="G263" s="1301" t="s">
        <v>248</v>
      </c>
      <c r="H263" s="1295"/>
      <c r="I263" s="1295"/>
    </row>
    <row r="264" spans="1:9">
      <c r="A264" s="1300">
        <v>1144006005</v>
      </c>
      <c r="B264" s="1301" t="s">
        <v>1368</v>
      </c>
      <c r="C264" s="1301" t="s">
        <v>7</v>
      </c>
      <c r="D264" s="1301"/>
      <c r="E264" s="1301"/>
      <c r="F264" s="1301" t="s">
        <v>239</v>
      </c>
      <c r="G264" s="1301" t="s">
        <v>238</v>
      </c>
      <c r="H264" s="1295"/>
      <c r="I264" s="1295"/>
    </row>
    <row r="265" spans="1:9">
      <c r="A265" s="1300">
        <v>1144029650</v>
      </c>
      <c r="B265" s="1301" t="s">
        <v>1160</v>
      </c>
      <c r="C265" s="1301" t="s">
        <v>395</v>
      </c>
      <c r="D265" s="1301" t="s">
        <v>396</v>
      </c>
      <c r="E265" s="1301" t="s">
        <v>159</v>
      </c>
      <c r="F265" s="1301" t="s">
        <v>237</v>
      </c>
      <c r="G265" s="1301" t="s">
        <v>236</v>
      </c>
      <c r="H265" s="1295"/>
      <c r="I265" s="1295"/>
    </row>
    <row r="266" spans="1:9">
      <c r="A266" s="1300">
        <v>1144041523</v>
      </c>
      <c r="B266" s="1301" t="s">
        <v>688</v>
      </c>
      <c r="C266" s="1301" t="s">
        <v>397</v>
      </c>
      <c r="D266" s="1301" t="s">
        <v>398</v>
      </c>
      <c r="E266" s="1301" t="s">
        <v>147</v>
      </c>
      <c r="F266" s="1301" t="s">
        <v>251</v>
      </c>
      <c r="G266" s="1301" t="s">
        <v>250</v>
      </c>
      <c r="H266" s="1295"/>
      <c r="I266" s="1295"/>
    </row>
    <row r="267" spans="1:9">
      <c r="A267" s="1300">
        <v>1144053759</v>
      </c>
      <c r="B267" s="1301" t="s">
        <v>1161</v>
      </c>
      <c r="C267" s="1301" t="s">
        <v>397</v>
      </c>
      <c r="D267" s="1301" t="s">
        <v>396</v>
      </c>
      <c r="E267" s="1301" t="s">
        <v>159</v>
      </c>
      <c r="F267" s="1301" t="s">
        <v>225</v>
      </c>
      <c r="G267" s="1301" t="s">
        <v>224</v>
      </c>
      <c r="H267" s="1295"/>
      <c r="I267" s="1295"/>
    </row>
    <row r="268" spans="1:9">
      <c r="A268" s="1300">
        <v>1144067452</v>
      </c>
      <c r="B268" s="1301" t="s">
        <v>630</v>
      </c>
      <c r="C268" s="1301" t="s">
        <v>397</v>
      </c>
      <c r="D268" s="1301" t="s">
        <v>399</v>
      </c>
      <c r="E268" s="1301" t="s">
        <v>150</v>
      </c>
      <c r="F268" s="1301" t="s">
        <v>251</v>
      </c>
      <c r="G268" s="1301" t="s">
        <v>250</v>
      </c>
      <c r="H268" s="1295"/>
      <c r="I268" s="1295"/>
    </row>
    <row r="269" spans="1:9">
      <c r="A269" s="1300">
        <v>1144109213</v>
      </c>
      <c r="B269" s="1301" t="s">
        <v>1162</v>
      </c>
      <c r="C269" s="1301" t="s">
        <v>397</v>
      </c>
      <c r="D269" s="1301" t="s">
        <v>402</v>
      </c>
      <c r="E269" s="1301" t="s">
        <v>103</v>
      </c>
      <c r="F269" s="1301" t="s">
        <v>251</v>
      </c>
      <c r="G269" s="1301" t="s">
        <v>250</v>
      </c>
      <c r="H269" s="1295"/>
      <c r="I269" s="1295"/>
    </row>
    <row r="270" spans="1:9">
      <c r="A270" s="1300">
        <v>1144109445</v>
      </c>
      <c r="B270" s="1301" t="s">
        <v>933</v>
      </c>
      <c r="C270" s="1301" t="s">
        <v>397</v>
      </c>
      <c r="D270" s="1301" t="s">
        <v>848</v>
      </c>
      <c r="E270" s="1301" t="s">
        <v>158</v>
      </c>
      <c r="F270" s="1301" t="s">
        <v>229</v>
      </c>
      <c r="G270" s="1301" t="s">
        <v>228</v>
      </c>
      <c r="H270" s="1295"/>
      <c r="I270" s="1295"/>
    </row>
    <row r="271" spans="1:9">
      <c r="A271" s="1300">
        <v>1144109619</v>
      </c>
      <c r="B271" s="1301" t="s">
        <v>945</v>
      </c>
      <c r="C271" s="1301" t="s">
        <v>397</v>
      </c>
      <c r="D271" s="1301" t="s">
        <v>856</v>
      </c>
      <c r="E271" s="1301" t="s">
        <v>110</v>
      </c>
      <c r="F271" s="1301" t="s">
        <v>255</v>
      </c>
      <c r="G271" s="1301" t="s">
        <v>254</v>
      </c>
      <c r="H271" s="1295"/>
      <c r="I271" s="1295"/>
    </row>
    <row r="272" spans="1:9">
      <c r="A272" s="1300">
        <v>1144111565</v>
      </c>
      <c r="B272" s="1301" t="s">
        <v>503</v>
      </c>
      <c r="C272" s="1301" t="s">
        <v>397</v>
      </c>
      <c r="D272" s="1301" t="s">
        <v>398</v>
      </c>
      <c r="E272" s="1301" t="s">
        <v>147</v>
      </c>
      <c r="F272" s="1301" t="s">
        <v>257</v>
      </c>
      <c r="G272" s="1301" t="s">
        <v>256</v>
      </c>
      <c r="H272" s="1295"/>
      <c r="I272" s="1295"/>
    </row>
    <row r="273" spans="1:9">
      <c r="A273" s="1300">
        <v>1144113751</v>
      </c>
      <c r="B273" s="1301" t="s">
        <v>473</v>
      </c>
      <c r="C273" s="1301" t="s">
        <v>397</v>
      </c>
      <c r="D273" s="1301" t="s">
        <v>399</v>
      </c>
      <c r="E273" s="1301" t="s">
        <v>150</v>
      </c>
      <c r="F273" s="1301" t="s">
        <v>255</v>
      </c>
      <c r="G273" s="1301" t="s">
        <v>254</v>
      </c>
      <c r="H273" s="1295"/>
      <c r="I273" s="1295"/>
    </row>
    <row r="274" spans="1:9">
      <c r="A274" s="1300">
        <v>1144118446</v>
      </c>
      <c r="B274" s="1301" t="s">
        <v>1369</v>
      </c>
      <c r="C274" s="1301" t="s">
        <v>7</v>
      </c>
      <c r="D274" s="1301"/>
      <c r="E274" s="1301"/>
      <c r="F274" s="1301" t="s">
        <v>237</v>
      </c>
      <c r="G274" s="1301" t="s">
        <v>236</v>
      </c>
      <c r="H274" s="1295"/>
      <c r="I274" s="1295"/>
    </row>
    <row r="275" spans="1:9">
      <c r="A275" s="1300">
        <v>1144120616</v>
      </c>
      <c r="B275" s="1301" t="s">
        <v>707</v>
      </c>
      <c r="C275" s="1301" t="s">
        <v>7</v>
      </c>
      <c r="D275" s="1301"/>
      <c r="E275" s="1301"/>
      <c r="F275" s="1301" t="s">
        <v>235</v>
      </c>
      <c r="G275" s="1301" t="s">
        <v>234</v>
      </c>
      <c r="H275" s="1295"/>
      <c r="I275" s="1295"/>
    </row>
    <row r="276" spans="1:9">
      <c r="A276" s="1300">
        <v>1144124626</v>
      </c>
      <c r="B276" s="1301" t="s">
        <v>1163</v>
      </c>
      <c r="C276" s="1301" t="s">
        <v>397</v>
      </c>
      <c r="D276" s="1301" t="s">
        <v>398</v>
      </c>
      <c r="E276" s="1301" t="s">
        <v>147</v>
      </c>
      <c r="F276" s="1301" t="s">
        <v>251</v>
      </c>
      <c r="G276" s="1301" t="s">
        <v>250</v>
      </c>
      <c r="H276" s="1295"/>
      <c r="I276" s="1295"/>
    </row>
    <row r="277" spans="1:9">
      <c r="A277" s="1300">
        <v>1144126654</v>
      </c>
      <c r="B277" s="1301" t="s">
        <v>1164</v>
      </c>
      <c r="C277" s="1301" t="s">
        <v>397</v>
      </c>
      <c r="D277" s="1301" t="s">
        <v>398</v>
      </c>
      <c r="E277" s="1301" t="s">
        <v>147</v>
      </c>
      <c r="F277" s="1301" t="s">
        <v>251</v>
      </c>
      <c r="G277" s="1301" t="s">
        <v>250</v>
      </c>
      <c r="H277" s="1295"/>
      <c r="I277" s="1295"/>
    </row>
    <row r="278" spans="1:9">
      <c r="A278" s="1300">
        <v>1144129492</v>
      </c>
      <c r="B278" s="1301" t="s">
        <v>494</v>
      </c>
      <c r="C278" s="1301" t="s">
        <v>397</v>
      </c>
      <c r="D278" s="1301" t="s">
        <v>400</v>
      </c>
      <c r="E278" s="1301" t="s">
        <v>153</v>
      </c>
      <c r="F278" s="1301" t="s">
        <v>251</v>
      </c>
      <c r="G278" s="1301" t="s">
        <v>250</v>
      </c>
      <c r="H278" s="1295"/>
      <c r="I278" s="1295"/>
    </row>
    <row r="279" spans="1:9">
      <c r="A279" s="1300">
        <v>1144132389</v>
      </c>
      <c r="B279" s="1301" t="s">
        <v>649</v>
      </c>
      <c r="C279" s="1301" t="s">
        <v>397</v>
      </c>
      <c r="D279" s="1301" t="s">
        <v>399</v>
      </c>
      <c r="E279" s="1301" t="s">
        <v>150</v>
      </c>
      <c r="F279" s="1301" t="s">
        <v>251</v>
      </c>
      <c r="G279" s="1301" t="s">
        <v>250</v>
      </c>
      <c r="H279" s="1295"/>
      <c r="I279" s="1295"/>
    </row>
    <row r="280" spans="1:9">
      <c r="A280" s="1300">
        <v>1144133866</v>
      </c>
      <c r="B280" s="1301" t="s">
        <v>882</v>
      </c>
      <c r="C280" s="1301" t="s">
        <v>397</v>
      </c>
      <c r="D280" s="1301" t="s">
        <v>848</v>
      </c>
      <c r="E280" s="1301" t="s">
        <v>158</v>
      </c>
      <c r="F280" s="1301" t="s">
        <v>251</v>
      </c>
      <c r="G280" s="1301" t="s">
        <v>250</v>
      </c>
      <c r="H280" s="1295"/>
      <c r="I280" s="1295"/>
    </row>
    <row r="281" spans="1:9">
      <c r="A281" s="1300">
        <v>1144134997</v>
      </c>
      <c r="B281" s="1301" t="s">
        <v>699</v>
      </c>
      <c r="C281" s="1301" t="s">
        <v>397</v>
      </c>
      <c r="D281" s="1301" t="s">
        <v>398</v>
      </c>
      <c r="E281" s="1301" t="s">
        <v>147</v>
      </c>
      <c r="F281" s="1301" t="s">
        <v>257</v>
      </c>
      <c r="G281" s="1301" t="s">
        <v>256</v>
      </c>
      <c r="H281" s="1295"/>
      <c r="I281" s="1295"/>
    </row>
    <row r="282" spans="1:9">
      <c r="A282" s="1300">
        <v>1144140135</v>
      </c>
      <c r="B282" s="1301" t="s">
        <v>943</v>
      </c>
      <c r="C282" s="1301" t="s">
        <v>397</v>
      </c>
      <c r="D282" s="1301" t="s">
        <v>848</v>
      </c>
      <c r="E282" s="1301" t="s">
        <v>158</v>
      </c>
      <c r="F282" s="1301" t="s">
        <v>229</v>
      </c>
      <c r="G282" s="1301" t="s">
        <v>228</v>
      </c>
      <c r="H282" s="1295"/>
      <c r="I282" s="1295"/>
    </row>
    <row r="283" spans="1:9">
      <c r="A283" s="1300">
        <v>1144146371</v>
      </c>
      <c r="B283" s="1301" t="s">
        <v>817</v>
      </c>
      <c r="C283" s="1301" t="s">
        <v>397</v>
      </c>
      <c r="D283" s="1301" t="s">
        <v>401</v>
      </c>
      <c r="E283" s="1301" t="s">
        <v>143</v>
      </c>
      <c r="F283" s="1301" t="s">
        <v>251</v>
      </c>
      <c r="G283" s="1301" t="s">
        <v>250</v>
      </c>
      <c r="H283" s="1295"/>
      <c r="I283" s="1295"/>
    </row>
    <row r="284" spans="1:9">
      <c r="A284" s="1300">
        <v>1144174456</v>
      </c>
      <c r="B284" s="1301" t="s">
        <v>1165</v>
      </c>
      <c r="C284" s="1301" t="s">
        <v>397</v>
      </c>
      <c r="D284" s="1301" t="s">
        <v>396</v>
      </c>
      <c r="E284" s="1301" t="s">
        <v>159</v>
      </c>
      <c r="F284" s="1301" t="s">
        <v>257</v>
      </c>
      <c r="G284" s="1301" t="s">
        <v>256</v>
      </c>
      <c r="H284" s="1295"/>
      <c r="I284" s="1295"/>
    </row>
    <row r="285" spans="1:9">
      <c r="A285" s="1300">
        <v>1144183366</v>
      </c>
      <c r="B285" s="1301" t="s">
        <v>648</v>
      </c>
      <c r="C285" s="1301" t="s">
        <v>397</v>
      </c>
      <c r="D285" s="1301" t="s">
        <v>398</v>
      </c>
      <c r="E285" s="1301" t="s">
        <v>147</v>
      </c>
      <c r="F285" s="1301" t="s">
        <v>229</v>
      </c>
      <c r="G285" s="1301" t="s">
        <v>228</v>
      </c>
      <c r="H285" s="1295"/>
      <c r="I285" s="1295"/>
    </row>
    <row r="286" spans="1:9">
      <c r="A286" s="1300">
        <v>1144185692</v>
      </c>
      <c r="B286" s="1301" t="s">
        <v>1370</v>
      </c>
      <c r="C286" s="1301" t="s">
        <v>7</v>
      </c>
      <c r="D286" s="1301"/>
      <c r="E286" s="1301"/>
      <c r="F286" s="1301" t="s">
        <v>239</v>
      </c>
      <c r="G286" s="1301" t="s">
        <v>238</v>
      </c>
      <c r="H286" s="1295"/>
      <c r="I286" s="1295"/>
    </row>
    <row r="287" spans="1:9">
      <c r="A287" s="1300">
        <v>1144197390</v>
      </c>
      <c r="B287" s="1301" t="s">
        <v>665</v>
      </c>
      <c r="C287" s="1301" t="s">
        <v>397</v>
      </c>
      <c r="D287" s="1301" t="s">
        <v>399</v>
      </c>
      <c r="E287" s="1301" t="s">
        <v>150</v>
      </c>
      <c r="F287" s="1301" t="s">
        <v>249</v>
      </c>
      <c r="G287" s="1301" t="s">
        <v>248</v>
      </c>
      <c r="H287" s="1295"/>
      <c r="I287" s="1295"/>
    </row>
    <row r="288" spans="1:9">
      <c r="A288" s="1300">
        <v>1144202976</v>
      </c>
      <c r="B288" s="1301" t="s">
        <v>645</v>
      </c>
      <c r="C288" s="1301" t="s">
        <v>397</v>
      </c>
      <c r="D288" s="1301" t="s">
        <v>398</v>
      </c>
      <c r="E288" s="1301" t="s">
        <v>147</v>
      </c>
      <c r="F288" s="1301" t="s">
        <v>239</v>
      </c>
      <c r="G288" s="1301" t="s">
        <v>238</v>
      </c>
      <c r="H288" s="1295"/>
      <c r="I288" s="1295"/>
    </row>
    <row r="289" spans="1:9">
      <c r="A289" s="1300">
        <v>1144204063</v>
      </c>
      <c r="B289" s="1301" t="s">
        <v>667</v>
      </c>
      <c r="C289" s="1301" t="s">
        <v>397</v>
      </c>
      <c r="D289" s="1301" t="s">
        <v>399</v>
      </c>
      <c r="E289" s="1301" t="s">
        <v>150</v>
      </c>
      <c r="F289" s="1301" t="s">
        <v>257</v>
      </c>
      <c r="G289" s="1301" t="s">
        <v>256</v>
      </c>
      <c r="H289" s="1295"/>
      <c r="I289" s="1295"/>
    </row>
    <row r="290" spans="1:9">
      <c r="A290" s="1300">
        <v>1144210532</v>
      </c>
      <c r="B290" s="1301" t="s">
        <v>501</v>
      </c>
      <c r="C290" s="1301" t="s">
        <v>397</v>
      </c>
      <c r="D290" s="1301" t="s">
        <v>398</v>
      </c>
      <c r="E290" s="1301" t="s">
        <v>147</v>
      </c>
      <c r="F290" s="1301" t="s">
        <v>237</v>
      </c>
      <c r="G290" s="1301" t="s">
        <v>236</v>
      </c>
      <c r="H290" s="1295"/>
      <c r="I290" s="1295"/>
    </row>
    <row r="291" spans="1:9">
      <c r="A291" s="1300">
        <v>1144215705</v>
      </c>
      <c r="B291" s="1301" t="s">
        <v>1371</v>
      </c>
      <c r="C291" s="1301" t="s">
        <v>7</v>
      </c>
      <c r="D291" s="1301"/>
      <c r="E291" s="1301"/>
      <c r="F291" s="1301" t="s">
        <v>243</v>
      </c>
      <c r="G291" s="1301" t="s">
        <v>242</v>
      </c>
      <c r="H291" s="1295"/>
      <c r="I291" s="1295"/>
    </row>
    <row r="292" spans="1:9">
      <c r="A292" s="1300">
        <v>1144219301</v>
      </c>
      <c r="B292" s="1301" t="s">
        <v>1166</v>
      </c>
      <c r="C292" s="1301" t="s">
        <v>395</v>
      </c>
      <c r="D292" s="1301" t="s">
        <v>396</v>
      </c>
      <c r="E292" s="1301" t="s">
        <v>159</v>
      </c>
      <c r="F292" s="1301" t="s">
        <v>227</v>
      </c>
      <c r="G292" s="1301" t="s">
        <v>226</v>
      </c>
      <c r="H292" s="1295"/>
      <c r="I292" s="1295"/>
    </row>
    <row r="293" spans="1:9">
      <c r="A293" s="1300">
        <v>1144241974</v>
      </c>
      <c r="B293" s="1301" t="s">
        <v>1167</v>
      </c>
      <c r="C293" s="1301" t="s">
        <v>397</v>
      </c>
      <c r="D293" s="1301" t="s">
        <v>396</v>
      </c>
      <c r="E293" s="1301" t="s">
        <v>159</v>
      </c>
      <c r="F293" s="1301" t="s">
        <v>229</v>
      </c>
      <c r="G293" s="1301" t="s">
        <v>228</v>
      </c>
      <c r="H293" s="1295"/>
      <c r="I293" s="1295"/>
    </row>
    <row r="294" spans="1:9">
      <c r="A294" s="1300">
        <v>1144243095</v>
      </c>
      <c r="B294" s="1301" t="s">
        <v>1372</v>
      </c>
      <c r="C294" s="1301" t="s">
        <v>7</v>
      </c>
      <c r="D294" s="1301"/>
      <c r="E294" s="1301"/>
      <c r="F294" s="1301" t="s">
        <v>251</v>
      </c>
      <c r="G294" s="1301" t="s">
        <v>250</v>
      </c>
      <c r="H294" s="1295"/>
      <c r="I294" s="1295"/>
    </row>
    <row r="295" spans="1:9">
      <c r="A295" s="1300">
        <v>1144254597</v>
      </c>
      <c r="B295" s="1301" t="s">
        <v>383</v>
      </c>
      <c r="C295" s="1301" t="s">
        <v>395</v>
      </c>
      <c r="D295" s="1301" t="s">
        <v>396</v>
      </c>
      <c r="E295" s="1301" t="s">
        <v>159</v>
      </c>
      <c r="F295" s="1301" t="s">
        <v>235</v>
      </c>
      <c r="G295" s="1301" t="s">
        <v>234</v>
      </c>
      <c r="H295" s="1295"/>
      <c r="I295" s="1295"/>
    </row>
    <row r="296" spans="1:9">
      <c r="A296" s="1300">
        <v>1144261501</v>
      </c>
      <c r="B296" s="1301" t="s">
        <v>938</v>
      </c>
      <c r="C296" s="1301" t="s">
        <v>397</v>
      </c>
      <c r="D296" s="1301" t="s">
        <v>848</v>
      </c>
      <c r="E296" s="1301" t="s">
        <v>158</v>
      </c>
      <c r="F296" s="1301" t="s">
        <v>229</v>
      </c>
      <c r="G296" s="1301" t="s">
        <v>228</v>
      </c>
      <c r="H296" s="1295"/>
      <c r="I296" s="1295"/>
    </row>
    <row r="297" spans="1:9">
      <c r="A297" s="1300">
        <v>1144265478</v>
      </c>
      <c r="B297" s="1301" t="s">
        <v>1373</v>
      </c>
      <c r="C297" s="1301" t="s">
        <v>7</v>
      </c>
      <c r="D297" s="1301"/>
      <c r="E297" s="1301"/>
      <c r="F297" s="1301" t="s">
        <v>241</v>
      </c>
      <c r="G297" s="1301" t="s">
        <v>240</v>
      </c>
      <c r="H297" s="1295"/>
      <c r="I297" s="1295"/>
    </row>
    <row r="298" spans="1:9">
      <c r="A298" s="1300">
        <v>1144318608</v>
      </c>
      <c r="B298" s="1301" t="s">
        <v>382</v>
      </c>
      <c r="C298" s="1301" t="s">
        <v>395</v>
      </c>
      <c r="D298" s="1301" t="s">
        <v>396</v>
      </c>
      <c r="E298" s="1301" t="s">
        <v>159</v>
      </c>
      <c r="F298" s="1301" t="s">
        <v>233</v>
      </c>
      <c r="G298" s="1301" t="s">
        <v>232</v>
      </c>
      <c r="H298" s="1295"/>
      <c r="I298" s="1295"/>
    </row>
    <row r="299" spans="1:9">
      <c r="A299" s="1300">
        <v>1144323582</v>
      </c>
      <c r="B299" s="1301" t="s">
        <v>884</v>
      </c>
      <c r="C299" s="1301" t="s">
        <v>397</v>
      </c>
      <c r="D299" s="1301" t="s">
        <v>848</v>
      </c>
      <c r="E299" s="1301" t="s">
        <v>158</v>
      </c>
      <c r="F299" s="1301" t="s">
        <v>255</v>
      </c>
      <c r="G299" s="1301" t="s">
        <v>254</v>
      </c>
      <c r="H299" s="1295"/>
      <c r="I299" s="1295"/>
    </row>
    <row r="300" spans="1:9">
      <c r="A300" s="1300">
        <v>1144338499</v>
      </c>
      <c r="B300" s="1301" t="s">
        <v>626</v>
      </c>
      <c r="C300" s="1301" t="s">
        <v>397</v>
      </c>
      <c r="D300" s="1301" t="s">
        <v>399</v>
      </c>
      <c r="E300" s="1301" t="s">
        <v>150</v>
      </c>
      <c r="F300" s="1301" t="s">
        <v>251</v>
      </c>
      <c r="G300" s="1301" t="s">
        <v>250</v>
      </c>
      <c r="H300" s="1295"/>
      <c r="I300" s="1295"/>
    </row>
    <row r="301" spans="1:9">
      <c r="A301" s="1300">
        <v>1144339562</v>
      </c>
      <c r="B301" s="1301" t="s">
        <v>493</v>
      </c>
      <c r="C301" s="1301" t="s">
        <v>397</v>
      </c>
      <c r="D301" s="1301" t="s">
        <v>401</v>
      </c>
      <c r="E301" s="1301" t="s">
        <v>143</v>
      </c>
      <c r="F301" s="1301" t="s">
        <v>243</v>
      </c>
      <c r="G301" s="1301" t="s">
        <v>242</v>
      </c>
      <c r="H301" s="1295"/>
      <c r="I301" s="1295"/>
    </row>
    <row r="302" spans="1:9">
      <c r="A302" s="1300">
        <v>1144361350</v>
      </c>
      <c r="B302" s="1301" t="s">
        <v>1374</v>
      </c>
      <c r="C302" s="1301" t="s">
        <v>7</v>
      </c>
      <c r="D302" s="1301"/>
      <c r="E302" s="1301"/>
      <c r="F302" s="1301" t="s">
        <v>227</v>
      </c>
      <c r="G302" s="1301" t="s">
        <v>226</v>
      </c>
      <c r="H302" s="1295"/>
      <c r="I302" s="1295"/>
    </row>
    <row r="303" spans="1:9">
      <c r="A303" s="1300">
        <v>1144362150</v>
      </c>
      <c r="B303" s="1301" t="s">
        <v>1375</v>
      </c>
      <c r="C303" s="1301" t="s">
        <v>7</v>
      </c>
      <c r="D303" s="1301"/>
      <c r="E303" s="1301"/>
      <c r="F303" s="1301" t="s">
        <v>235</v>
      </c>
      <c r="G303" s="1301" t="s">
        <v>234</v>
      </c>
      <c r="H303" s="1295"/>
      <c r="I303" s="1295"/>
    </row>
    <row r="304" spans="1:9">
      <c r="A304" s="1300">
        <v>1144431591</v>
      </c>
      <c r="B304" s="1301" t="s">
        <v>370</v>
      </c>
      <c r="C304" s="1301" t="s">
        <v>397</v>
      </c>
      <c r="D304" s="1301" t="s">
        <v>396</v>
      </c>
      <c r="E304" s="1301" t="s">
        <v>159</v>
      </c>
      <c r="F304" s="1301" t="s">
        <v>249</v>
      </c>
      <c r="G304" s="1301" t="s">
        <v>248</v>
      </c>
      <c r="H304" s="1295"/>
      <c r="I304" s="1295"/>
    </row>
    <row r="305" spans="1:9">
      <c r="A305" s="1300">
        <v>1144449106</v>
      </c>
      <c r="B305" s="1301" t="s">
        <v>403</v>
      </c>
      <c r="C305" s="1301" t="s">
        <v>395</v>
      </c>
      <c r="D305" s="1301" t="s">
        <v>396</v>
      </c>
      <c r="E305" s="1301" t="s">
        <v>159</v>
      </c>
      <c r="F305" s="1301" t="s">
        <v>237</v>
      </c>
      <c r="G305" s="1301" t="s">
        <v>236</v>
      </c>
      <c r="H305" s="1295"/>
      <c r="I305" s="1295"/>
    </row>
    <row r="306" spans="1:9">
      <c r="A306" s="1300">
        <v>1144458669</v>
      </c>
      <c r="B306" s="1301" t="s">
        <v>457</v>
      </c>
      <c r="C306" s="1301" t="s">
        <v>395</v>
      </c>
      <c r="D306" s="1301" t="s">
        <v>401</v>
      </c>
      <c r="E306" s="1301" t="s">
        <v>143</v>
      </c>
      <c r="F306" s="1301" t="s">
        <v>251</v>
      </c>
      <c r="G306" s="1301" t="s">
        <v>250</v>
      </c>
      <c r="H306" s="1295"/>
      <c r="I306" s="1295"/>
    </row>
    <row r="307" spans="1:9">
      <c r="A307" s="1300">
        <v>1144465003</v>
      </c>
      <c r="B307" s="1301" t="s">
        <v>359</v>
      </c>
      <c r="C307" s="1301" t="s">
        <v>397</v>
      </c>
      <c r="D307" s="1301" t="s">
        <v>396</v>
      </c>
      <c r="E307" s="1301" t="s">
        <v>159</v>
      </c>
      <c r="F307" s="1301" t="s">
        <v>227</v>
      </c>
      <c r="G307" s="1301" t="s">
        <v>226</v>
      </c>
      <c r="H307" s="1295"/>
      <c r="I307" s="1295"/>
    </row>
    <row r="308" spans="1:9">
      <c r="A308" s="1300">
        <v>1144467827</v>
      </c>
      <c r="B308" s="1301" t="s">
        <v>868</v>
      </c>
      <c r="C308" s="1301" t="s">
        <v>397</v>
      </c>
      <c r="D308" s="1301" t="s">
        <v>848</v>
      </c>
      <c r="E308" s="1301" t="s">
        <v>158</v>
      </c>
      <c r="F308" s="1301" t="s">
        <v>251</v>
      </c>
      <c r="G308" s="1301" t="s">
        <v>250</v>
      </c>
      <c r="H308" s="1295"/>
      <c r="I308" s="1295"/>
    </row>
    <row r="309" spans="1:9">
      <c r="A309" s="1300">
        <v>1144471407</v>
      </c>
      <c r="B309" s="1301" t="s">
        <v>951</v>
      </c>
      <c r="C309" s="1301" t="s">
        <v>397</v>
      </c>
      <c r="D309" s="1301" t="s">
        <v>848</v>
      </c>
      <c r="E309" s="1301" t="s">
        <v>158</v>
      </c>
      <c r="F309" s="1301" t="s">
        <v>247</v>
      </c>
      <c r="G309" s="1301" t="s">
        <v>246</v>
      </c>
      <c r="H309" s="1295"/>
      <c r="I309" s="1295"/>
    </row>
    <row r="310" spans="1:9">
      <c r="A310" s="1300">
        <v>1144491256</v>
      </c>
      <c r="B310" s="1301" t="s">
        <v>1376</v>
      </c>
      <c r="C310" s="1301" t="s">
        <v>7</v>
      </c>
      <c r="D310" s="1301"/>
      <c r="E310" s="1301"/>
      <c r="F310" s="1301" t="s">
        <v>235</v>
      </c>
      <c r="G310" s="1301" t="s">
        <v>234</v>
      </c>
      <c r="H310" s="1295"/>
      <c r="I310" s="1295"/>
    </row>
    <row r="311" spans="1:9">
      <c r="A311" s="1300">
        <v>1144495893</v>
      </c>
      <c r="B311" s="1301" t="s">
        <v>1377</v>
      </c>
      <c r="C311" s="1301" t="s">
        <v>7</v>
      </c>
      <c r="D311" s="1301"/>
      <c r="E311" s="1301"/>
      <c r="F311" s="1301" t="s">
        <v>235</v>
      </c>
      <c r="G311" s="1301" t="s">
        <v>234</v>
      </c>
      <c r="H311" s="1295"/>
      <c r="I311" s="1295"/>
    </row>
    <row r="312" spans="1:9">
      <c r="A312" s="1300">
        <v>1144503910</v>
      </c>
      <c r="B312" s="1301" t="s">
        <v>1378</v>
      </c>
      <c r="C312" s="1301" t="s">
        <v>7</v>
      </c>
      <c r="D312" s="1301"/>
      <c r="E312" s="1301"/>
      <c r="F312" s="1301" t="s">
        <v>251</v>
      </c>
      <c r="G312" s="1301" t="s">
        <v>250</v>
      </c>
      <c r="H312" s="1295"/>
      <c r="I312" s="1295"/>
    </row>
    <row r="313" spans="1:9">
      <c r="A313" s="1300">
        <v>1144515633</v>
      </c>
      <c r="B313" s="1301" t="s">
        <v>671</v>
      </c>
      <c r="C313" s="1301" t="s">
        <v>397</v>
      </c>
      <c r="D313" s="1301" t="s">
        <v>401</v>
      </c>
      <c r="E313" s="1301" t="s">
        <v>143</v>
      </c>
      <c r="F313" s="1301" t="s">
        <v>251</v>
      </c>
      <c r="G313" s="1301" t="s">
        <v>250</v>
      </c>
      <c r="H313" s="1295"/>
      <c r="I313" s="1295"/>
    </row>
    <row r="314" spans="1:9">
      <c r="A314" s="1300">
        <v>1144573830</v>
      </c>
      <c r="B314" s="1301" t="s">
        <v>1168</v>
      </c>
      <c r="C314" s="1301" t="s">
        <v>395</v>
      </c>
      <c r="D314" s="1301" t="s">
        <v>396</v>
      </c>
      <c r="E314" s="1301" t="s">
        <v>159</v>
      </c>
      <c r="F314" s="1301" t="s">
        <v>255</v>
      </c>
      <c r="G314" s="1301" t="s">
        <v>254</v>
      </c>
      <c r="H314" s="1295"/>
      <c r="I314" s="1295"/>
    </row>
    <row r="315" spans="1:9">
      <c r="A315" s="1300">
        <v>1144588820</v>
      </c>
      <c r="B315" s="1301" t="s">
        <v>347</v>
      </c>
      <c r="C315" s="1301" t="s">
        <v>397</v>
      </c>
      <c r="D315" s="1301" t="s">
        <v>398</v>
      </c>
      <c r="E315" s="1301" t="s">
        <v>147</v>
      </c>
      <c r="F315" s="1301" t="s">
        <v>251</v>
      </c>
      <c r="G315" s="1301" t="s">
        <v>250</v>
      </c>
      <c r="H315" s="1295"/>
      <c r="I315" s="1295"/>
    </row>
    <row r="316" spans="1:9">
      <c r="A316" s="1300">
        <v>1144612836</v>
      </c>
      <c r="B316" s="1301" t="s">
        <v>819</v>
      </c>
      <c r="C316" s="1301" t="s">
        <v>397</v>
      </c>
      <c r="D316" s="1301" t="s">
        <v>398</v>
      </c>
      <c r="E316" s="1301" t="s">
        <v>147</v>
      </c>
      <c r="F316" s="1301" t="s">
        <v>251</v>
      </c>
      <c r="G316" s="1301" t="s">
        <v>250</v>
      </c>
      <c r="H316" s="1295"/>
      <c r="I316" s="1295"/>
    </row>
    <row r="317" spans="1:9">
      <c r="A317" s="1300">
        <v>1144613529</v>
      </c>
      <c r="B317" s="1301" t="s">
        <v>1169</v>
      </c>
      <c r="C317" s="1301" t="s">
        <v>395</v>
      </c>
      <c r="D317" s="1301" t="s">
        <v>400</v>
      </c>
      <c r="E317" s="1301" t="s">
        <v>153</v>
      </c>
      <c r="F317" s="1301" t="s">
        <v>251</v>
      </c>
      <c r="G317" s="1301" t="s">
        <v>250</v>
      </c>
      <c r="H317" s="1295"/>
      <c r="I317" s="1295"/>
    </row>
    <row r="318" spans="1:9">
      <c r="A318" s="1300">
        <v>1144621548</v>
      </c>
      <c r="B318" s="1301" t="s">
        <v>372</v>
      </c>
      <c r="C318" s="1301" t="s">
        <v>397</v>
      </c>
      <c r="D318" s="1301" t="s">
        <v>396</v>
      </c>
      <c r="E318" s="1301" t="s">
        <v>159</v>
      </c>
      <c r="F318" s="1301" t="s">
        <v>241</v>
      </c>
      <c r="G318" s="1301" t="s">
        <v>240</v>
      </c>
      <c r="H318" s="1295"/>
      <c r="I318" s="1295"/>
    </row>
    <row r="319" spans="1:9">
      <c r="A319" s="1300">
        <v>1144638708</v>
      </c>
      <c r="B319" s="1301" t="s">
        <v>1379</v>
      </c>
      <c r="C319" s="1301" t="s">
        <v>7</v>
      </c>
      <c r="D319" s="1301"/>
      <c r="E319" s="1301"/>
      <c r="F319" s="1301" t="s">
        <v>229</v>
      </c>
      <c r="G319" s="1301" t="s">
        <v>228</v>
      </c>
      <c r="H319" s="1295"/>
      <c r="I319" s="1295"/>
    </row>
    <row r="320" spans="1:9">
      <c r="A320" s="1300">
        <v>1144653111</v>
      </c>
      <c r="B320" s="1301" t="s">
        <v>696</v>
      </c>
      <c r="C320" s="1301" t="s">
        <v>397</v>
      </c>
      <c r="D320" s="1301" t="s">
        <v>398</v>
      </c>
      <c r="E320" s="1301" t="s">
        <v>147</v>
      </c>
      <c r="F320" s="1301" t="s">
        <v>251</v>
      </c>
      <c r="G320" s="1301" t="s">
        <v>250</v>
      </c>
      <c r="H320" s="1295"/>
      <c r="I320" s="1295"/>
    </row>
    <row r="321" spans="1:9">
      <c r="A321" s="1300">
        <v>1144654085</v>
      </c>
      <c r="B321" s="1301" t="s">
        <v>584</v>
      </c>
      <c r="C321" s="1301" t="s">
        <v>397</v>
      </c>
      <c r="D321" s="1301" t="s">
        <v>398</v>
      </c>
      <c r="E321" s="1301" t="s">
        <v>147</v>
      </c>
      <c r="F321" s="1301" t="s">
        <v>245</v>
      </c>
      <c r="G321" s="1301" t="s">
        <v>244</v>
      </c>
      <c r="H321" s="1295"/>
      <c r="I321" s="1295"/>
    </row>
    <row r="322" spans="1:9">
      <c r="A322" s="1300">
        <v>1144688828</v>
      </c>
      <c r="B322" s="1301" t="s">
        <v>641</v>
      </c>
      <c r="C322" s="1301" t="s">
        <v>397</v>
      </c>
      <c r="D322" s="1301" t="s">
        <v>401</v>
      </c>
      <c r="E322" s="1301" t="s">
        <v>143</v>
      </c>
      <c r="F322" s="1301" t="s">
        <v>251</v>
      </c>
      <c r="G322" s="1301" t="s">
        <v>250</v>
      </c>
      <c r="H322" s="1295"/>
      <c r="I322" s="1295"/>
    </row>
    <row r="323" spans="1:9">
      <c r="A323" s="1300">
        <v>1144693844</v>
      </c>
      <c r="B323" s="1301" t="s">
        <v>1380</v>
      </c>
      <c r="C323" s="1301" t="s">
        <v>7</v>
      </c>
      <c r="D323" s="1301"/>
      <c r="E323" s="1301"/>
      <c r="F323" s="1301" t="s">
        <v>251</v>
      </c>
      <c r="G323" s="1301" t="s">
        <v>250</v>
      </c>
      <c r="H323" s="1295"/>
      <c r="I323" s="1295"/>
    </row>
    <row r="324" spans="1:9">
      <c r="A324" s="1300">
        <v>1144710549</v>
      </c>
      <c r="B324" s="1301" t="s">
        <v>1170</v>
      </c>
      <c r="C324" s="1301" t="s">
        <v>395</v>
      </c>
      <c r="D324" s="1301" t="s">
        <v>396</v>
      </c>
      <c r="E324" s="1301" t="s">
        <v>159</v>
      </c>
      <c r="F324" s="1301" t="s">
        <v>251</v>
      </c>
      <c r="G324" s="1301" t="s">
        <v>250</v>
      </c>
      <c r="H324" s="1295"/>
      <c r="I324" s="1295"/>
    </row>
    <row r="325" spans="1:9">
      <c r="A325" s="1300">
        <v>1144719615</v>
      </c>
      <c r="B325" s="1301" t="s">
        <v>1381</v>
      </c>
      <c r="C325" s="1301" t="s">
        <v>7</v>
      </c>
      <c r="D325" s="1301"/>
      <c r="E325" s="1301"/>
      <c r="F325" s="1301" t="s">
        <v>229</v>
      </c>
      <c r="G325" s="1301" t="s">
        <v>228</v>
      </c>
      <c r="H325" s="1295"/>
      <c r="I325" s="1295"/>
    </row>
    <row r="326" spans="1:9">
      <c r="A326" s="1300">
        <v>1144755106</v>
      </c>
      <c r="B326" s="1301" t="s">
        <v>829</v>
      </c>
      <c r="C326" s="1301" t="s">
        <v>7</v>
      </c>
      <c r="D326" s="1301"/>
      <c r="E326" s="1301"/>
      <c r="F326" s="1301" t="s">
        <v>251</v>
      </c>
      <c r="G326" s="1301" t="s">
        <v>250</v>
      </c>
      <c r="H326" s="1295"/>
      <c r="I326" s="1295"/>
    </row>
    <row r="327" spans="1:9">
      <c r="A327" s="1300">
        <v>1144773513</v>
      </c>
      <c r="B327" s="1301" t="s">
        <v>872</v>
      </c>
      <c r="C327" s="1301" t="s">
        <v>397</v>
      </c>
      <c r="D327" s="1301" t="s">
        <v>848</v>
      </c>
      <c r="E327" s="1301" t="s">
        <v>158</v>
      </c>
      <c r="F327" s="1301" t="s">
        <v>251</v>
      </c>
      <c r="G327" s="1301" t="s">
        <v>250</v>
      </c>
      <c r="H327" s="1295"/>
      <c r="I327" s="1295"/>
    </row>
    <row r="328" spans="1:9">
      <c r="A328" s="1300">
        <v>1144811172</v>
      </c>
      <c r="B328" s="1301" t="s">
        <v>392</v>
      </c>
      <c r="C328" s="1301" t="s">
        <v>395</v>
      </c>
      <c r="D328" s="1301" t="s">
        <v>396</v>
      </c>
      <c r="E328" s="1301" t="s">
        <v>159</v>
      </c>
      <c r="F328" s="1301" t="s">
        <v>227</v>
      </c>
      <c r="G328" s="1301" t="s">
        <v>226</v>
      </c>
      <c r="H328" s="1295"/>
      <c r="I328" s="1295"/>
    </row>
    <row r="329" spans="1:9">
      <c r="A329" s="1300">
        <v>1144857183</v>
      </c>
      <c r="B329" s="1301" t="s">
        <v>834</v>
      </c>
      <c r="C329" s="1301" t="s">
        <v>397</v>
      </c>
      <c r="D329" s="1301" t="s">
        <v>400</v>
      </c>
      <c r="E329" s="1301" t="s">
        <v>153</v>
      </c>
      <c r="F329" s="1301" t="s">
        <v>251</v>
      </c>
      <c r="G329" s="1301" t="s">
        <v>250</v>
      </c>
      <c r="H329" s="1295"/>
      <c r="I329" s="1295"/>
    </row>
    <row r="330" spans="1:9">
      <c r="A330" s="1300">
        <v>1144865020</v>
      </c>
      <c r="B330" s="1301" t="s">
        <v>595</v>
      </c>
      <c r="C330" s="1301" t="s">
        <v>397</v>
      </c>
      <c r="D330" s="1301" t="s">
        <v>401</v>
      </c>
      <c r="E330" s="1301" t="s">
        <v>143</v>
      </c>
      <c r="F330" s="1301" t="s">
        <v>251</v>
      </c>
      <c r="G330" s="1301" t="s">
        <v>250</v>
      </c>
      <c r="H330" s="1295"/>
      <c r="I330" s="1295"/>
    </row>
    <row r="331" spans="1:9">
      <c r="A331" s="1300">
        <v>1144890390</v>
      </c>
      <c r="B331" s="1301" t="s">
        <v>855</v>
      </c>
      <c r="C331" s="1301" t="s">
        <v>395</v>
      </c>
      <c r="D331" s="1301" t="s">
        <v>848</v>
      </c>
      <c r="E331" s="1301" t="s">
        <v>158</v>
      </c>
      <c r="F331" s="1301" t="s">
        <v>237</v>
      </c>
      <c r="G331" s="1301" t="s">
        <v>236</v>
      </c>
      <c r="H331" s="1295"/>
      <c r="I331" s="1295"/>
    </row>
    <row r="332" spans="1:9">
      <c r="A332" s="1300">
        <v>1144937076</v>
      </c>
      <c r="B332" s="1301" t="s">
        <v>612</v>
      </c>
      <c r="C332" s="1301" t="s">
        <v>397</v>
      </c>
      <c r="D332" s="1301" t="s">
        <v>401</v>
      </c>
      <c r="E332" s="1301" t="s">
        <v>143</v>
      </c>
      <c r="F332" s="1301" t="s">
        <v>251</v>
      </c>
      <c r="G332" s="1301" t="s">
        <v>250</v>
      </c>
      <c r="H332" s="1295"/>
      <c r="I332" s="1295"/>
    </row>
    <row r="333" spans="1:9">
      <c r="A333" s="1300">
        <v>1144987071</v>
      </c>
      <c r="B333" s="1301" t="s">
        <v>986</v>
      </c>
      <c r="C333" s="1301" t="s">
        <v>7</v>
      </c>
      <c r="D333" s="1301"/>
      <c r="E333" s="1301"/>
      <c r="F333" s="1301" t="s">
        <v>251</v>
      </c>
      <c r="G333" s="1301" t="s">
        <v>250</v>
      </c>
      <c r="H333" s="1295"/>
      <c r="I333" s="1295"/>
    </row>
    <row r="334" spans="1:9">
      <c r="A334" s="1300">
        <v>1145024296</v>
      </c>
      <c r="B334" s="1301" t="s">
        <v>1171</v>
      </c>
      <c r="C334" s="1301" t="s">
        <v>397</v>
      </c>
      <c r="D334" s="1301" t="s">
        <v>399</v>
      </c>
      <c r="E334" s="1301" t="s">
        <v>150</v>
      </c>
      <c r="F334" s="1301" t="s">
        <v>229</v>
      </c>
      <c r="G334" s="1301" t="s">
        <v>228</v>
      </c>
      <c r="H334" s="1295"/>
      <c r="I334" s="1295"/>
    </row>
    <row r="335" spans="1:9">
      <c r="A335" s="1300">
        <v>1145026770</v>
      </c>
      <c r="B335" s="1301" t="s">
        <v>857</v>
      </c>
      <c r="C335" s="1301" t="s">
        <v>395</v>
      </c>
      <c r="D335" s="1301" t="s">
        <v>848</v>
      </c>
      <c r="E335" s="1301" t="s">
        <v>158</v>
      </c>
      <c r="F335" s="1301" t="s">
        <v>243</v>
      </c>
      <c r="G335" s="1301" t="s">
        <v>242</v>
      </c>
      <c r="H335" s="1295"/>
      <c r="I335" s="1295"/>
    </row>
    <row r="336" spans="1:9">
      <c r="A336" s="1300">
        <v>1145030541</v>
      </c>
      <c r="B336" s="1301" t="s">
        <v>594</v>
      </c>
      <c r="C336" s="1301" t="s">
        <v>397</v>
      </c>
      <c r="D336" s="1301" t="s">
        <v>398</v>
      </c>
      <c r="E336" s="1301" t="s">
        <v>147</v>
      </c>
      <c r="F336" s="1301" t="s">
        <v>251</v>
      </c>
      <c r="G336" s="1301" t="s">
        <v>250</v>
      </c>
      <c r="H336" s="1295"/>
      <c r="I336" s="1295"/>
    </row>
    <row r="337" spans="1:9">
      <c r="A337" s="1300">
        <v>1145034600</v>
      </c>
      <c r="B337" s="1301" t="s">
        <v>1172</v>
      </c>
      <c r="C337" s="1301" t="s">
        <v>395</v>
      </c>
      <c r="D337" s="1301" t="s">
        <v>400</v>
      </c>
      <c r="E337" s="1301" t="s">
        <v>153</v>
      </c>
      <c r="F337" s="1301" t="s">
        <v>251</v>
      </c>
      <c r="G337" s="1301" t="s">
        <v>250</v>
      </c>
      <c r="H337" s="1295"/>
      <c r="I337" s="1295"/>
    </row>
    <row r="338" spans="1:9">
      <c r="A338" s="1300">
        <v>1145047412</v>
      </c>
      <c r="B338" s="1301" t="s">
        <v>940</v>
      </c>
      <c r="C338" s="1301" t="s">
        <v>397</v>
      </c>
      <c r="D338" s="1301" t="s">
        <v>848</v>
      </c>
      <c r="E338" s="1301" t="s">
        <v>158</v>
      </c>
      <c r="F338" s="1301" t="s">
        <v>237</v>
      </c>
      <c r="G338" s="1301" t="s">
        <v>236</v>
      </c>
      <c r="H338" s="1295"/>
      <c r="I338" s="1295"/>
    </row>
    <row r="339" spans="1:9">
      <c r="A339" s="1300">
        <v>1145052545</v>
      </c>
      <c r="B339" s="1301" t="s">
        <v>1382</v>
      </c>
      <c r="C339" s="1301" t="s">
        <v>7</v>
      </c>
      <c r="D339" s="1301"/>
      <c r="E339" s="1301"/>
      <c r="F339" s="1301" t="s">
        <v>243</v>
      </c>
      <c r="G339" s="1301" t="s">
        <v>242</v>
      </c>
      <c r="H339" s="1295"/>
      <c r="I339" s="1295"/>
    </row>
    <row r="340" spans="1:9">
      <c r="A340" s="1300">
        <v>1145078482</v>
      </c>
      <c r="B340" s="1301" t="s">
        <v>957</v>
      </c>
      <c r="C340" s="1301" t="s">
        <v>397</v>
      </c>
      <c r="D340" s="1301" t="s">
        <v>851</v>
      </c>
      <c r="E340" s="1301" t="s">
        <v>258</v>
      </c>
      <c r="F340" s="1301" t="s">
        <v>251</v>
      </c>
      <c r="G340" s="1301" t="s">
        <v>250</v>
      </c>
      <c r="H340" s="1295"/>
      <c r="I340" s="1295"/>
    </row>
    <row r="341" spans="1:9">
      <c r="A341" s="1300">
        <v>1145117900</v>
      </c>
      <c r="B341" s="1301" t="s">
        <v>959</v>
      </c>
      <c r="C341" s="1301" t="s">
        <v>397</v>
      </c>
      <c r="D341" s="1301" t="s">
        <v>851</v>
      </c>
      <c r="E341" s="1301" t="s">
        <v>258</v>
      </c>
      <c r="F341" s="1301" t="s">
        <v>251</v>
      </c>
      <c r="G341" s="1301" t="s">
        <v>250</v>
      </c>
      <c r="H341" s="1295"/>
      <c r="I341" s="1295"/>
    </row>
    <row r="342" spans="1:9">
      <c r="A342" s="1300">
        <v>1145228095</v>
      </c>
      <c r="B342" s="1301" t="s">
        <v>1173</v>
      </c>
      <c r="C342" s="1301" t="s">
        <v>395</v>
      </c>
      <c r="D342" s="1301" t="s">
        <v>401</v>
      </c>
      <c r="E342" s="1301" t="s">
        <v>143</v>
      </c>
      <c r="F342" s="1301" t="s">
        <v>251</v>
      </c>
      <c r="G342" s="1301" t="s">
        <v>250</v>
      </c>
      <c r="H342" s="1295"/>
      <c r="I342" s="1295"/>
    </row>
    <row r="343" spans="1:9">
      <c r="A343" s="1300">
        <v>1145230570</v>
      </c>
      <c r="B343" s="1301" t="s">
        <v>609</v>
      </c>
      <c r="C343" s="1301" t="s">
        <v>397</v>
      </c>
      <c r="D343" s="1301" t="s">
        <v>399</v>
      </c>
      <c r="E343" s="1301" t="s">
        <v>150</v>
      </c>
      <c r="F343" s="1301" t="s">
        <v>251</v>
      </c>
      <c r="G343" s="1301" t="s">
        <v>250</v>
      </c>
      <c r="H343" s="1295"/>
      <c r="I343" s="1295"/>
    </row>
    <row r="344" spans="1:9">
      <c r="A344" s="1300">
        <v>1145240090</v>
      </c>
      <c r="B344" s="1301" t="s">
        <v>910</v>
      </c>
      <c r="C344" s="1301" t="s">
        <v>397</v>
      </c>
      <c r="D344" s="1301" t="s">
        <v>866</v>
      </c>
      <c r="E344" s="1301" t="s">
        <v>155</v>
      </c>
      <c r="F344" s="1301" t="s">
        <v>227</v>
      </c>
      <c r="G344" s="1301" t="s">
        <v>226</v>
      </c>
      <c r="H344" s="1295"/>
      <c r="I344" s="1295"/>
    </row>
    <row r="345" spans="1:9">
      <c r="A345" s="1300">
        <v>1145278199</v>
      </c>
      <c r="B345" s="1301" t="s">
        <v>941</v>
      </c>
      <c r="C345" s="1301" t="s">
        <v>397</v>
      </c>
      <c r="D345" s="1301" t="s">
        <v>848</v>
      </c>
      <c r="E345" s="1301" t="s">
        <v>158</v>
      </c>
      <c r="F345" s="1301" t="s">
        <v>257</v>
      </c>
      <c r="G345" s="1301" t="s">
        <v>256</v>
      </c>
      <c r="H345" s="1295"/>
      <c r="I345" s="1295"/>
    </row>
    <row r="346" spans="1:9">
      <c r="A346" s="1300">
        <v>1145278314</v>
      </c>
      <c r="B346" s="1301" t="s">
        <v>1383</v>
      </c>
      <c r="C346" s="1301" t="s">
        <v>7</v>
      </c>
      <c r="D346" s="1301"/>
      <c r="E346" s="1301"/>
      <c r="F346" s="1301" t="s">
        <v>237</v>
      </c>
      <c r="G346" s="1301" t="s">
        <v>236</v>
      </c>
      <c r="H346" s="1295"/>
      <c r="I346" s="1295"/>
    </row>
    <row r="347" spans="1:9">
      <c r="A347" s="1300">
        <v>1145377744</v>
      </c>
      <c r="B347" s="1301" t="s">
        <v>1384</v>
      </c>
      <c r="C347" s="1301" t="s">
        <v>7</v>
      </c>
      <c r="D347" s="1301"/>
      <c r="E347" s="1301"/>
      <c r="F347" s="1301" t="s">
        <v>251</v>
      </c>
      <c r="G347" s="1301" t="s">
        <v>250</v>
      </c>
      <c r="H347" s="1295"/>
      <c r="I347" s="1295"/>
    </row>
    <row r="348" spans="1:9">
      <c r="A348" s="1300">
        <v>1145394202</v>
      </c>
      <c r="B348" s="1301" t="s">
        <v>413</v>
      </c>
      <c r="C348" s="1301" t="s">
        <v>397</v>
      </c>
      <c r="D348" s="1301" t="s">
        <v>396</v>
      </c>
      <c r="E348" s="1301" t="s">
        <v>159</v>
      </c>
      <c r="F348" s="1301" t="s">
        <v>225</v>
      </c>
      <c r="G348" s="1301" t="s">
        <v>224</v>
      </c>
      <c r="H348" s="1295"/>
      <c r="I348" s="1295"/>
    </row>
    <row r="349" spans="1:9">
      <c r="A349" s="1300">
        <v>1145440229</v>
      </c>
      <c r="B349" s="1301" t="s">
        <v>1174</v>
      </c>
      <c r="C349" s="1301" t="s">
        <v>397</v>
      </c>
      <c r="D349" s="1301" t="s">
        <v>401</v>
      </c>
      <c r="E349" s="1301" t="s">
        <v>143</v>
      </c>
      <c r="F349" s="1301" t="s">
        <v>247</v>
      </c>
      <c r="G349" s="1301" t="s">
        <v>246</v>
      </c>
      <c r="H349" s="1295"/>
      <c r="I349" s="1295"/>
    </row>
    <row r="350" spans="1:9">
      <c r="A350" s="1300">
        <v>1145454097</v>
      </c>
      <c r="B350" s="1301" t="s">
        <v>1175</v>
      </c>
      <c r="C350" s="1301" t="s">
        <v>397</v>
      </c>
      <c r="D350" s="1301" t="s">
        <v>399</v>
      </c>
      <c r="E350" s="1301" t="s">
        <v>150</v>
      </c>
      <c r="F350" s="1301" t="s">
        <v>251</v>
      </c>
      <c r="G350" s="1301" t="s">
        <v>250</v>
      </c>
      <c r="H350" s="1295"/>
      <c r="I350" s="1295"/>
    </row>
    <row r="351" spans="1:9">
      <c r="A351" s="1300">
        <v>1145464658</v>
      </c>
      <c r="B351" s="1301" t="s">
        <v>1385</v>
      </c>
      <c r="C351" s="1301" t="s">
        <v>7</v>
      </c>
      <c r="D351" s="1301"/>
      <c r="E351" s="1301"/>
      <c r="F351" s="1301" t="s">
        <v>255</v>
      </c>
      <c r="G351" s="1301" t="s">
        <v>254</v>
      </c>
      <c r="H351" s="1295"/>
      <c r="I351" s="1295"/>
    </row>
    <row r="352" spans="1:9">
      <c r="A352" s="1300">
        <v>1145471125</v>
      </c>
      <c r="B352" s="1301" t="s">
        <v>1176</v>
      </c>
      <c r="C352" s="1301" t="s">
        <v>397</v>
      </c>
      <c r="D352" s="1301" t="s">
        <v>396</v>
      </c>
      <c r="E352" s="1301" t="s">
        <v>159</v>
      </c>
      <c r="F352" s="1301" t="s">
        <v>237</v>
      </c>
      <c r="G352" s="1301" t="s">
        <v>236</v>
      </c>
      <c r="H352" s="1295"/>
      <c r="I352" s="1295"/>
    </row>
    <row r="353" spans="1:9">
      <c r="A353" s="1300">
        <v>1145545787</v>
      </c>
      <c r="B353" s="1301" t="s">
        <v>1177</v>
      </c>
      <c r="C353" s="1301" t="s">
        <v>397</v>
      </c>
      <c r="D353" s="1301" t="s">
        <v>398</v>
      </c>
      <c r="E353" s="1301" t="s">
        <v>147</v>
      </c>
      <c r="F353" s="1301" t="s">
        <v>251</v>
      </c>
      <c r="G353" s="1301" t="s">
        <v>250</v>
      </c>
      <c r="H353" s="1295"/>
      <c r="I353" s="1295"/>
    </row>
    <row r="354" spans="1:9">
      <c r="A354" s="1300">
        <v>1145593118</v>
      </c>
      <c r="B354" s="1301" t="s">
        <v>1178</v>
      </c>
      <c r="C354" s="1301" t="s">
        <v>395</v>
      </c>
      <c r="D354" s="1301" t="s">
        <v>396</v>
      </c>
      <c r="E354" s="1301" t="s">
        <v>159</v>
      </c>
      <c r="F354" s="1301" t="s">
        <v>247</v>
      </c>
      <c r="G354" s="1301" t="s">
        <v>246</v>
      </c>
      <c r="H354" s="1295"/>
      <c r="I354" s="1295"/>
    </row>
    <row r="355" spans="1:9">
      <c r="A355" s="1300">
        <v>1145690070</v>
      </c>
      <c r="B355" s="1301" t="s">
        <v>881</v>
      </c>
      <c r="C355" s="1301" t="s">
        <v>397</v>
      </c>
      <c r="D355" s="1301" t="s">
        <v>848</v>
      </c>
      <c r="E355" s="1301" t="s">
        <v>158</v>
      </c>
      <c r="F355" s="1301" t="s">
        <v>251</v>
      </c>
      <c r="G355" s="1301" t="s">
        <v>250</v>
      </c>
      <c r="H355" s="1295"/>
      <c r="I355" s="1295"/>
    </row>
    <row r="356" spans="1:9">
      <c r="A356" s="1300">
        <v>1145719515</v>
      </c>
      <c r="B356" s="1301" t="s">
        <v>1179</v>
      </c>
      <c r="C356" s="1301" t="s">
        <v>397</v>
      </c>
      <c r="D356" s="1301" t="s">
        <v>856</v>
      </c>
      <c r="E356" s="1301" t="s">
        <v>110</v>
      </c>
      <c r="F356" s="1301" t="s">
        <v>251</v>
      </c>
      <c r="G356" s="1301" t="s">
        <v>250</v>
      </c>
      <c r="H356" s="1295"/>
      <c r="I356" s="1295"/>
    </row>
    <row r="357" spans="1:9">
      <c r="A357" s="1300">
        <v>1145894730</v>
      </c>
      <c r="B357" s="1301" t="s">
        <v>1180</v>
      </c>
      <c r="C357" s="1301" t="s">
        <v>397</v>
      </c>
      <c r="D357" s="1301" t="s">
        <v>399</v>
      </c>
      <c r="E357" s="1301" t="s">
        <v>150</v>
      </c>
      <c r="F357" s="1301" t="s">
        <v>251</v>
      </c>
      <c r="G357" s="1301" t="s">
        <v>250</v>
      </c>
      <c r="H357" s="1295"/>
      <c r="I357" s="1295"/>
    </row>
    <row r="358" spans="1:9">
      <c r="A358" s="1300">
        <v>1145919206</v>
      </c>
      <c r="B358" s="1301" t="s">
        <v>1386</v>
      </c>
      <c r="C358" s="1301" t="s">
        <v>7</v>
      </c>
      <c r="D358" s="1301"/>
      <c r="E358" s="1301"/>
      <c r="F358" s="1301" t="s">
        <v>229</v>
      </c>
      <c r="G358" s="1301" t="s">
        <v>228</v>
      </c>
      <c r="H358" s="1295"/>
      <c r="I358" s="1295"/>
    </row>
    <row r="359" spans="1:9">
      <c r="A359" s="1300">
        <v>1146010955</v>
      </c>
      <c r="B359" s="1301" t="s">
        <v>1181</v>
      </c>
      <c r="C359" s="1301" t="s">
        <v>397</v>
      </c>
      <c r="D359" s="1301" t="s">
        <v>398</v>
      </c>
      <c r="E359" s="1301" t="s">
        <v>147</v>
      </c>
      <c r="F359" s="1301" t="s">
        <v>229</v>
      </c>
      <c r="G359" s="1301" t="s">
        <v>228</v>
      </c>
      <c r="H359" s="1295"/>
      <c r="I359" s="1295"/>
    </row>
    <row r="360" spans="1:9">
      <c r="A360" s="1300">
        <v>1146039723</v>
      </c>
      <c r="B360" s="1301" t="s">
        <v>870</v>
      </c>
      <c r="C360" s="1301" t="s">
        <v>397</v>
      </c>
      <c r="D360" s="1301" t="s">
        <v>851</v>
      </c>
      <c r="E360" s="1301" t="s">
        <v>258</v>
      </c>
      <c r="F360" s="1301" t="s">
        <v>251</v>
      </c>
      <c r="G360" s="1301" t="s">
        <v>250</v>
      </c>
      <c r="H360" s="1295"/>
      <c r="I360" s="1295"/>
    </row>
    <row r="361" spans="1:9">
      <c r="A361" s="1300">
        <v>1146067617</v>
      </c>
      <c r="B361" s="1301" t="s">
        <v>482</v>
      </c>
      <c r="C361" s="1301" t="s">
        <v>397</v>
      </c>
      <c r="D361" s="1301" t="s">
        <v>401</v>
      </c>
      <c r="E361" s="1301" t="s">
        <v>143</v>
      </c>
      <c r="F361" s="1301" t="s">
        <v>251</v>
      </c>
      <c r="G361" s="1301" t="s">
        <v>250</v>
      </c>
      <c r="H361" s="1295"/>
      <c r="I361" s="1295"/>
    </row>
    <row r="362" spans="1:9">
      <c r="A362" s="1300">
        <v>1146135414</v>
      </c>
      <c r="B362" s="1301" t="s">
        <v>962</v>
      </c>
      <c r="C362" s="1301" t="s">
        <v>397</v>
      </c>
      <c r="D362" s="1301" t="s">
        <v>848</v>
      </c>
      <c r="E362" s="1301" t="s">
        <v>158</v>
      </c>
      <c r="F362" s="1301" t="s">
        <v>257</v>
      </c>
      <c r="G362" s="1301" t="s">
        <v>256</v>
      </c>
      <c r="H362" s="1295"/>
      <c r="I362" s="1295"/>
    </row>
    <row r="363" spans="1:9">
      <c r="A363" s="1300">
        <v>1146225553</v>
      </c>
      <c r="B363" s="1301" t="s">
        <v>637</v>
      </c>
      <c r="C363" s="1301" t="s">
        <v>397</v>
      </c>
      <c r="D363" s="1301" t="s">
        <v>399</v>
      </c>
      <c r="E363" s="1301" t="s">
        <v>150</v>
      </c>
      <c r="F363" s="1301" t="s">
        <v>251</v>
      </c>
      <c r="G363" s="1301" t="s">
        <v>250</v>
      </c>
      <c r="H363" s="1295"/>
      <c r="I363" s="1295"/>
    </row>
    <row r="364" spans="1:9">
      <c r="A364" s="1300">
        <v>1146231288</v>
      </c>
      <c r="B364" s="1301" t="s">
        <v>567</v>
      </c>
      <c r="C364" s="1301" t="s">
        <v>395</v>
      </c>
      <c r="D364" s="1301" t="s">
        <v>398</v>
      </c>
      <c r="E364" s="1301" t="s">
        <v>147</v>
      </c>
      <c r="F364" s="1301" t="s">
        <v>251</v>
      </c>
      <c r="G364" s="1301" t="s">
        <v>250</v>
      </c>
      <c r="H364" s="1295"/>
      <c r="I364" s="1295"/>
    </row>
    <row r="365" spans="1:9">
      <c r="A365" s="1300">
        <v>1146248589</v>
      </c>
      <c r="B365" s="1301" t="s">
        <v>540</v>
      </c>
      <c r="C365" s="1301" t="s">
        <v>395</v>
      </c>
      <c r="D365" s="1301" t="s">
        <v>398</v>
      </c>
      <c r="E365" s="1301" t="s">
        <v>147</v>
      </c>
      <c r="F365" s="1301" t="s">
        <v>251</v>
      </c>
      <c r="G365" s="1301" t="s">
        <v>250</v>
      </c>
      <c r="H365" s="1295"/>
      <c r="I365" s="1295"/>
    </row>
    <row r="366" spans="1:9">
      <c r="A366" s="1300">
        <v>1146255097</v>
      </c>
      <c r="B366" s="1301" t="s">
        <v>668</v>
      </c>
      <c r="C366" s="1301" t="s">
        <v>395</v>
      </c>
      <c r="D366" s="1301" t="s">
        <v>401</v>
      </c>
      <c r="E366" s="1301" t="s">
        <v>143</v>
      </c>
      <c r="F366" s="1301" t="s">
        <v>251</v>
      </c>
      <c r="G366" s="1301" t="s">
        <v>250</v>
      </c>
      <c r="H366" s="1295"/>
      <c r="I366" s="1295"/>
    </row>
    <row r="367" spans="1:9">
      <c r="A367" s="1300">
        <v>1146269577</v>
      </c>
      <c r="B367" s="1301" t="s">
        <v>1387</v>
      </c>
      <c r="C367" s="1301" t="s">
        <v>7</v>
      </c>
      <c r="D367" s="1301"/>
      <c r="E367" s="1301"/>
      <c r="F367" s="1301" t="s">
        <v>241</v>
      </c>
      <c r="G367" s="1301" t="s">
        <v>240</v>
      </c>
      <c r="H367" s="1295"/>
      <c r="I367" s="1295"/>
    </row>
    <row r="368" spans="1:9">
      <c r="A368" s="1300">
        <v>1146372926</v>
      </c>
      <c r="B368" s="1301" t="s">
        <v>1182</v>
      </c>
      <c r="C368" s="1301" t="s">
        <v>397</v>
      </c>
      <c r="D368" s="1301" t="s">
        <v>399</v>
      </c>
      <c r="E368" s="1301" t="s">
        <v>150</v>
      </c>
      <c r="F368" s="1301" t="s">
        <v>251</v>
      </c>
      <c r="G368" s="1301" t="s">
        <v>250</v>
      </c>
      <c r="H368" s="1295"/>
      <c r="I368" s="1295"/>
    </row>
    <row r="369" spans="1:9">
      <c r="A369" s="1300">
        <v>1146385985</v>
      </c>
      <c r="B369" s="1301" t="s">
        <v>903</v>
      </c>
      <c r="C369" s="1301" t="s">
        <v>397</v>
      </c>
      <c r="D369" s="1301" t="s">
        <v>856</v>
      </c>
      <c r="E369" s="1301" t="s">
        <v>110</v>
      </c>
      <c r="F369" s="1301" t="s">
        <v>251</v>
      </c>
      <c r="G369" s="1301" t="s">
        <v>250</v>
      </c>
      <c r="H369" s="1295"/>
      <c r="I369" s="1295"/>
    </row>
    <row r="370" spans="1:9">
      <c r="A370" s="1300">
        <v>1146388476</v>
      </c>
      <c r="B370" s="1301" t="s">
        <v>1183</v>
      </c>
      <c r="C370" s="1301" t="s">
        <v>397</v>
      </c>
      <c r="D370" s="1301" t="s">
        <v>402</v>
      </c>
      <c r="E370" s="1301" t="s">
        <v>103</v>
      </c>
      <c r="F370" s="1301" t="s">
        <v>229</v>
      </c>
      <c r="G370" s="1301" t="s">
        <v>228</v>
      </c>
      <c r="H370" s="1295"/>
      <c r="I370" s="1295"/>
    </row>
    <row r="371" spans="1:9">
      <c r="A371" s="1300">
        <v>1146425799</v>
      </c>
      <c r="B371" s="1301" t="s">
        <v>937</v>
      </c>
      <c r="C371" s="1301" t="s">
        <v>397</v>
      </c>
      <c r="D371" s="1301" t="s">
        <v>848</v>
      </c>
      <c r="E371" s="1301" t="s">
        <v>158</v>
      </c>
      <c r="F371" s="1301" t="s">
        <v>251</v>
      </c>
      <c r="G371" s="1301" t="s">
        <v>250</v>
      </c>
      <c r="H371" s="1295"/>
      <c r="I371" s="1295"/>
    </row>
    <row r="372" spans="1:9">
      <c r="A372" s="1300">
        <v>1146442745</v>
      </c>
      <c r="B372" s="1301" t="s">
        <v>388</v>
      </c>
      <c r="C372" s="1301" t="s">
        <v>395</v>
      </c>
      <c r="D372" s="1301" t="s">
        <v>396</v>
      </c>
      <c r="E372" s="1301" t="s">
        <v>159</v>
      </c>
      <c r="F372" s="1301" t="s">
        <v>235</v>
      </c>
      <c r="G372" s="1301" t="s">
        <v>234</v>
      </c>
      <c r="H372" s="1295"/>
      <c r="I372" s="1295"/>
    </row>
    <row r="373" spans="1:9">
      <c r="A373" s="1300">
        <v>1146580601</v>
      </c>
      <c r="B373" s="1301" t="s">
        <v>907</v>
      </c>
      <c r="C373" s="1301" t="s">
        <v>397</v>
      </c>
      <c r="D373" s="1301" t="s">
        <v>848</v>
      </c>
      <c r="E373" s="1301" t="s">
        <v>158</v>
      </c>
      <c r="F373" s="1301" t="s">
        <v>247</v>
      </c>
      <c r="G373" s="1301" t="s">
        <v>246</v>
      </c>
      <c r="H373" s="1295"/>
      <c r="I373" s="1295"/>
    </row>
    <row r="374" spans="1:9">
      <c r="A374" s="1300">
        <v>1146587580</v>
      </c>
      <c r="B374" s="1301" t="s">
        <v>1184</v>
      </c>
      <c r="C374" s="1301" t="s">
        <v>397</v>
      </c>
      <c r="D374" s="1301" t="s">
        <v>398</v>
      </c>
      <c r="E374" s="1301" t="s">
        <v>147</v>
      </c>
      <c r="F374" s="1301" t="s">
        <v>251</v>
      </c>
      <c r="G374" s="1301" t="s">
        <v>250</v>
      </c>
      <c r="H374" s="1295"/>
      <c r="I374" s="1295"/>
    </row>
    <row r="375" spans="1:9">
      <c r="A375" s="1300">
        <v>1146614673</v>
      </c>
      <c r="B375" s="1301" t="s">
        <v>793</v>
      </c>
      <c r="C375" s="1301" t="s">
        <v>7</v>
      </c>
      <c r="D375" s="1301"/>
      <c r="E375" s="1301"/>
      <c r="F375" s="1301" t="s">
        <v>229</v>
      </c>
      <c r="G375" s="1301" t="s">
        <v>228</v>
      </c>
      <c r="H375" s="1295"/>
      <c r="I375" s="1295"/>
    </row>
    <row r="376" spans="1:9">
      <c r="A376" s="1300">
        <v>1146634176</v>
      </c>
      <c r="B376" s="1301" t="s">
        <v>1185</v>
      </c>
      <c r="C376" s="1301" t="s">
        <v>397</v>
      </c>
      <c r="D376" s="1301" t="s">
        <v>398</v>
      </c>
      <c r="E376" s="1301" t="s">
        <v>147</v>
      </c>
      <c r="F376" s="1301" t="s">
        <v>225</v>
      </c>
      <c r="G376" s="1301" t="s">
        <v>224</v>
      </c>
      <c r="H376" s="1295"/>
      <c r="I376" s="1295"/>
    </row>
    <row r="377" spans="1:9">
      <c r="A377" s="1300">
        <v>1146668919</v>
      </c>
      <c r="B377" s="1301" t="s">
        <v>1186</v>
      </c>
      <c r="C377" s="1301" t="s">
        <v>397</v>
      </c>
      <c r="D377" s="1301" t="s">
        <v>396</v>
      </c>
      <c r="E377" s="1301" t="s">
        <v>159</v>
      </c>
      <c r="F377" s="1301" t="s">
        <v>251</v>
      </c>
      <c r="G377" s="1301" t="s">
        <v>250</v>
      </c>
      <c r="H377" s="1295"/>
      <c r="I377" s="1295"/>
    </row>
    <row r="378" spans="1:9">
      <c r="A378" s="1300">
        <v>1146672325</v>
      </c>
      <c r="B378" s="1301" t="s">
        <v>679</v>
      </c>
      <c r="C378" s="1301" t="s">
        <v>397</v>
      </c>
      <c r="D378" s="1301" t="s">
        <v>399</v>
      </c>
      <c r="E378" s="1301" t="s">
        <v>150</v>
      </c>
      <c r="F378" s="1301" t="s">
        <v>251</v>
      </c>
      <c r="G378" s="1301" t="s">
        <v>250</v>
      </c>
      <c r="H378" s="1295"/>
      <c r="I378" s="1295"/>
    </row>
    <row r="379" spans="1:9">
      <c r="A379" s="1300">
        <v>1146726618</v>
      </c>
      <c r="B379" s="1301" t="s">
        <v>952</v>
      </c>
      <c r="C379" s="1301" t="s">
        <v>397</v>
      </c>
      <c r="D379" s="1301" t="s">
        <v>856</v>
      </c>
      <c r="E379" s="1301" t="s">
        <v>110</v>
      </c>
      <c r="F379" s="1301" t="s">
        <v>251</v>
      </c>
      <c r="G379" s="1301" t="s">
        <v>250</v>
      </c>
      <c r="H379" s="1295"/>
      <c r="I379" s="1295"/>
    </row>
    <row r="380" spans="1:9">
      <c r="A380" s="1300">
        <v>1146759767</v>
      </c>
      <c r="B380" s="1301" t="s">
        <v>1388</v>
      </c>
      <c r="C380" s="1301" t="s">
        <v>7</v>
      </c>
      <c r="D380" s="1301"/>
      <c r="E380" s="1301"/>
      <c r="F380" s="1301" t="s">
        <v>251</v>
      </c>
      <c r="G380" s="1301" t="s">
        <v>250</v>
      </c>
      <c r="H380" s="1295"/>
      <c r="I380" s="1295"/>
    </row>
    <row r="381" spans="1:9">
      <c r="A381" s="1300">
        <v>1146795688</v>
      </c>
      <c r="B381" s="1301" t="s">
        <v>681</v>
      </c>
      <c r="C381" s="1301" t="s">
        <v>397</v>
      </c>
      <c r="D381" s="1301" t="s">
        <v>398</v>
      </c>
      <c r="E381" s="1301" t="s">
        <v>147</v>
      </c>
      <c r="F381" s="1301" t="s">
        <v>251</v>
      </c>
      <c r="G381" s="1301" t="s">
        <v>250</v>
      </c>
      <c r="H381" s="1295"/>
      <c r="I381" s="1295"/>
    </row>
    <row r="382" spans="1:9">
      <c r="A382" s="1300">
        <v>1146804514</v>
      </c>
      <c r="B382" s="1301" t="s">
        <v>1389</v>
      </c>
      <c r="C382" s="1301" t="s">
        <v>7</v>
      </c>
      <c r="D382" s="1301"/>
      <c r="E382" s="1301"/>
      <c r="F382" s="1301" t="s">
        <v>251</v>
      </c>
      <c r="G382" s="1301" t="s">
        <v>250</v>
      </c>
      <c r="H382" s="1295"/>
      <c r="I382" s="1295"/>
    </row>
    <row r="383" spans="1:9">
      <c r="A383" s="1300">
        <v>1146815445</v>
      </c>
      <c r="B383" s="1301" t="s">
        <v>1390</v>
      </c>
      <c r="C383" s="1301" t="s">
        <v>7</v>
      </c>
      <c r="D383" s="1301"/>
      <c r="E383" s="1301"/>
      <c r="F383" s="1301" t="s">
        <v>251</v>
      </c>
      <c r="G383" s="1301" t="s">
        <v>250</v>
      </c>
      <c r="H383" s="1295"/>
      <c r="I383" s="1295"/>
    </row>
    <row r="384" spans="1:9">
      <c r="A384" s="1300">
        <v>1146816799</v>
      </c>
      <c r="B384" s="1301" t="s">
        <v>889</v>
      </c>
      <c r="C384" s="1301" t="s">
        <v>397</v>
      </c>
      <c r="D384" s="1301" t="s">
        <v>396</v>
      </c>
      <c r="E384" s="1301" t="s">
        <v>159</v>
      </c>
      <c r="F384" s="1301" t="s">
        <v>247</v>
      </c>
      <c r="G384" s="1301" t="s">
        <v>246</v>
      </c>
      <c r="H384" s="1295"/>
      <c r="I384" s="1295"/>
    </row>
    <row r="385" spans="1:9">
      <c r="A385" s="1300">
        <v>1146820874</v>
      </c>
      <c r="B385" s="1301" t="s">
        <v>528</v>
      </c>
      <c r="C385" s="1301" t="s">
        <v>395</v>
      </c>
      <c r="D385" s="1301" t="s">
        <v>399</v>
      </c>
      <c r="E385" s="1301" t="s">
        <v>150</v>
      </c>
      <c r="F385" s="1301" t="s">
        <v>229</v>
      </c>
      <c r="G385" s="1301" t="s">
        <v>228</v>
      </c>
      <c r="H385" s="1295"/>
      <c r="I385" s="1295"/>
    </row>
    <row r="386" spans="1:9">
      <c r="A386" s="1300">
        <v>1146942405</v>
      </c>
      <c r="B386" s="1301" t="s">
        <v>436</v>
      </c>
      <c r="C386" s="1301" t="s">
        <v>395</v>
      </c>
      <c r="D386" s="1301" t="s">
        <v>396</v>
      </c>
      <c r="E386" s="1301" t="s">
        <v>159</v>
      </c>
      <c r="F386" s="1301" t="s">
        <v>251</v>
      </c>
      <c r="G386" s="1301" t="s">
        <v>250</v>
      </c>
      <c r="H386" s="1295"/>
      <c r="I386" s="1295"/>
    </row>
    <row r="387" spans="1:9">
      <c r="A387" s="1300">
        <v>1146961868</v>
      </c>
      <c r="B387" s="1301" t="s">
        <v>897</v>
      </c>
      <c r="C387" s="1301" t="s">
        <v>397</v>
      </c>
      <c r="D387" s="1301" t="s">
        <v>848</v>
      </c>
      <c r="E387" s="1301" t="s">
        <v>158</v>
      </c>
      <c r="F387" s="1301" t="s">
        <v>229</v>
      </c>
      <c r="G387" s="1301" t="s">
        <v>228</v>
      </c>
      <c r="H387" s="1295"/>
      <c r="I387" s="1295"/>
    </row>
    <row r="388" spans="1:9">
      <c r="A388" s="1300">
        <v>1147022561</v>
      </c>
      <c r="B388" s="1301" t="s">
        <v>1391</v>
      </c>
      <c r="C388" s="1301" t="s">
        <v>7</v>
      </c>
      <c r="D388" s="1301"/>
      <c r="E388" s="1301"/>
      <c r="F388" s="1301" t="s">
        <v>251</v>
      </c>
      <c r="G388" s="1301" t="s">
        <v>250</v>
      </c>
      <c r="H388" s="1295"/>
      <c r="I388" s="1295"/>
    </row>
    <row r="389" spans="1:9">
      <c r="A389" s="1300">
        <v>1147049291</v>
      </c>
      <c r="B389" s="1301" t="s">
        <v>607</v>
      </c>
      <c r="C389" s="1301" t="s">
        <v>397</v>
      </c>
      <c r="D389" s="1301" t="s">
        <v>399</v>
      </c>
      <c r="E389" s="1301" t="s">
        <v>150</v>
      </c>
      <c r="F389" s="1301" t="s">
        <v>251</v>
      </c>
      <c r="G389" s="1301" t="s">
        <v>250</v>
      </c>
      <c r="H389" s="1295"/>
      <c r="I389" s="1295"/>
    </row>
    <row r="390" spans="1:9">
      <c r="A390" s="1300">
        <v>1147063987</v>
      </c>
      <c r="B390" s="1301" t="s">
        <v>1187</v>
      </c>
      <c r="C390" s="1301" t="s">
        <v>397</v>
      </c>
      <c r="D390" s="1301" t="s">
        <v>399</v>
      </c>
      <c r="E390" s="1301" t="s">
        <v>150</v>
      </c>
      <c r="F390" s="1301" t="s">
        <v>251</v>
      </c>
      <c r="G390" s="1301" t="s">
        <v>250</v>
      </c>
      <c r="H390" s="1295"/>
      <c r="I390" s="1295"/>
    </row>
    <row r="391" spans="1:9">
      <c r="A391" s="1300">
        <v>1147077052</v>
      </c>
      <c r="B391" s="1301" t="s">
        <v>1392</v>
      </c>
      <c r="C391" s="1301" t="s">
        <v>7</v>
      </c>
      <c r="D391" s="1301"/>
      <c r="E391" s="1301"/>
      <c r="F391" s="1301" t="s">
        <v>251</v>
      </c>
      <c r="G391" s="1301" t="s">
        <v>250</v>
      </c>
      <c r="H391" s="1295"/>
      <c r="I391" s="1295"/>
    </row>
    <row r="392" spans="1:9">
      <c r="A392" s="1300">
        <v>1147155916</v>
      </c>
      <c r="B392" s="1301" t="s">
        <v>841</v>
      </c>
      <c r="C392" s="1301" t="s">
        <v>397</v>
      </c>
      <c r="D392" s="1301" t="s">
        <v>439</v>
      </c>
      <c r="E392" s="1301" t="s">
        <v>102</v>
      </c>
      <c r="F392" s="1301" t="s">
        <v>251</v>
      </c>
      <c r="G392" s="1301" t="s">
        <v>250</v>
      </c>
      <c r="H392" s="1295"/>
      <c r="I392" s="1295"/>
    </row>
    <row r="393" spans="1:9">
      <c r="A393" s="1300">
        <v>1147238225</v>
      </c>
      <c r="B393" s="1301" t="s">
        <v>812</v>
      </c>
      <c r="C393" s="1301" t="s">
        <v>395</v>
      </c>
      <c r="D393" s="1301" t="s">
        <v>400</v>
      </c>
      <c r="E393" s="1301" t="s">
        <v>153</v>
      </c>
      <c r="F393" s="1301" t="s">
        <v>233</v>
      </c>
      <c r="G393" s="1301" t="s">
        <v>232</v>
      </c>
      <c r="H393" s="1295"/>
      <c r="I393" s="1295"/>
    </row>
    <row r="394" spans="1:9">
      <c r="A394" s="1300">
        <v>1147278783</v>
      </c>
      <c r="B394" s="1301" t="s">
        <v>1393</v>
      </c>
      <c r="C394" s="1301" t="s">
        <v>7</v>
      </c>
      <c r="D394" s="1301"/>
      <c r="E394" s="1301"/>
      <c r="F394" s="1301" t="s">
        <v>251</v>
      </c>
      <c r="G394" s="1301" t="s">
        <v>250</v>
      </c>
      <c r="H394" s="1295"/>
      <c r="I394" s="1295"/>
    </row>
    <row r="395" spans="1:9">
      <c r="A395" s="1300">
        <v>1147293287</v>
      </c>
      <c r="B395" s="1301" t="s">
        <v>1188</v>
      </c>
      <c r="C395" s="1301" t="s">
        <v>397</v>
      </c>
      <c r="D395" s="1301" t="s">
        <v>398</v>
      </c>
      <c r="E395" s="1301" t="s">
        <v>147</v>
      </c>
      <c r="F395" s="1301" t="s">
        <v>251</v>
      </c>
      <c r="G395" s="1301" t="s">
        <v>250</v>
      </c>
      <c r="H395" s="1295"/>
      <c r="I395" s="1295"/>
    </row>
    <row r="396" spans="1:9">
      <c r="A396" s="1300">
        <v>1147322458</v>
      </c>
      <c r="B396" s="1301" t="s">
        <v>1189</v>
      </c>
      <c r="C396" s="1301" t="s">
        <v>397</v>
      </c>
      <c r="D396" s="1301" t="s">
        <v>399</v>
      </c>
      <c r="E396" s="1301" t="s">
        <v>150</v>
      </c>
      <c r="F396" s="1301" t="s">
        <v>251</v>
      </c>
      <c r="G396" s="1301" t="s">
        <v>250</v>
      </c>
      <c r="H396" s="1295"/>
      <c r="I396" s="1295"/>
    </row>
    <row r="397" spans="1:9">
      <c r="A397" s="1300">
        <v>1147330097</v>
      </c>
      <c r="B397" s="1301" t="s">
        <v>901</v>
      </c>
      <c r="C397" s="1301" t="s">
        <v>397</v>
      </c>
      <c r="D397" s="1301" t="s">
        <v>848</v>
      </c>
      <c r="E397" s="1301" t="s">
        <v>158</v>
      </c>
      <c r="F397" s="1301" t="s">
        <v>251</v>
      </c>
      <c r="G397" s="1301" t="s">
        <v>250</v>
      </c>
      <c r="H397" s="1295"/>
      <c r="I397" s="1295"/>
    </row>
    <row r="398" spans="1:9">
      <c r="A398" s="1300">
        <v>1147435029</v>
      </c>
      <c r="B398" s="1301" t="s">
        <v>466</v>
      </c>
      <c r="C398" s="1301" t="s">
        <v>397</v>
      </c>
      <c r="D398" s="1301" t="s">
        <v>398</v>
      </c>
      <c r="E398" s="1301" t="s">
        <v>147</v>
      </c>
      <c r="F398" s="1301" t="s">
        <v>251</v>
      </c>
      <c r="G398" s="1301" t="s">
        <v>250</v>
      </c>
      <c r="H398" s="1295"/>
      <c r="I398" s="1295"/>
    </row>
    <row r="399" spans="1:9">
      <c r="A399" s="1300">
        <v>1147451869</v>
      </c>
      <c r="B399" s="1301" t="s">
        <v>421</v>
      </c>
      <c r="C399" s="1301" t="s">
        <v>397</v>
      </c>
      <c r="D399" s="1301" t="s">
        <v>396</v>
      </c>
      <c r="E399" s="1301" t="s">
        <v>159</v>
      </c>
      <c r="F399" s="1301" t="s">
        <v>233</v>
      </c>
      <c r="G399" s="1301" t="s">
        <v>232</v>
      </c>
      <c r="H399" s="1295"/>
      <c r="I399" s="1295"/>
    </row>
    <row r="400" spans="1:9">
      <c r="A400" s="1300">
        <v>1147494430</v>
      </c>
      <c r="B400" s="1301" t="s">
        <v>860</v>
      </c>
      <c r="C400" s="1301" t="s">
        <v>395</v>
      </c>
      <c r="D400" s="1301" t="s">
        <v>856</v>
      </c>
      <c r="E400" s="1301" t="s">
        <v>110</v>
      </c>
      <c r="F400" s="1301" t="s">
        <v>251</v>
      </c>
      <c r="G400" s="1301" t="s">
        <v>250</v>
      </c>
      <c r="H400" s="1295"/>
      <c r="I400" s="1295"/>
    </row>
    <row r="401" spans="1:9">
      <c r="A401" s="1300">
        <v>1147507546</v>
      </c>
      <c r="B401" s="1301" t="s">
        <v>1190</v>
      </c>
      <c r="C401" s="1301" t="s">
        <v>397</v>
      </c>
      <c r="D401" s="1301" t="s">
        <v>398</v>
      </c>
      <c r="E401" s="1301" t="s">
        <v>147</v>
      </c>
      <c r="F401" s="1301" t="s">
        <v>251</v>
      </c>
      <c r="G401" s="1301" t="s">
        <v>250</v>
      </c>
      <c r="H401" s="1295"/>
      <c r="I401" s="1295"/>
    </row>
    <row r="402" spans="1:9">
      <c r="A402" s="1300">
        <v>1147529003</v>
      </c>
      <c r="B402" s="1301" t="s">
        <v>1191</v>
      </c>
      <c r="C402" s="1301" t="s">
        <v>397</v>
      </c>
      <c r="D402" s="1301" t="s">
        <v>399</v>
      </c>
      <c r="E402" s="1301" t="s">
        <v>150</v>
      </c>
      <c r="F402" s="1301" t="s">
        <v>229</v>
      </c>
      <c r="G402" s="1301" t="s">
        <v>228</v>
      </c>
      <c r="H402" s="1295"/>
      <c r="I402" s="1295"/>
    </row>
    <row r="403" spans="1:9">
      <c r="A403" s="1300">
        <v>1147576400</v>
      </c>
      <c r="B403" s="1301" t="s">
        <v>1192</v>
      </c>
      <c r="C403" s="1301" t="s">
        <v>397</v>
      </c>
      <c r="D403" s="1301" t="s">
        <v>398</v>
      </c>
      <c r="E403" s="1301" t="s">
        <v>147</v>
      </c>
      <c r="F403" s="1301" t="s">
        <v>251</v>
      </c>
      <c r="G403" s="1301" t="s">
        <v>250</v>
      </c>
      <c r="H403" s="1295"/>
      <c r="I403" s="1295"/>
    </row>
    <row r="404" spans="1:9">
      <c r="A404" s="1300">
        <v>1147657671</v>
      </c>
      <c r="B404" s="1301" t="s">
        <v>1193</v>
      </c>
      <c r="C404" s="1301" t="s">
        <v>397</v>
      </c>
      <c r="D404" s="1301" t="s">
        <v>396</v>
      </c>
      <c r="E404" s="1301" t="s">
        <v>159</v>
      </c>
      <c r="F404" s="1301" t="s">
        <v>231</v>
      </c>
      <c r="G404" s="1301" t="s">
        <v>230</v>
      </c>
      <c r="H404" s="1295"/>
      <c r="I404" s="1295"/>
    </row>
    <row r="405" spans="1:9">
      <c r="A405" s="1300">
        <v>1147708912</v>
      </c>
      <c r="B405" s="1301" t="s">
        <v>1194</v>
      </c>
      <c r="C405" s="1301" t="s">
        <v>397</v>
      </c>
      <c r="D405" s="1301" t="s">
        <v>396</v>
      </c>
      <c r="E405" s="1301" t="s">
        <v>159</v>
      </c>
      <c r="F405" s="1301" t="s">
        <v>239</v>
      </c>
      <c r="G405" s="1301" t="s">
        <v>238</v>
      </c>
      <c r="H405" s="1295"/>
      <c r="I405" s="1295"/>
    </row>
    <row r="406" spans="1:9">
      <c r="A406" s="1300">
        <v>1147723812</v>
      </c>
      <c r="B406" s="1301" t="s">
        <v>1195</v>
      </c>
      <c r="C406" s="1301" t="s">
        <v>397</v>
      </c>
      <c r="D406" s="1301" t="s">
        <v>399</v>
      </c>
      <c r="E406" s="1301" t="s">
        <v>150</v>
      </c>
      <c r="F406" s="1301" t="s">
        <v>251</v>
      </c>
      <c r="G406" s="1301" t="s">
        <v>250</v>
      </c>
      <c r="H406" s="1295"/>
      <c r="I406" s="1295"/>
    </row>
    <row r="407" spans="1:9">
      <c r="A407" s="1300">
        <v>1147724760</v>
      </c>
      <c r="B407" s="1301" t="s">
        <v>1196</v>
      </c>
      <c r="C407" s="1301" t="s">
        <v>395</v>
      </c>
      <c r="D407" s="1301" t="s">
        <v>851</v>
      </c>
      <c r="E407" s="1301" t="s">
        <v>258</v>
      </c>
      <c r="F407" s="1301" t="s">
        <v>251</v>
      </c>
      <c r="G407" s="1301" t="s">
        <v>250</v>
      </c>
      <c r="H407" s="1295"/>
      <c r="I407" s="1295"/>
    </row>
    <row r="408" spans="1:9">
      <c r="A408" s="1300">
        <v>1147738398</v>
      </c>
      <c r="B408" s="1301" t="s">
        <v>1197</v>
      </c>
      <c r="C408" s="1301" t="s">
        <v>395</v>
      </c>
      <c r="D408" s="1301" t="s">
        <v>396</v>
      </c>
      <c r="E408" s="1301" t="s">
        <v>159</v>
      </c>
      <c r="F408" s="1301" t="s">
        <v>227</v>
      </c>
      <c r="G408" s="1301" t="s">
        <v>226</v>
      </c>
      <c r="H408" s="1295"/>
      <c r="I408" s="1295"/>
    </row>
    <row r="409" spans="1:9">
      <c r="A409" s="1300">
        <v>1147790001</v>
      </c>
      <c r="B409" s="1301" t="s">
        <v>904</v>
      </c>
      <c r="C409" s="1301" t="s">
        <v>397</v>
      </c>
      <c r="D409" s="1301" t="s">
        <v>848</v>
      </c>
      <c r="E409" s="1301" t="s">
        <v>158</v>
      </c>
      <c r="F409" s="1301" t="s">
        <v>229</v>
      </c>
      <c r="G409" s="1301" t="s">
        <v>228</v>
      </c>
      <c r="H409" s="1295"/>
      <c r="I409" s="1295"/>
    </row>
    <row r="410" spans="1:9">
      <c r="A410" s="1300">
        <v>1147798749</v>
      </c>
      <c r="B410" s="1301" t="s">
        <v>975</v>
      </c>
      <c r="C410" s="1301" t="s">
        <v>397</v>
      </c>
      <c r="D410" s="1301" t="s">
        <v>856</v>
      </c>
      <c r="E410" s="1301" t="s">
        <v>110</v>
      </c>
      <c r="F410" s="1301" t="s">
        <v>251</v>
      </c>
      <c r="G410" s="1301" t="s">
        <v>250</v>
      </c>
      <c r="H410" s="1295"/>
      <c r="I410" s="1295"/>
    </row>
    <row r="411" spans="1:9">
      <c r="A411" s="1300">
        <v>1147859061</v>
      </c>
      <c r="B411" s="1301" t="s">
        <v>653</v>
      </c>
      <c r="C411" s="1301" t="s">
        <v>397</v>
      </c>
      <c r="D411" s="1301" t="s">
        <v>398</v>
      </c>
      <c r="E411" s="1301" t="s">
        <v>147</v>
      </c>
      <c r="F411" s="1301" t="s">
        <v>251</v>
      </c>
      <c r="G411" s="1301" t="s">
        <v>250</v>
      </c>
      <c r="H411" s="1295"/>
      <c r="I411" s="1295"/>
    </row>
    <row r="412" spans="1:9">
      <c r="A412" s="1300">
        <v>1147890363</v>
      </c>
      <c r="B412" s="1301" t="s">
        <v>1394</v>
      </c>
      <c r="C412" s="1301" t="s">
        <v>7</v>
      </c>
      <c r="D412" s="1301"/>
      <c r="E412" s="1301"/>
      <c r="F412" s="1301" t="s">
        <v>249</v>
      </c>
      <c r="G412" s="1301" t="s">
        <v>248</v>
      </c>
      <c r="H412" s="1295"/>
      <c r="I412" s="1295"/>
    </row>
    <row r="413" spans="1:9">
      <c r="A413" s="1300">
        <v>1147949524</v>
      </c>
      <c r="B413" s="1301" t="s">
        <v>578</v>
      </c>
      <c r="C413" s="1301" t="s">
        <v>395</v>
      </c>
      <c r="D413" s="1301" t="s">
        <v>401</v>
      </c>
      <c r="E413" s="1301" t="s">
        <v>143</v>
      </c>
      <c r="F413" s="1301" t="s">
        <v>251</v>
      </c>
      <c r="G413" s="1301" t="s">
        <v>250</v>
      </c>
      <c r="H413" s="1295"/>
      <c r="I413" s="1295"/>
    </row>
    <row r="414" spans="1:9">
      <c r="A414" s="1300">
        <v>1147964010</v>
      </c>
      <c r="B414" s="1301" t="s">
        <v>1198</v>
      </c>
      <c r="C414" s="1301" t="s">
        <v>397</v>
      </c>
      <c r="D414" s="1301" t="s">
        <v>848</v>
      </c>
      <c r="E414" s="1301" t="s">
        <v>158</v>
      </c>
      <c r="F414" s="1301" t="s">
        <v>225</v>
      </c>
      <c r="G414" s="1301" t="s">
        <v>224</v>
      </c>
      <c r="H414" s="1295"/>
      <c r="I414" s="1295"/>
    </row>
    <row r="415" spans="1:9">
      <c r="A415" s="1300">
        <v>1147979968</v>
      </c>
      <c r="B415" s="1301" t="s">
        <v>1199</v>
      </c>
      <c r="C415" s="1301" t="s">
        <v>397</v>
      </c>
      <c r="D415" s="1301" t="s">
        <v>400</v>
      </c>
      <c r="E415" s="1301" t="s">
        <v>153</v>
      </c>
      <c r="F415" s="1301" t="s">
        <v>251</v>
      </c>
      <c r="G415" s="1301" t="s">
        <v>250</v>
      </c>
      <c r="H415" s="1295"/>
      <c r="I415" s="1295"/>
    </row>
    <row r="416" spans="1:9">
      <c r="A416" s="1300">
        <v>1148027718</v>
      </c>
      <c r="B416" s="1301" t="s">
        <v>803</v>
      </c>
      <c r="C416" s="1301" t="s">
        <v>397</v>
      </c>
      <c r="D416" s="1301" t="s">
        <v>400</v>
      </c>
      <c r="E416" s="1301" t="s">
        <v>153</v>
      </c>
      <c r="F416" s="1301" t="s">
        <v>251</v>
      </c>
      <c r="G416" s="1301" t="s">
        <v>250</v>
      </c>
      <c r="H416" s="1295"/>
      <c r="I416" s="1295"/>
    </row>
    <row r="417" spans="1:9">
      <c r="A417" s="1300">
        <v>1148057830</v>
      </c>
      <c r="B417" s="1301" t="s">
        <v>541</v>
      </c>
      <c r="C417" s="1301" t="s">
        <v>395</v>
      </c>
      <c r="D417" s="1301" t="s">
        <v>398</v>
      </c>
      <c r="E417" s="1301" t="s">
        <v>147</v>
      </c>
      <c r="F417" s="1301" t="s">
        <v>237</v>
      </c>
      <c r="G417" s="1301" t="s">
        <v>236</v>
      </c>
      <c r="H417" s="1295"/>
      <c r="I417" s="1295"/>
    </row>
    <row r="418" spans="1:9">
      <c r="A418" s="1300">
        <v>1148080519</v>
      </c>
      <c r="B418" s="1301" t="s">
        <v>666</v>
      </c>
      <c r="C418" s="1301" t="s">
        <v>397</v>
      </c>
      <c r="D418" s="1301" t="s">
        <v>399</v>
      </c>
      <c r="E418" s="1301" t="s">
        <v>150</v>
      </c>
      <c r="F418" s="1301" t="s">
        <v>237</v>
      </c>
      <c r="G418" s="1301" t="s">
        <v>236</v>
      </c>
      <c r="H418" s="1295"/>
      <c r="I418" s="1295"/>
    </row>
    <row r="419" spans="1:9">
      <c r="A419" s="1300">
        <v>1148091847</v>
      </c>
      <c r="B419" s="1301" t="s">
        <v>428</v>
      </c>
      <c r="C419" s="1301" t="s">
        <v>397</v>
      </c>
      <c r="D419" s="1301" t="s">
        <v>396</v>
      </c>
      <c r="E419" s="1301" t="s">
        <v>159</v>
      </c>
      <c r="F419" s="1301" t="s">
        <v>239</v>
      </c>
      <c r="G419" s="1301" t="s">
        <v>238</v>
      </c>
      <c r="H419" s="1295"/>
      <c r="I419" s="1295"/>
    </row>
    <row r="420" spans="1:9">
      <c r="A420" s="1300">
        <v>1148105175</v>
      </c>
      <c r="B420" s="1301" t="s">
        <v>1200</v>
      </c>
      <c r="C420" s="1301" t="s">
        <v>397</v>
      </c>
      <c r="D420" s="1301" t="s">
        <v>399</v>
      </c>
      <c r="E420" s="1301" t="s">
        <v>150</v>
      </c>
      <c r="F420" s="1301" t="s">
        <v>251</v>
      </c>
      <c r="G420" s="1301" t="s">
        <v>250</v>
      </c>
      <c r="H420" s="1295"/>
      <c r="I420" s="1295"/>
    </row>
    <row r="421" spans="1:9">
      <c r="A421" s="1300">
        <v>1148105498</v>
      </c>
      <c r="B421" s="1301" t="s">
        <v>444</v>
      </c>
      <c r="C421" s="1301" t="s">
        <v>397</v>
      </c>
      <c r="D421" s="1301" t="s">
        <v>398</v>
      </c>
      <c r="E421" s="1301" t="s">
        <v>147</v>
      </c>
      <c r="F421" s="1301" t="s">
        <v>245</v>
      </c>
      <c r="G421" s="1301" t="s">
        <v>244</v>
      </c>
      <c r="H421" s="1295"/>
      <c r="I421" s="1295"/>
    </row>
    <row r="422" spans="1:9">
      <c r="A422" s="1300">
        <v>1148108161</v>
      </c>
      <c r="B422" s="1301" t="s">
        <v>1395</v>
      </c>
      <c r="C422" s="1301" t="s">
        <v>7</v>
      </c>
      <c r="D422" s="1301"/>
      <c r="E422" s="1301"/>
      <c r="F422" s="1301" t="s">
        <v>237</v>
      </c>
      <c r="G422" s="1301" t="s">
        <v>236</v>
      </c>
      <c r="H422" s="1295"/>
      <c r="I422" s="1295"/>
    </row>
    <row r="423" spans="1:9">
      <c r="A423" s="1300">
        <v>1148115604</v>
      </c>
      <c r="B423" s="1301" t="s">
        <v>583</v>
      </c>
      <c r="C423" s="1301" t="s">
        <v>397</v>
      </c>
      <c r="D423" s="1301" t="s">
        <v>402</v>
      </c>
      <c r="E423" s="1301" t="s">
        <v>103</v>
      </c>
      <c r="F423" s="1301" t="s">
        <v>251</v>
      </c>
      <c r="G423" s="1301" t="s">
        <v>250</v>
      </c>
      <c r="H423" s="1295"/>
      <c r="I423" s="1295"/>
    </row>
    <row r="424" spans="1:9">
      <c r="A424" s="1300">
        <v>1148125751</v>
      </c>
      <c r="B424" s="1301" t="s">
        <v>1201</v>
      </c>
      <c r="C424" s="1301" t="s">
        <v>397</v>
      </c>
      <c r="D424" s="1301" t="s">
        <v>399</v>
      </c>
      <c r="E424" s="1301" t="s">
        <v>150</v>
      </c>
      <c r="F424" s="1301" t="s">
        <v>251</v>
      </c>
      <c r="G424" s="1301" t="s">
        <v>250</v>
      </c>
      <c r="H424" s="1295"/>
      <c r="I424" s="1295"/>
    </row>
    <row r="425" spans="1:9">
      <c r="A425" s="1300">
        <v>1148130454</v>
      </c>
      <c r="B425" s="1301" t="s">
        <v>840</v>
      </c>
      <c r="C425" s="1301" t="s">
        <v>397</v>
      </c>
      <c r="D425" s="1301" t="s">
        <v>400</v>
      </c>
      <c r="E425" s="1301" t="s">
        <v>153</v>
      </c>
      <c r="F425" s="1301" t="s">
        <v>251</v>
      </c>
      <c r="G425" s="1301" t="s">
        <v>250</v>
      </c>
      <c r="H425" s="1295"/>
      <c r="I425" s="1295"/>
    </row>
    <row r="426" spans="1:9">
      <c r="A426" s="1300">
        <v>1148151690</v>
      </c>
      <c r="B426" s="1301" t="s">
        <v>465</v>
      </c>
      <c r="C426" s="1301" t="s">
        <v>397</v>
      </c>
      <c r="D426" s="1301" t="s">
        <v>401</v>
      </c>
      <c r="E426" s="1301" t="s">
        <v>143</v>
      </c>
      <c r="F426" s="1301" t="s">
        <v>251</v>
      </c>
      <c r="G426" s="1301" t="s">
        <v>250</v>
      </c>
      <c r="H426" s="1295"/>
      <c r="I426" s="1295"/>
    </row>
    <row r="427" spans="1:9">
      <c r="A427" s="1300">
        <v>1148159008</v>
      </c>
      <c r="B427" s="1301" t="s">
        <v>582</v>
      </c>
      <c r="C427" s="1301" t="s">
        <v>397</v>
      </c>
      <c r="D427" s="1301" t="s">
        <v>399</v>
      </c>
      <c r="E427" s="1301" t="s">
        <v>150</v>
      </c>
      <c r="F427" s="1301" t="s">
        <v>251</v>
      </c>
      <c r="G427" s="1301" t="s">
        <v>250</v>
      </c>
      <c r="H427" s="1295"/>
      <c r="I427" s="1295"/>
    </row>
    <row r="428" spans="1:9">
      <c r="A428" s="1300">
        <v>1148163950</v>
      </c>
      <c r="B428" s="1301" t="s">
        <v>1396</v>
      </c>
      <c r="C428" s="1301" t="s">
        <v>7</v>
      </c>
      <c r="D428" s="1301"/>
      <c r="E428" s="1301"/>
      <c r="F428" s="1301" t="s">
        <v>239</v>
      </c>
      <c r="G428" s="1301" t="s">
        <v>238</v>
      </c>
      <c r="H428" s="1295"/>
      <c r="I428" s="1295"/>
    </row>
    <row r="429" spans="1:9">
      <c r="A429" s="1300">
        <v>1148184683</v>
      </c>
      <c r="B429" s="1301" t="s">
        <v>628</v>
      </c>
      <c r="C429" s="1301" t="s">
        <v>397</v>
      </c>
      <c r="D429" s="1301" t="s">
        <v>401</v>
      </c>
      <c r="E429" s="1301" t="s">
        <v>143</v>
      </c>
      <c r="F429" s="1301" t="s">
        <v>251</v>
      </c>
      <c r="G429" s="1301" t="s">
        <v>250</v>
      </c>
      <c r="H429" s="1295"/>
      <c r="I429" s="1295"/>
    </row>
    <row r="430" spans="1:9">
      <c r="A430" s="1300">
        <v>1148197669</v>
      </c>
      <c r="B430" s="1301" t="s">
        <v>779</v>
      </c>
      <c r="C430" s="1301" t="s">
        <v>7</v>
      </c>
      <c r="D430" s="1301"/>
      <c r="E430" s="1301"/>
      <c r="F430" s="1301" t="s">
        <v>251</v>
      </c>
      <c r="G430" s="1301" t="s">
        <v>250</v>
      </c>
      <c r="H430" s="1295"/>
      <c r="I430" s="1295"/>
    </row>
    <row r="431" spans="1:9">
      <c r="A431" s="1300">
        <v>1148236046</v>
      </c>
      <c r="B431" s="1301" t="s">
        <v>1202</v>
      </c>
      <c r="C431" s="1301" t="s">
        <v>397</v>
      </c>
      <c r="D431" s="1301" t="s">
        <v>399</v>
      </c>
      <c r="E431" s="1301" t="s">
        <v>150</v>
      </c>
      <c r="F431" s="1301" t="s">
        <v>245</v>
      </c>
      <c r="G431" s="1301" t="s">
        <v>244</v>
      </c>
      <c r="H431" s="1295"/>
      <c r="I431" s="1295"/>
    </row>
    <row r="432" spans="1:9">
      <c r="A432" s="1300">
        <v>1148257588</v>
      </c>
      <c r="B432" s="1301" t="s">
        <v>1397</v>
      </c>
      <c r="C432" s="1301" t="s">
        <v>7</v>
      </c>
      <c r="D432" s="1301"/>
      <c r="E432" s="1301"/>
      <c r="F432" s="1301" t="s">
        <v>257</v>
      </c>
      <c r="G432" s="1301" t="s">
        <v>256</v>
      </c>
      <c r="H432" s="1295"/>
      <c r="I432" s="1295"/>
    </row>
    <row r="433" spans="1:9">
      <c r="A433" s="1300">
        <v>1148271704</v>
      </c>
      <c r="B433" s="1301" t="s">
        <v>981</v>
      </c>
      <c r="C433" s="1301" t="s">
        <v>7</v>
      </c>
      <c r="D433" s="1301"/>
      <c r="E433" s="1301"/>
      <c r="F433" s="1301" t="s">
        <v>257</v>
      </c>
      <c r="G433" s="1301" t="s">
        <v>256</v>
      </c>
      <c r="H433" s="1295"/>
      <c r="I433" s="1295"/>
    </row>
    <row r="434" spans="1:9">
      <c r="A434" s="1300">
        <v>1148289870</v>
      </c>
      <c r="B434" s="1301" t="s">
        <v>1398</v>
      </c>
      <c r="C434" s="1301" t="s">
        <v>7</v>
      </c>
      <c r="D434" s="1301"/>
      <c r="E434" s="1301"/>
      <c r="F434" s="1301" t="s">
        <v>249</v>
      </c>
      <c r="G434" s="1301" t="s">
        <v>248</v>
      </c>
      <c r="H434" s="1295"/>
      <c r="I434" s="1295"/>
    </row>
    <row r="435" spans="1:9">
      <c r="A435" s="1300">
        <v>1148305429</v>
      </c>
      <c r="B435" s="1301" t="s">
        <v>1399</v>
      </c>
      <c r="C435" s="1301" t="s">
        <v>7</v>
      </c>
      <c r="D435" s="1301"/>
      <c r="E435" s="1301"/>
      <c r="F435" s="1301" t="s">
        <v>251</v>
      </c>
      <c r="G435" s="1301" t="s">
        <v>250</v>
      </c>
      <c r="H435" s="1295"/>
      <c r="I435" s="1295"/>
    </row>
    <row r="436" spans="1:9">
      <c r="A436" s="1300">
        <v>1148327324</v>
      </c>
      <c r="B436" s="1301" t="s">
        <v>1400</v>
      </c>
      <c r="C436" s="1301" t="s">
        <v>7</v>
      </c>
      <c r="D436" s="1301"/>
      <c r="E436" s="1301"/>
      <c r="F436" s="1301" t="s">
        <v>233</v>
      </c>
      <c r="G436" s="1301" t="s">
        <v>232</v>
      </c>
      <c r="H436" s="1295"/>
      <c r="I436" s="1295"/>
    </row>
    <row r="437" spans="1:9">
      <c r="A437" s="1300">
        <v>1148328249</v>
      </c>
      <c r="B437" s="1301" t="s">
        <v>651</v>
      </c>
      <c r="C437" s="1301" t="s">
        <v>397</v>
      </c>
      <c r="D437" s="1301" t="s">
        <v>398</v>
      </c>
      <c r="E437" s="1301" t="s">
        <v>147</v>
      </c>
      <c r="F437" s="1301" t="s">
        <v>247</v>
      </c>
      <c r="G437" s="1301" t="s">
        <v>246</v>
      </c>
      <c r="H437" s="1295"/>
      <c r="I437" s="1295"/>
    </row>
    <row r="438" spans="1:9">
      <c r="A438" s="1300">
        <v>1148340939</v>
      </c>
      <c r="B438" s="1301" t="s">
        <v>693</v>
      </c>
      <c r="C438" s="1301" t="s">
        <v>397</v>
      </c>
      <c r="D438" s="1301" t="s">
        <v>398</v>
      </c>
      <c r="E438" s="1301" t="s">
        <v>147</v>
      </c>
      <c r="F438" s="1301" t="s">
        <v>251</v>
      </c>
      <c r="G438" s="1301" t="s">
        <v>250</v>
      </c>
      <c r="H438" s="1295"/>
      <c r="I438" s="1295"/>
    </row>
    <row r="439" spans="1:9">
      <c r="A439" s="1300">
        <v>1148345482</v>
      </c>
      <c r="B439" s="1301" t="s">
        <v>800</v>
      </c>
      <c r="C439" s="1301" t="s">
        <v>397</v>
      </c>
      <c r="D439" s="1301" t="s">
        <v>400</v>
      </c>
      <c r="E439" s="1301" t="s">
        <v>153</v>
      </c>
      <c r="F439" s="1301" t="s">
        <v>255</v>
      </c>
      <c r="G439" s="1301" t="s">
        <v>254</v>
      </c>
      <c r="H439" s="1295"/>
      <c r="I439" s="1295"/>
    </row>
    <row r="440" spans="1:9">
      <c r="A440" s="1300">
        <v>1148357925</v>
      </c>
      <c r="B440" s="1301" t="s">
        <v>414</v>
      </c>
      <c r="C440" s="1301" t="s">
        <v>397</v>
      </c>
      <c r="D440" s="1301" t="s">
        <v>396</v>
      </c>
      <c r="E440" s="1301" t="s">
        <v>159</v>
      </c>
      <c r="F440" s="1301" t="s">
        <v>247</v>
      </c>
      <c r="G440" s="1301" t="s">
        <v>246</v>
      </c>
      <c r="H440" s="1295"/>
      <c r="I440" s="1295"/>
    </row>
    <row r="441" spans="1:9">
      <c r="A441" s="1300">
        <v>1148367247</v>
      </c>
      <c r="B441" s="1301" t="s">
        <v>1401</v>
      </c>
      <c r="C441" s="1301" t="s">
        <v>7</v>
      </c>
      <c r="D441" s="1301"/>
      <c r="E441" s="1301"/>
      <c r="F441" s="1301" t="s">
        <v>251</v>
      </c>
      <c r="G441" s="1301" t="s">
        <v>250</v>
      </c>
      <c r="H441" s="1295"/>
      <c r="I441" s="1295"/>
    </row>
    <row r="442" spans="1:9">
      <c r="A442" s="1300">
        <v>1148399869</v>
      </c>
      <c r="B442" s="1301" t="s">
        <v>956</v>
      </c>
      <c r="C442" s="1301" t="s">
        <v>395</v>
      </c>
      <c r="D442" s="1301" t="s">
        <v>848</v>
      </c>
      <c r="E442" s="1301" t="s">
        <v>158</v>
      </c>
      <c r="F442" s="1301" t="s">
        <v>239</v>
      </c>
      <c r="G442" s="1301" t="s">
        <v>238</v>
      </c>
      <c r="H442" s="1295"/>
      <c r="I442" s="1295"/>
    </row>
    <row r="443" spans="1:9">
      <c r="A443" s="1300">
        <v>1148404792</v>
      </c>
      <c r="B443" s="1301" t="s">
        <v>1402</v>
      </c>
      <c r="C443" s="1301" t="s">
        <v>7</v>
      </c>
      <c r="D443" s="1301"/>
      <c r="E443" s="1301"/>
      <c r="F443" s="1301" t="s">
        <v>251</v>
      </c>
      <c r="G443" s="1301" t="s">
        <v>250</v>
      </c>
      <c r="H443" s="1295"/>
      <c r="I443" s="1295"/>
    </row>
    <row r="444" spans="1:9">
      <c r="A444" s="1300">
        <v>1148413298</v>
      </c>
      <c r="B444" s="1301" t="s">
        <v>393</v>
      </c>
      <c r="C444" s="1301" t="s">
        <v>395</v>
      </c>
      <c r="D444" s="1301" t="s">
        <v>396</v>
      </c>
      <c r="E444" s="1301" t="s">
        <v>159</v>
      </c>
      <c r="F444" s="1301" t="s">
        <v>233</v>
      </c>
      <c r="G444" s="1301" t="s">
        <v>232</v>
      </c>
      <c r="H444" s="1295"/>
      <c r="I444" s="1295"/>
    </row>
    <row r="445" spans="1:9">
      <c r="A445" s="1300">
        <v>1148425961</v>
      </c>
      <c r="B445" s="1301" t="s">
        <v>1203</v>
      </c>
      <c r="C445" s="1301" t="s">
        <v>397</v>
      </c>
      <c r="D445" s="1301" t="s">
        <v>398</v>
      </c>
      <c r="E445" s="1301" t="s">
        <v>147</v>
      </c>
      <c r="F445" s="1301" t="s">
        <v>243</v>
      </c>
      <c r="G445" s="1301" t="s">
        <v>242</v>
      </c>
      <c r="H445" s="1295"/>
      <c r="I445" s="1295"/>
    </row>
    <row r="446" spans="1:9">
      <c r="A446" s="1300">
        <v>1148441174</v>
      </c>
      <c r="B446" s="1301" t="s">
        <v>573</v>
      </c>
      <c r="C446" s="1301" t="s">
        <v>395</v>
      </c>
      <c r="D446" s="1301" t="s">
        <v>398</v>
      </c>
      <c r="E446" s="1301" t="s">
        <v>147</v>
      </c>
      <c r="F446" s="1301" t="s">
        <v>251</v>
      </c>
      <c r="G446" s="1301" t="s">
        <v>250</v>
      </c>
      <c r="H446" s="1295"/>
      <c r="I446" s="1295"/>
    </row>
    <row r="447" spans="1:9">
      <c r="A447" s="1300">
        <v>1148442925</v>
      </c>
      <c r="B447" s="1301" t="s">
        <v>464</v>
      </c>
      <c r="C447" s="1301" t="s">
        <v>397</v>
      </c>
      <c r="D447" s="1301" t="s">
        <v>399</v>
      </c>
      <c r="E447" s="1301" t="s">
        <v>150</v>
      </c>
      <c r="F447" s="1301" t="s">
        <v>237</v>
      </c>
      <c r="G447" s="1301" t="s">
        <v>236</v>
      </c>
      <c r="H447" s="1295"/>
      <c r="I447" s="1295"/>
    </row>
    <row r="448" spans="1:9">
      <c r="A448" s="1300">
        <v>1148485908</v>
      </c>
      <c r="B448" s="1301" t="s">
        <v>580</v>
      </c>
      <c r="C448" s="1301" t="s">
        <v>397</v>
      </c>
      <c r="D448" s="1301" t="s">
        <v>402</v>
      </c>
      <c r="E448" s="1301" t="s">
        <v>103</v>
      </c>
      <c r="F448" s="1301" t="s">
        <v>251</v>
      </c>
      <c r="G448" s="1301" t="s">
        <v>250</v>
      </c>
      <c r="H448" s="1295"/>
      <c r="I448" s="1295"/>
    </row>
    <row r="449" spans="1:9">
      <c r="A449" s="1300">
        <v>1148526404</v>
      </c>
      <c r="B449" s="1301" t="s">
        <v>753</v>
      </c>
      <c r="C449" s="1301" t="s">
        <v>7</v>
      </c>
      <c r="D449" s="1301"/>
      <c r="E449" s="1301"/>
      <c r="F449" s="1301" t="s">
        <v>251</v>
      </c>
      <c r="G449" s="1301" t="s">
        <v>250</v>
      </c>
      <c r="H449" s="1295"/>
      <c r="I449" s="1295"/>
    </row>
    <row r="450" spans="1:9">
      <c r="A450" s="1300">
        <v>1148527089</v>
      </c>
      <c r="B450" s="1301" t="s">
        <v>629</v>
      </c>
      <c r="C450" s="1301" t="s">
        <v>397</v>
      </c>
      <c r="D450" s="1301" t="s">
        <v>401</v>
      </c>
      <c r="E450" s="1301" t="s">
        <v>143</v>
      </c>
      <c r="F450" s="1301" t="s">
        <v>229</v>
      </c>
      <c r="G450" s="1301" t="s">
        <v>228</v>
      </c>
      <c r="H450" s="1295"/>
      <c r="I450" s="1295"/>
    </row>
    <row r="451" spans="1:9">
      <c r="A451" s="1300">
        <v>1148554950</v>
      </c>
      <c r="B451" s="1301" t="s">
        <v>1204</v>
      </c>
      <c r="C451" s="1301" t="s">
        <v>397</v>
      </c>
      <c r="D451" s="1301" t="s">
        <v>396</v>
      </c>
      <c r="E451" s="1301" t="s">
        <v>159</v>
      </c>
      <c r="F451" s="1301" t="s">
        <v>237</v>
      </c>
      <c r="G451" s="1301" t="s">
        <v>236</v>
      </c>
      <c r="H451" s="1295"/>
      <c r="I451" s="1295"/>
    </row>
    <row r="452" spans="1:9">
      <c r="A452" s="1300">
        <v>1148569438</v>
      </c>
      <c r="B452" s="1301" t="s">
        <v>954</v>
      </c>
      <c r="C452" s="1301" t="s">
        <v>397</v>
      </c>
      <c r="D452" s="1301" t="s">
        <v>856</v>
      </c>
      <c r="E452" s="1301" t="s">
        <v>110</v>
      </c>
      <c r="F452" s="1301" t="s">
        <v>251</v>
      </c>
      <c r="G452" s="1301" t="s">
        <v>250</v>
      </c>
      <c r="H452" s="1295"/>
      <c r="I452" s="1295"/>
    </row>
    <row r="453" spans="1:9">
      <c r="A453" s="1300">
        <v>1148609473</v>
      </c>
      <c r="B453" s="1301" t="s">
        <v>730</v>
      </c>
      <c r="C453" s="1301" t="s">
        <v>7</v>
      </c>
      <c r="D453" s="1301"/>
      <c r="E453" s="1301"/>
      <c r="F453" s="1301" t="s">
        <v>251</v>
      </c>
      <c r="G453" s="1301" t="s">
        <v>250</v>
      </c>
      <c r="H453" s="1295"/>
      <c r="I453" s="1295"/>
    </row>
    <row r="454" spans="1:9">
      <c r="A454" s="1300">
        <v>1148622583</v>
      </c>
      <c r="B454" s="1301" t="s">
        <v>530</v>
      </c>
      <c r="C454" s="1301" t="s">
        <v>395</v>
      </c>
      <c r="D454" s="1301" t="s">
        <v>399</v>
      </c>
      <c r="E454" s="1301" t="s">
        <v>150</v>
      </c>
      <c r="F454" s="1301" t="s">
        <v>229</v>
      </c>
      <c r="G454" s="1301" t="s">
        <v>228</v>
      </c>
      <c r="H454" s="1295"/>
      <c r="I454" s="1295"/>
    </row>
    <row r="455" spans="1:9">
      <c r="A455" s="1300">
        <v>1148622682</v>
      </c>
      <c r="B455" s="1301" t="s">
        <v>705</v>
      </c>
      <c r="C455" s="1301" t="s">
        <v>397</v>
      </c>
      <c r="D455" s="1301" t="s">
        <v>399</v>
      </c>
      <c r="E455" s="1301" t="s">
        <v>150</v>
      </c>
      <c r="F455" s="1301" t="s">
        <v>251</v>
      </c>
      <c r="G455" s="1301" t="s">
        <v>250</v>
      </c>
      <c r="H455" s="1295"/>
      <c r="I455" s="1295"/>
    </row>
    <row r="456" spans="1:9">
      <c r="A456" s="1300">
        <v>1148623821</v>
      </c>
      <c r="B456" s="1301" t="s">
        <v>1205</v>
      </c>
      <c r="C456" s="1301" t="s">
        <v>397</v>
      </c>
      <c r="D456" s="1301" t="s">
        <v>848</v>
      </c>
      <c r="E456" s="1301" t="s">
        <v>158</v>
      </c>
      <c r="F456" s="1301" t="s">
        <v>229</v>
      </c>
      <c r="G456" s="1301" t="s">
        <v>228</v>
      </c>
      <c r="H456" s="1295"/>
      <c r="I456" s="1295"/>
    </row>
    <row r="457" spans="1:9">
      <c r="A457" s="1300">
        <v>1148644926</v>
      </c>
      <c r="B457" s="1301" t="s">
        <v>375</v>
      </c>
      <c r="C457" s="1301" t="s">
        <v>397</v>
      </c>
      <c r="D457" s="1301" t="s">
        <v>396</v>
      </c>
      <c r="E457" s="1301" t="s">
        <v>159</v>
      </c>
      <c r="F457" s="1301" t="s">
        <v>251</v>
      </c>
      <c r="G457" s="1301" t="s">
        <v>250</v>
      </c>
      <c r="H457" s="1295"/>
      <c r="I457" s="1295"/>
    </row>
    <row r="458" spans="1:9">
      <c r="A458" s="1300">
        <v>1148680748</v>
      </c>
      <c r="B458" s="1301" t="s">
        <v>1403</v>
      </c>
      <c r="C458" s="1301" t="s">
        <v>7</v>
      </c>
      <c r="D458" s="1301"/>
      <c r="E458" s="1301"/>
      <c r="F458" s="1301" t="s">
        <v>251</v>
      </c>
      <c r="G458" s="1301" t="s">
        <v>250</v>
      </c>
      <c r="H458" s="1295"/>
      <c r="I458" s="1295"/>
    </row>
    <row r="459" spans="1:9">
      <c r="A459" s="1300">
        <v>1148768360</v>
      </c>
      <c r="B459" s="1301" t="s">
        <v>765</v>
      </c>
      <c r="C459" s="1301" t="s">
        <v>7</v>
      </c>
      <c r="D459" s="1301"/>
      <c r="E459" s="1301"/>
      <c r="F459" s="1301" t="s">
        <v>251</v>
      </c>
      <c r="G459" s="1301" t="s">
        <v>250</v>
      </c>
      <c r="H459" s="1295"/>
      <c r="I459" s="1295"/>
    </row>
    <row r="460" spans="1:9">
      <c r="A460" s="1300">
        <v>1148781728</v>
      </c>
      <c r="B460" s="1301" t="s">
        <v>971</v>
      </c>
      <c r="C460" s="1301" t="s">
        <v>7</v>
      </c>
      <c r="D460" s="1301"/>
      <c r="E460" s="1301"/>
      <c r="F460" s="1301" t="s">
        <v>227</v>
      </c>
      <c r="G460" s="1301" t="s">
        <v>226</v>
      </c>
      <c r="H460" s="1295"/>
      <c r="I460" s="1295"/>
    </row>
    <row r="461" spans="1:9">
      <c r="A461" s="1300">
        <v>1148825327</v>
      </c>
      <c r="B461" s="1301" t="s">
        <v>599</v>
      </c>
      <c r="C461" s="1301" t="s">
        <v>397</v>
      </c>
      <c r="D461" s="1301" t="s">
        <v>401</v>
      </c>
      <c r="E461" s="1301" t="s">
        <v>143</v>
      </c>
      <c r="F461" s="1301" t="s">
        <v>251</v>
      </c>
      <c r="G461" s="1301" t="s">
        <v>250</v>
      </c>
      <c r="H461" s="1295"/>
      <c r="I461" s="1295"/>
    </row>
    <row r="462" spans="1:9">
      <c r="A462" s="1300">
        <v>1148839096</v>
      </c>
      <c r="B462" s="1301" t="s">
        <v>655</v>
      </c>
      <c r="C462" s="1301" t="s">
        <v>397</v>
      </c>
      <c r="D462" s="1301" t="s">
        <v>399</v>
      </c>
      <c r="E462" s="1301" t="s">
        <v>150</v>
      </c>
      <c r="F462" s="1301" t="s">
        <v>241</v>
      </c>
      <c r="G462" s="1301" t="s">
        <v>240</v>
      </c>
      <c r="H462" s="1295"/>
      <c r="I462" s="1295"/>
    </row>
    <row r="463" spans="1:9">
      <c r="A463" s="1300">
        <v>1148923262</v>
      </c>
      <c r="B463" s="1301" t="s">
        <v>1404</v>
      </c>
      <c r="C463" s="1301" t="s">
        <v>7</v>
      </c>
      <c r="D463" s="1301"/>
      <c r="E463" s="1301"/>
      <c r="F463" s="1301" t="s">
        <v>249</v>
      </c>
      <c r="G463" s="1301" t="s">
        <v>248</v>
      </c>
      <c r="H463" s="1295"/>
      <c r="I463" s="1295"/>
    </row>
    <row r="464" spans="1:9">
      <c r="A464" s="1300">
        <v>1148923601</v>
      </c>
      <c r="B464" s="1301" t="s">
        <v>438</v>
      </c>
      <c r="C464" s="1301" t="s">
        <v>397</v>
      </c>
      <c r="D464" s="1301" t="s">
        <v>439</v>
      </c>
      <c r="E464" s="1301" t="s">
        <v>102</v>
      </c>
      <c r="F464" s="1301" t="s">
        <v>251</v>
      </c>
      <c r="G464" s="1301" t="s">
        <v>250</v>
      </c>
      <c r="H464" s="1295"/>
      <c r="I464" s="1295"/>
    </row>
    <row r="465" spans="1:9">
      <c r="A465" s="1300">
        <v>1148975650</v>
      </c>
      <c r="B465" s="1301" t="s">
        <v>542</v>
      </c>
      <c r="C465" s="1301" t="s">
        <v>395</v>
      </c>
      <c r="D465" s="1301" t="s">
        <v>399</v>
      </c>
      <c r="E465" s="1301" t="s">
        <v>150</v>
      </c>
      <c r="F465" s="1301" t="s">
        <v>257</v>
      </c>
      <c r="G465" s="1301" t="s">
        <v>256</v>
      </c>
      <c r="H465" s="1295"/>
      <c r="I465" s="1295"/>
    </row>
    <row r="466" spans="1:9">
      <c r="A466" s="1300">
        <v>1148995880</v>
      </c>
      <c r="B466" s="1301" t="s">
        <v>1405</v>
      </c>
      <c r="C466" s="1301" t="s">
        <v>7</v>
      </c>
      <c r="D466" s="1301"/>
      <c r="E466" s="1301"/>
      <c r="F466" s="1301" t="s">
        <v>249</v>
      </c>
      <c r="G466" s="1301" t="s">
        <v>248</v>
      </c>
      <c r="H466" s="1295"/>
      <c r="I466" s="1295"/>
    </row>
    <row r="467" spans="1:9">
      <c r="A467" s="1300">
        <v>1149002108</v>
      </c>
      <c r="B467" s="1301" t="s">
        <v>837</v>
      </c>
      <c r="C467" s="1301" t="s">
        <v>397</v>
      </c>
      <c r="D467" s="1301" t="s">
        <v>400</v>
      </c>
      <c r="E467" s="1301" t="s">
        <v>153</v>
      </c>
      <c r="F467" s="1301" t="s">
        <v>251</v>
      </c>
      <c r="G467" s="1301" t="s">
        <v>250</v>
      </c>
      <c r="H467" s="1295"/>
      <c r="I467" s="1295"/>
    </row>
    <row r="468" spans="1:9">
      <c r="A468" s="1300">
        <v>1149031438</v>
      </c>
      <c r="B468" s="1301" t="s">
        <v>1406</v>
      </c>
      <c r="C468" s="1301" t="s">
        <v>7</v>
      </c>
      <c r="D468" s="1301"/>
      <c r="E468" s="1301"/>
      <c r="F468" s="1301" t="s">
        <v>225</v>
      </c>
      <c r="G468" s="1301" t="s">
        <v>224</v>
      </c>
      <c r="H468" s="1295"/>
      <c r="I468" s="1295"/>
    </row>
    <row r="469" spans="1:9">
      <c r="A469" s="1300">
        <v>1149034044</v>
      </c>
      <c r="B469" s="1301" t="s">
        <v>1206</v>
      </c>
      <c r="C469" s="1301" t="s">
        <v>397</v>
      </c>
      <c r="D469" s="1301" t="s">
        <v>399</v>
      </c>
      <c r="E469" s="1301" t="s">
        <v>150</v>
      </c>
      <c r="F469" s="1301" t="s">
        <v>257</v>
      </c>
      <c r="G469" s="1301" t="s">
        <v>256</v>
      </c>
      <c r="H469" s="1295"/>
      <c r="I469" s="1295"/>
    </row>
    <row r="470" spans="1:9">
      <c r="A470" s="1300">
        <v>1149093834</v>
      </c>
      <c r="B470" s="1301" t="s">
        <v>419</v>
      </c>
      <c r="C470" s="1301" t="s">
        <v>397</v>
      </c>
      <c r="D470" s="1301" t="s">
        <v>396</v>
      </c>
      <c r="E470" s="1301" t="s">
        <v>159</v>
      </c>
      <c r="F470" s="1301" t="s">
        <v>231</v>
      </c>
      <c r="G470" s="1301" t="s">
        <v>230</v>
      </c>
      <c r="H470" s="1295"/>
      <c r="I470" s="1295"/>
    </row>
    <row r="471" spans="1:9">
      <c r="A471" s="1300">
        <v>1149144702</v>
      </c>
      <c r="B471" s="1301" t="s">
        <v>931</v>
      </c>
      <c r="C471" s="1301" t="s">
        <v>397</v>
      </c>
      <c r="D471" s="1301" t="s">
        <v>851</v>
      </c>
      <c r="E471" s="1301" t="s">
        <v>258</v>
      </c>
      <c r="F471" s="1301" t="s">
        <v>227</v>
      </c>
      <c r="G471" s="1301" t="s">
        <v>226</v>
      </c>
      <c r="H471" s="1295"/>
      <c r="I471" s="1295"/>
    </row>
    <row r="472" spans="1:9">
      <c r="A472" s="1300">
        <v>1149166770</v>
      </c>
      <c r="B472" s="1301" t="s">
        <v>805</v>
      </c>
      <c r="C472" s="1301" t="s">
        <v>397</v>
      </c>
      <c r="D472" s="1301" t="s">
        <v>400</v>
      </c>
      <c r="E472" s="1301" t="s">
        <v>153</v>
      </c>
      <c r="F472" s="1301" t="s">
        <v>229</v>
      </c>
      <c r="G472" s="1301" t="s">
        <v>228</v>
      </c>
      <c r="H472" s="1295"/>
      <c r="I472" s="1295"/>
    </row>
    <row r="473" spans="1:9">
      <c r="A473" s="1300">
        <v>1149178387</v>
      </c>
      <c r="B473" s="1301" t="s">
        <v>423</v>
      </c>
      <c r="C473" s="1301" t="s">
        <v>397</v>
      </c>
      <c r="D473" s="1301" t="s">
        <v>396</v>
      </c>
      <c r="E473" s="1301" t="s">
        <v>159</v>
      </c>
      <c r="F473" s="1301" t="s">
        <v>239</v>
      </c>
      <c r="G473" s="1301" t="s">
        <v>238</v>
      </c>
      <c r="H473" s="1295"/>
      <c r="I473" s="1295"/>
    </row>
    <row r="474" spans="1:9">
      <c r="A474" s="1300">
        <v>1149200140</v>
      </c>
      <c r="B474" s="1301" t="s">
        <v>448</v>
      </c>
      <c r="C474" s="1301" t="s">
        <v>395</v>
      </c>
      <c r="D474" s="1301" t="s">
        <v>399</v>
      </c>
      <c r="E474" s="1301" t="s">
        <v>150</v>
      </c>
      <c r="F474" s="1301" t="s">
        <v>243</v>
      </c>
      <c r="G474" s="1301" t="s">
        <v>242</v>
      </c>
      <c r="H474" s="1295"/>
      <c r="I474" s="1295"/>
    </row>
    <row r="475" spans="1:9">
      <c r="A475" s="1300">
        <v>1149220874</v>
      </c>
      <c r="B475" s="1301" t="s">
        <v>678</v>
      </c>
      <c r="C475" s="1301" t="s">
        <v>397</v>
      </c>
      <c r="D475" s="1301" t="s">
        <v>399</v>
      </c>
      <c r="E475" s="1301" t="s">
        <v>150</v>
      </c>
      <c r="F475" s="1301" t="s">
        <v>251</v>
      </c>
      <c r="G475" s="1301" t="s">
        <v>250</v>
      </c>
      <c r="H475" s="1295"/>
      <c r="I475" s="1295"/>
    </row>
    <row r="476" spans="1:9">
      <c r="A476" s="1300">
        <v>1149317720</v>
      </c>
      <c r="B476" s="1301" t="s">
        <v>820</v>
      </c>
      <c r="C476" s="1301" t="s">
        <v>397</v>
      </c>
      <c r="D476" s="1301" t="s">
        <v>398</v>
      </c>
      <c r="E476" s="1301" t="s">
        <v>147</v>
      </c>
      <c r="F476" s="1301" t="s">
        <v>251</v>
      </c>
      <c r="G476" s="1301" t="s">
        <v>250</v>
      </c>
      <c r="H476" s="1295"/>
      <c r="I476" s="1295"/>
    </row>
    <row r="477" spans="1:9">
      <c r="A477" s="1300">
        <v>1149325384</v>
      </c>
      <c r="B477" s="1301" t="s">
        <v>1207</v>
      </c>
      <c r="C477" s="1301" t="s">
        <v>395</v>
      </c>
      <c r="D477" s="1301" t="s">
        <v>396</v>
      </c>
      <c r="E477" s="1301" t="s">
        <v>159</v>
      </c>
      <c r="F477" s="1301" t="s">
        <v>243</v>
      </c>
      <c r="G477" s="1301" t="s">
        <v>242</v>
      </c>
      <c r="H477" s="1295"/>
      <c r="I477" s="1295"/>
    </row>
    <row r="478" spans="1:9">
      <c r="A478" s="1300">
        <v>1149325418</v>
      </c>
      <c r="B478" s="1301" t="s">
        <v>618</v>
      </c>
      <c r="C478" s="1301" t="s">
        <v>397</v>
      </c>
      <c r="D478" s="1301" t="s">
        <v>402</v>
      </c>
      <c r="E478" s="1301" t="s">
        <v>103</v>
      </c>
      <c r="F478" s="1301" t="s">
        <v>251</v>
      </c>
      <c r="G478" s="1301" t="s">
        <v>250</v>
      </c>
      <c r="H478" s="1295"/>
      <c r="I478" s="1295"/>
    </row>
    <row r="479" spans="1:9">
      <c r="A479" s="1300">
        <v>1149326952</v>
      </c>
      <c r="B479" s="1301" t="s">
        <v>404</v>
      </c>
      <c r="C479" s="1301" t="s">
        <v>395</v>
      </c>
      <c r="D479" s="1301" t="s">
        <v>396</v>
      </c>
      <c r="E479" s="1301" t="s">
        <v>159</v>
      </c>
      <c r="F479" s="1301" t="s">
        <v>239</v>
      </c>
      <c r="G479" s="1301" t="s">
        <v>238</v>
      </c>
      <c r="H479" s="1295"/>
      <c r="I479" s="1295"/>
    </row>
    <row r="480" spans="1:9">
      <c r="A480" s="1300">
        <v>1149431323</v>
      </c>
      <c r="B480" s="1301" t="s">
        <v>692</v>
      </c>
      <c r="C480" s="1301" t="s">
        <v>397</v>
      </c>
      <c r="D480" s="1301" t="s">
        <v>398</v>
      </c>
      <c r="E480" s="1301" t="s">
        <v>147</v>
      </c>
      <c r="F480" s="1301" t="s">
        <v>239</v>
      </c>
      <c r="G480" s="1301" t="s">
        <v>238</v>
      </c>
      <c r="H480" s="1295"/>
      <c r="I480" s="1295"/>
    </row>
    <row r="481" spans="1:9">
      <c r="A481" s="1300">
        <v>1149432800</v>
      </c>
      <c r="B481" s="1301" t="s">
        <v>722</v>
      </c>
      <c r="C481" s="1301" t="s">
        <v>395</v>
      </c>
      <c r="D481" s="1301" t="s">
        <v>401</v>
      </c>
      <c r="E481" s="1301" t="s">
        <v>143</v>
      </c>
      <c r="F481" s="1301" t="s">
        <v>251</v>
      </c>
      <c r="G481" s="1301" t="s">
        <v>250</v>
      </c>
      <c r="H481" s="1295"/>
      <c r="I481" s="1295"/>
    </row>
    <row r="482" spans="1:9">
      <c r="A482" s="1300">
        <v>1149460413</v>
      </c>
      <c r="B482" s="1301" t="s">
        <v>1407</v>
      </c>
      <c r="C482" s="1301" t="s">
        <v>7</v>
      </c>
      <c r="D482" s="1301"/>
      <c r="E482" s="1301"/>
      <c r="F482" s="1301" t="s">
        <v>255</v>
      </c>
      <c r="G482" s="1301" t="s">
        <v>254</v>
      </c>
      <c r="H482" s="1295"/>
      <c r="I482" s="1295"/>
    </row>
    <row r="483" spans="1:9">
      <c r="A483" s="1300">
        <v>1149464571</v>
      </c>
      <c r="B483" s="1301" t="s">
        <v>798</v>
      </c>
      <c r="C483" s="1301" t="s">
        <v>395</v>
      </c>
      <c r="D483" s="1301" t="s">
        <v>400</v>
      </c>
      <c r="E483" s="1301" t="s">
        <v>153</v>
      </c>
      <c r="F483" s="1301" t="s">
        <v>229</v>
      </c>
      <c r="G483" s="1301" t="s">
        <v>228</v>
      </c>
      <c r="H483" s="1295"/>
      <c r="I483" s="1295"/>
    </row>
    <row r="484" spans="1:9">
      <c r="A484" s="1300">
        <v>1149483878</v>
      </c>
      <c r="B484" s="1301" t="s">
        <v>796</v>
      </c>
      <c r="C484" s="1301" t="s">
        <v>7</v>
      </c>
      <c r="D484" s="1301"/>
      <c r="E484" s="1301"/>
      <c r="F484" s="1301" t="s">
        <v>245</v>
      </c>
      <c r="G484" s="1301" t="s">
        <v>244</v>
      </c>
      <c r="H484" s="1295"/>
      <c r="I484" s="1295"/>
    </row>
    <row r="485" spans="1:9">
      <c r="A485" s="1300">
        <v>1149529480</v>
      </c>
      <c r="B485" s="1301" t="s">
        <v>1408</v>
      </c>
      <c r="C485" s="1301" t="s">
        <v>7</v>
      </c>
      <c r="D485" s="1301"/>
      <c r="E485" s="1301"/>
      <c r="F485" s="1301" t="s">
        <v>251</v>
      </c>
      <c r="G485" s="1301" t="s">
        <v>250</v>
      </c>
      <c r="H485" s="1295"/>
      <c r="I485" s="1295"/>
    </row>
    <row r="486" spans="1:9">
      <c r="A486" s="1300">
        <v>1149529860</v>
      </c>
      <c r="B486" s="1301" t="s">
        <v>1409</v>
      </c>
      <c r="C486" s="1301" t="s">
        <v>7</v>
      </c>
      <c r="D486" s="1301"/>
      <c r="E486" s="1301"/>
      <c r="F486" s="1301" t="s">
        <v>251</v>
      </c>
      <c r="G486" s="1301" t="s">
        <v>250</v>
      </c>
      <c r="H486" s="1295"/>
      <c r="I486" s="1295"/>
    </row>
    <row r="487" spans="1:9">
      <c r="A487" s="1300">
        <v>1149538903</v>
      </c>
      <c r="B487" s="1301" t="s">
        <v>1208</v>
      </c>
      <c r="C487" s="1301" t="s">
        <v>395</v>
      </c>
      <c r="D487" s="1301" t="s">
        <v>396</v>
      </c>
      <c r="E487" s="1301" t="s">
        <v>159</v>
      </c>
      <c r="F487" s="1301" t="s">
        <v>237</v>
      </c>
      <c r="G487" s="1301" t="s">
        <v>236</v>
      </c>
      <c r="H487" s="1295"/>
      <c r="I487" s="1295"/>
    </row>
    <row r="488" spans="1:9">
      <c r="A488" s="1300">
        <v>1149584832</v>
      </c>
      <c r="B488" s="1301" t="s">
        <v>818</v>
      </c>
      <c r="C488" s="1301" t="s">
        <v>397</v>
      </c>
      <c r="D488" s="1301" t="s">
        <v>401</v>
      </c>
      <c r="E488" s="1301" t="s">
        <v>143</v>
      </c>
      <c r="F488" s="1301" t="s">
        <v>251</v>
      </c>
      <c r="G488" s="1301" t="s">
        <v>250</v>
      </c>
      <c r="H488" s="1295"/>
      <c r="I488" s="1295"/>
    </row>
    <row r="489" spans="1:9">
      <c r="A489" s="1300">
        <v>1149594427</v>
      </c>
      <c r="B489" s="1301" t="s">
        <v>862</v>
      </c>
      <c r="C489" s="1301" t="s">
        <v>397</v>
      </c>
      <c r="D489" s="1301" t="s">
        <v>863</v>
      </c>
      <c r="E489" s="1301" t="s">
        <v>154</v>
      </c>
      <c r="F489" s="1301" t="s">
        <v>229</v>
      </c>
      <c r="G489" s="1301" t="s">
        <v>228</v>
      </c>
      <c r="H489" s="1295"/>
      <c r="I489" s="1295"/>
    </row>
    <row r="490" spans="1:9">
      <c r="A490" s="1300">
        <v>1149598246</v>
      </c>
      <c r="B490" s="1301" t="s">
        <v>797</v>
      </c>
      <c r="C490" s="1301" t="s">
        <v>395</v>
      </c>
      <c r="D490" s="1301" t="s">
        <v>400</v>
      </c>
      <c r="E490" s="1301" t="s">
        <v>153</v>
      </c>
      <c r="F490" s="1301" t="s">
        <v>251</v>
      </c>
      <c r="G490" s="1301" t="s">
        <v>250</v>
      </c>
      <c r="H490" s="1295"/>
      <c r="I490" s="1295"/>
    </row>
    <row r="491" spans="1:9">
      <c r="A491" s="1300">
        <v>1149637002</v>
      </c>
      <c r="B491" s="1301" t="s">
        <v>451</v>
      </c>
      <c r="C491" s="1301" t="s">
        <v>395</v>
      </c>
      <c r="D491" s="1301" t="s">
        <v>399</v>
      </c>
      <c r="E491" s="1301" t="s">
        <v>150</v>
      </c>
      <c r="F491" s="1301" t="s">
        <v>229</v>
      </c>
      <c r="G491" s="1301" t="s">
        <v>228</v>
      </c>
      <c r="H491" s="1295"/>
      <c r="I491" s="1295"/>
    </row>
    <row r="492" spans="1:9">
      <c r="A492" s="1300">
        <v>1149639636</v>
      </c>
      <c r="B492" s="1301" t="s">
        <v>677</v>
      </c>
      <c r="C492" s="1301" t="s">
        <v>397</v>
      </c>
      <c r="D492" s="1301" t="s">
        <v>399</v>
      </c>
      <c r="E492" s="1301" t="s">
        <v>150</v>
      </c>
      <c r="F492" s="1301" t="s">
        <v>251</v>
      </c>
      <c r="G492" s="1301" t="s">
        <v>250</v>
      </c>
      <c r="H492" s="1295"/>
      <c r="I492" s="1295"/>
    </row>
    <row r="493" spans="1:9">
      <c r="A493" s="1300">
        <v>1149646102</v>
      </c>
      <c r="B493" s="1301" t="s">
        <v>1209</v>
      </c>
      <c r="C493" s="1301" t="s">
        <v>397</v>
      </c>
      <c r="D493" s="1301" t="s">
        <v>400</v>
      </c>
      <c r="E493" s="1301" t="s">
        <v>153</v>
      </c>
      <c r="F493" s="1301" t="s">
        <v>227</v>
      </c>
      <c r="G493" s="1301" t="s">
        <v>226</v>
      </c>
      <c r="H493" s="1295"/>
      <c r="I493" s="1295"/>
    </row>
    <row r="494" spans="1:9">
      <c r="A494" s="1300">
        <v>1149656721</v>
      </c>
      <c r="B494" s="1301" t="s">
        <v>802</v>
      </c>
      <c r="C494" s="1301" t="s">
        <v>397</v>
      </c>
      <c r="D494" s="1301" t="s">
        <v>400</v>
      </c>
      <c r="E494" s="1301" t="s">
        <v>153</v>
      </c>
      <c r="F494" s="1301" t="s">
        <v>229</v>
      </c>
      <c r="G494" s="1301" t="s">
        <v>228</v>
      </c>
      <c r="H494" s="1295"/>
      <c r="I494" s="1295"/>
    </row>
    <row r="495" spans="1:9">
      <c r="A495" s="1300">
        <v>1149666373</v>
      </c>
      <c r="B495" s="1301" t="s">
        <v>1210</v>
      </c>
      <c r="C495" s="1301" t="s">
        <v>395</v>
      </c>
      <c r="D495" s="1301" t="s">
        <v>396</v>
      </c>
      <c r="E495" s="1301" t="s">
        <v>159</v>
      </c>
      <c r="F495" s="1301" t="s">
        <v>251</v>
      </c>
      <c r="G495" s="1301" t="s">
        <v>250</v>
      </c>
      <c r="H495" s="1295"/>
      <c r="I495" s="1295"/>
    </row>
    <row r="496" spans="1:9">
      <c r="A496" s="1300">
        <v>1149667363</v>
      </c>
      <c r="B496" s="1301" t="s">
        <v>939</v>
      </c>
      <c r="C496" s="1301" t="s">
        <v>397</v>
      </c>
      <c r="D496" s="1301" t="s">
        <v>856</v>
      </c>
      <c r="E496" s="1301" t="s">
        <v>110</v>
      </c>
      <c r="F496" s="1301" t="s">
        <v>251</v>
      </c>
      <c r="G496" s="1301" t="s">
        <v>250</v>
      </c>
      <c r="H496" s="1295"/>
      <c r="I496" s="1295"/>
    </row>
    <row r="497" spans="1:9">
      <c r="A497" s="1300">
        <v>1149693054</v>
      </c>
      <c r="B497" s="1301" t="s">
        <v>1410</v>
      </c>
      <c r="C497" s="1301" t="s">
        <v>7</v>
      </c>
      <c r="D497" s="1301"/>
      <c r="E497" s="1301"/>
      <c r="F497" s="1301" t="s">
        <v>229</v>
      </c>
      <c r="G497" s="1301" t="s">
        <v>228</v>
      </c>
      <c r="H497" s="1295"/>
      <c r="I497" s="1295"/>
    </row>
    <row r="498" spans="1:9">
      <c r="A498" s="1300">
        <v>1149700701</v>
      </c>
      <c r="B498" s="1301" t="s">
        <v>976</v>
      </c>
      <c r="C498" s="1301" t="s">
        <v>7</v>
      </c>
      <c r="D498" s="1301"/>
      <c r="E498" s="1301"/>
      <c r="F498" s="1301" t="s">
        <v>257</v>
      </c>
      <c r="G498" s="1301" t="s">
        <v>256</v>
      </c>
      <c r="H498" s="1295"/>
      <c r="I498" s="1295"/>
    </row>
    <row r="499" spans="1:9">
      <c r="A499" s="1300">
        <v>1149702475</v>
      </c>
      <c r="B499" s="1301" t="s">
        <v>1411</v>
      </c>
      <c r="C499" s="1301" t="s">
        <v>7</v>
      </c>
      <c r="D499" s="1301"/>
      <c r="E499" s="1301"/>
      <c r="F499" s="1301" t="s">
        <v>257</v>
      </c>
      <c r="G499" s="1301" t="s">
        <v>256</v>
      </c>
      <c r="H499" s="1295"/>
      <c r="I499" s="1295"/>
    </row>
    <row r="500" spans="1:9">
      <c r="A500" s="1300">
        <v>1149705890</v>
      </c>
      <c r="B500" s="1301" t="s">
        <v>1211</v>
      </c>
      <c r="C500" s="1301" t="s">
        <v>397</v>
      </c>
      <c r="D500" s="1301" t="s">
        <v>396</v>
      </c>
      <c r="E500" s="1301" t="s">
        <v>159</v>
      </c>
      <c r="F500" s="1301" t="s">
        <v>243</v>
      </c>
      <c r="G500" s="1301" t="s">
        <v>242</v>
      </c>
      <c r="H500" s="1295"/>
      <c r="I500" s="1295"/>
    </row>
    <row r="501" spans="1:9">
      <c r="A501" s="1300">
        <v>1149707136</v>
      </c>
      <c r="B501" s="1301" t="s">
        <v>895</v>
      </c>
      <c r="C501" s="1301" t="s">
        <v>395</v>
      </c>
      <c r="D501" s="1301" t="s">
        <v>856</v>
      </c>
      <c r="E501" s="1301" t="s">
        <v>110</v>
      </c>
      <c r="F501" s="1301" t="s">
        <v>251</v>
      </c>
      <c r="G501" s="1301" t="s">
        <v>250</v>
      </c>
      <c r="H501" s="1295"/>
      <c r="I501" s="1295"/>
    </row>
    <row r="502" spans="1:9">
      <c r="A502" s="1300">
        <v>1149724784</v>
      </c>
      <c r="B502" s="1301" t="s">
        <v>1412</v>
      </c>
      <c r="C502" s="1301" t="s">
        <v>7</v>
      </c>
      <c r="D502" s="1301"/>
      <c r="E502" s="1301"/>
      <c r="F502" s="1301" t="s">
        <v>249</v>
      </c>
      <c r="G502" s="1301" t="s">
        <v>248</v>
      </c>
      <c r="H502" s="1295"/>
      <c r="I502" s="1295"/>
    </row>
    <row r="503" spans="1:9">
      <c r="A503" s="1300">
        <v>1149738214</v>
      </c>
      <c r="B503" s="1301" t="s">
        <v>484</v>
      </c>
      <c r="C503" s="1301" t="s">
        <v>7</v>
      </c>
      <c r="D503" s="1301"/>
      <c r="E503" s="1301"/>
      <c r="F503" s="1301" t="s">
        <v>233</v>
      </c>
      <c r="G503" s="1301" t="s">
        <v>232</v>
      </c>
      <c r="H503" s="1295"/>
      <c r="I503" s="1295"/>
    </row>
    <row r="504" spans="1:9">
      <c r="A504" s="1300">
        <v>1149799059</v>
      </c>
      <c r="B504" s="1301" t="s">
        <v>476</v>
      </c>
      <c r="C504" s="1301" t="s">
        <v>397</v>
      </c>
      <c r="D504" s="1301" t="s">
        <v>399</v>
      </c>
      <c r="E504" s="1301" t="s">
        <v>150</v>
      </c>
      <c r="F504" s="1301" t="s">
        <v>251</v>
      </c>
      <c r="G504" s="1301" t="s">
        <v>250</v>
      </c>
      <c r="H504" s="1295"/>
      <c r="I504" s="1295"/>
    </row>
    <row r="505" spans="1:9">
      <c r="A505" s="1300">
        <v>1149810088</v>
      </c>
      <c r="B505" s="1301" t="s">
        <v>454</v>
      </c>
      <c r="C505" s="1301" t="s">
        <v>395</v>
      </c>
      <c r="D505" s="1301" t="s">
        <v>399</v>
      </c>
      <c r="E505" s="1301" t="s">
        <v>150</v>
      </c>
      <c r="F505" s="1301" t="s">
        <v>251</v>
      </c>
      <c r="G505" s="1301" t="s">
        <v>250</v>
      </c>
      <c r="H505" s="1295"/>
      <c r="I505" s="1295"/>
    </row>
    <row r="506" spans="1:9">
      <c r="A506" s="1300">
        <v>1149815814</v>
      </c>
      <c r="B506" s="1301" t="s">
        <v>953</v>
      </c>
      <c r="C506" s="1301" t="s">
        <v>397</v>
      </c>
      <c r="D506" s="1301" t="s">
        <v>856</v>
      </c>
      <c r="E506" s="1301" t="s">
        <v>110</v>
      </c>
      <c r="F506" s="1301" t="s">
        <v>251</v>
      </c>
      <c r="G506" s="1301" t="s">
        <v>250</v>
      </c>
      <c r="H506" s="1295"/>
      <c r="I506" s="1295"/>
    </row>
    <row r="507" spans="1:9">
      <c r="A507" s="1300">
        <v>1149817505</v>
      </c>
      <c r="B507" s="1301" t="s">
        <v>429</v>
      </c>
      <c r="C507" s="1301" t="s">
        <v>397</v>
      </c>
      <c r="D507" s="1301" t="s">
        <v>396</v>
      </c>
      <c r="E507" s="1301" t="s">
        <v>159</v>
      </c>
      <c r="F507" s="1301" t="s">
        <v>237</v>
      </c>
      <c r="G507" s="1301" t="s">
        <v>236</v>
      </c>
      <c r="H507" s="1295"/>
      <c r="I507" s="1295"/>
    </row>
    <row r="508" spans="1:9">
      <c r="A508" s="1300">
        <v>1149823727</v>
      </c>
      <c r="B508" s="1301" t="s">
        <v>1413</v>
      </c>
      <c r="C508" s="1301" t="s">
        <v>7</v>
      </c>
      <c r="D508" s="1301"/>
      <c r="E508" s="1301"/>
      <c r="F508" s="1301" t="s">
        <v>255</v>
      </c>
      <c r="G508" s="1301" t="s">
        <v>254</v>
      </c>
      <c r="H508" s="1295"/>
      <c r="I508" s="1295"/>
    </row>
    <row r="509" spans="1:9">
      <c r="A509" s="1300">
        <v>1149826183</v>
      </c>
      <c r="B509" s="1301" t="s">
        <v>1414</v>
      </c>
      <c r="C509" s="1301" t="s">
        <v>7</v>
      </c>
      <c r="D509" s="1301"/>
      <c r="E509" s="1301"/>
      <c r="F509" s="1301" t="s">
        <v>255</v>
      </c>
      <c r="G509" s="1301" t="s">
        <v>254</v>
      </c>
      <c r="H509" s="1295"/>
      <c r="I509" s="1295"/>
    </row>
    <row r="510" spans="1:9">
      <c r="A510" s="1300">
        <v>1149836372</v>
      </c>
      <c r="B510" s="1301" t="s">
        <v>1212</v>
      </c>
      <c r="C510" s="1301" t="s">
        <v>397</v>
      </c>
      <c r="D510" s="1301" t="s">
        <v>848</v>
      </c>
      <c r="E510" s="1301" t="s">
        <v>158</v>
      </c>
      <c r="F510" s="1301" t="s">
        <v>251</v>
      </c>
      <c r="G510" s="1301" t="s">
        <v>250</v>
      </c>
      <c r="H510" s="1295"/>
      <c r="I510" s="1295"/>
    </row>
    <row r="511" spans="1:9">
      <c r="A511" s="1300">
        <v>1149846181</v>
      </c>
      <c r="B511" s="1301" t="s">
        <v>861</v>
      </c>
      <c r="C511" s="1301" t="s">
        <v>395</v>
      </c>
      <c r="D511" s="1301" t="s">
        <v>856</v>
      </c>
      <c r="E511" s="1301" t="s">
        <v>110</v>
      </c>
      <c r="F511" s="1301" t="s">
        <v>251</v>
      </c>
      <c r="G511" s="1301" t="s">
        <v>250</v>
      </c>
      <c r="H511" s="1295"/>
      <c r="I511" s="1295"/>
    </row>
    <row r="512" spans="1:9">
      <c r="A512" s="1300">
        <v>1149852783</v>
      </c>
      <c r="B512" s="1301" t="s">
        <v>1415</v>
      </c>
      <c r="C512" s="1301" t="s">
        <v>7</v>
      </c>
      <c r="D512" s="1301"/>
      <c r="E512" s="1301"/>
      <c r="F512" s="1301" t="s">
        <v>237</v>
      </c>
      <c r="G512" s="1301" t="s">
        <v>236</v>
      </c>
      <c r="H512" s="1295"/>
      <c r="I512" s="1295"/>
    </row>
    <row r="513" spans="1:9">
      <c r="A513" s="1300">
        <v>1149871197</v>
      </c>
      <c r="B513" s="1301" t="s">
        <v>644</v>
      </c>
      <c r="C513" s="1301" t="s">
        <v>397</v>
      </c>
      <c r="D513" s="1301" t="s">
        <v>398</v>
      </c>
      <c r="E513" s="1301" t="s">
        <v>147</v>
      </c>
      <c r="F513" s="1301" t="s">
        <v>229</v>
      </c>
      <c r="G513" s="1301" t="s">
        <v>228</v>
      </c>
      <c r="H513" s="1295"/>
      <c r="I513" s="1295"/>
    </row>
    <row r="514" spans="1:9">
      <c r="A514" s="1300">
        <v>1149888886</v>
      </c>
      <c r="B514" s="1301" t="s">
        <v>577</v>
      </c>
      <c r="C514" s="1301" t="s">
        <v>395</v>
      </c>
      <c r="D514" s="1301" t="s">
        <v>399</v>
      </c>
      <c r="E514" s="1301" t="s">
        <v>150</v>
      </c>
      <c r="F514" s="1301" t="s">
        <v>251</v>
      </c>
      <c r="G514" s="1301" t="s">
        <v>250</v>
      </c>
      <c r="H514" s="1295"/>
      <c r="I514" s="1295"/>
    </row>
    <row r="515" spans="1:9">
      <c r="A515" s="1300">
        <v>1149897259</v>
      </c>
      <c r="B515" s="1301" t="s">
        <v>1213</v>
      </c>
      <c r="C515" s="1301" t="s">
        <v>395</v>
      </c>
      <c r="D515" s="1301" t="s">
        <v>398</v>
      </c>
      <c r="E515" s="1301" t="s">
        <v>147</v>
      </c>
      <c r="F515" s="1301" t="s">
        <v>251</v>
      </c>
      <c r="G515" s="1301" t="s">
        <v>250</v>
      </c>
      <c r="H515" s="1295"/>
      <c r="I515" s="1295"/>
    </row>
    <row r="516" spans="1:9">
      <c r="A516" s="1300">
        <v>1149915762</v>
      </c>
      <c r="B516" s="1301" t="s">
        <v>1416</v>
      </c>
      <c r="C516" s="1301" t="s">
        <v>7</v>
      </c>
      <c r="D516" s="1301"/>
      <c r="E516" s="1301"/>
      <c r="F516" s="1301" t="s">
        <v>251</v>
      </c>
      <c r="G516" s="1301" t="s">
        <v>250</v>
      </c>
      <c r="H516" s="1295"/>
      <c r="I516" s="1295"/>
    </row>
    <row r="517" spans="1:9">
      <c r="A517" s="1300">
        <v>1149921232</v>
      </c>
      <c r="B517" s="1301" t="s">
        <v>1214</v>
      </c>
      <c r="C517" s="1301" t="s">
        <v>397</v>
      </c>
      <c r="D517" s="1301" t="s">
        <v>400</v>
      </c>
      <c r="E517" s="1301" t="s">
        <v>153</v>
      </c>
      <c r="F517" s="1301" t="s">
        <v>251</v>
      </c>
      <c r="G517" s="1301" t="s">
        <v>250</v>
      </c>
      <c r="H517" s="1295"/>
      <c r="I517" s="1295"/>
    </row>
    <row r="518" spans="1:9">
      <c r="A518" s="1300">
        <v>1149934706</v>
      </c>
      <c r="B518" s="1301" t="s">
        <v>1417</v>
      </c>
      <c r="C518" s="1301" t="s">
        <v>7</v>
      </c>
      <c r="D518" s="1301"/>
      <c r="E518" s="1301"/>
      <c r="F518" s="1301" t="s">
        <v>251</v>
      </c>
      <c r="G518" s="1301" t="s">
        <v>250</v>
      </c>
      <c r="H518" s="1295"/>
      <c r="I518" s="1295"/>
    </row>
    <row r="519" spans="1:9">
      <c r="A519" s="1300">
        <v>1149942337</v>
      </c>
      <c r="B519" s="1301" t="s">
        <v>1418</v>
      </c>
      <c r="C519" s="1301" t="s">
        <v>7</v>
      </c>
      <c r="D519" s="1301"/>
      <c r="E519" s="1301"/>
      <c r="F519" s="1301" t="s">
        <v>225</v>
      </c>
      <c r="G519" s="1301" t="s">
        <v>224</v>
      </c>
      <c r="H519" s="1295"/>
      <c r="I519" s="1295"/>
    </row>
    <row r="520" spans="1:9">
      <c r="A520" s="1300">
        <v>1160039328</v>
      </c>
      <c r="B520" s="1301" t="s">
        <v>592</v>
      </c>
      <c r="C520" s="1301" t="s">
        <v>397</v>
      </c>
      <c r="D520" s="1301" t="s">
        <v>399</v>
      </c>
      <c r="E520" s="1301" t="s">
        <v>150</v>
      </c>
      <c r="F520" s="1301" t="s">
        <v>251</v>
      </c>
      <c r="G520" s="1301" t="s">
        <v>250</v>
      </c>
      <c r="H520" s="1295"/>
      <c r="I520" s="1295"/>
    </row>
    <row r="521" spans="1:9">
      <c r="A521" s="1300">
        <v>1160039427</v>
      </c>
      <c r="B521" s="1301" t="s">
        <v>1215</v>
      </c>
      <c r="C521" s="1301" t="s">
        <v>395</v>
      </c>
      <c r="D521" s="1301" t="s">
        <v>396</v>
      </c>
      <c r="E521" s="1301" t="s">
        <v>159</v>
      </c>
      <c r="F521" s="1301" t="s">
        <v>233</v>
      </c>
      <c r="G521" s="1301" t="s">
        <v>232</v>
      </c>
      <c r="H521" s="1295"/>
      <c r="I521" s="1295"/>
    </row>
    <row r="522" spans="1:9">
      <c r="A522" s="1300">
        <v>1160055787</v>
      </c>
      <c r="B522" s="1301" t="s">
        <v>1216</v>
      </c>
      <c r="C522" s="1301" t="s">
        <v>397</v>
      </c>
      <c r="D522" s="1301" t="s">
        <v>396</v>
      </c>
      <c r="E522" s="1301" t="s">
        <v>159</v>
      </c>
      <c r="F522" s="1301" t="s">
        <v>237</v>
      </c>
      <c r="G522" s="1301" t="s">
        <v>236</v>
      </c>
      <c r="H522" s="1295"/>
      <c r="I522" s="1295"/>
    </row>
    <row r="523" spans="1:9">
      <c r="A523" s="1300">
        <v>1160079944</v>
      </c>
      <c r="B523" s="1301" t="s">
        <v>647</v>
      </c>
      <c r="C523" s="1301" t="s">
        <v>397</v>
      </c>
      <c r="D523" s="1301" t="s">
        <v>398</v>
      </c>
      <c r="E523" s="1301" t="s">
        <v>147</v>
      </c>
      <c r="F523" s="1301" t="s">
        <v>251</v>
      </c>
      <c r="G523" s="1301" t="s">
        <v>250</v>
      </c>
      <c r="H523" s="1295"/>
      <c r="I523" s="1295"/>
    </row>
    <row r="524" spans="1:9">
      <c r="A524" s="1300">
        <v>1160086634</v>
      </c>
      <c r="B524" s="1301" t="s">
        <v>710</v>
      </c>
      <c r="C524" s="1301" t="s">
        <v>397</v>
      </c>
      <c r="D524" s="1301" t="s">
        <v>401</v>
      </c>
      <c r="E524" s="1301" t="s">
        <v>143</v>
      </c>
      <c r="F524" s="1301" t="s">
        <v>245</v>
      </c>
      <c r="G524" s="1301" t="s">
        <v>244</v>
      </c>
      <c r="H524" s="1295"/>
      <c r="I524" s="1295"/>
    </row>
    <row r="525" spans="1:9">
      <c r="A525" s="1300">
        <v>1160111929</v>
      </c>
      <c r="B525" s="1301" t="s">
        <v>1419</v>
      </c>
      <c r="C525" s="1301" t="s">
        <v>7</v>
      </c>
      <c r="D525" s="1301"/>
      <c r="E525" s="1301"/>
      <c r="F525" s="1301" t="s">
        <v>251</v>
      </c>
      <c r="G525" s="1301" t="s">
        <v>250</v>
      </c>
      <c r="H525" s="1295"/>
      <c r="I525" s="1295"/>
    </row>
    <row r="526" spans="1:9">
      <c r="A526" s="1300">
        <v>1160156338</v>
      </c>
      <c r="B526" s="1301" t="s">
        <v>1217</v>
      </c>
      <c r="C526" s="1301" t="s">
        <v>397</v>
      </c>
      <c r="D526" s="1301" t="s">
        <v>399</v>
      </c>
      <c r="E526" s="1301" t="s">
        <v>150</v>
      </c>
      <c r="F526" s="1301" t="s">
        <v>251</v>
      </c>
      <c r="G526" s="1301" t="s">
        <v>250</v>
      </c>
      <c r="H526" s="1295"/>
      <c r="I526" s="1295"/>
    </row>
    <row r="527" spans="1:9">
      <c r="A527" s="1300">
        <v>1160177789</v>
      </c>
      <c r="B527" s="1301" t="s">
        <v>898</v>
      </c>
      <c r="C527" s="1301" t="s">
        <v>397</v>
      </c>
      <c r="D527" s="1301" t="s">
        <v>848</v>
      </c>
      <c r="E527" s="1301" t="s">
        <v>158</v>
      </c>
      <c r="F527" s="1301" t="s">
        <v>251</v>
      </c>
      <c r="G527" s="1301" t="s">
        <v>250</v>
      </c>
      <c r="H527" s="1295"/>
      <c r="I527" s="1295"/>
    </row>
    <row r="528" spans="1:9">
      <c r="A528" s="1300">
        <v>1160287257</v>
      </c>
      <c r="B528" s="1301" t="s">
        <v>836</v>
      </c>
      <c r="C528" s="1301" t="s">
        <v>397</v>
      </c>
      <c r="D528" s="1301" t="s">
        <v>400</v>
      </c>
      <c r="E528" s="1301" t="s">
        <v>153</v>
      </c>
      <c r="F528" s="1301" t="s">
        <v>233</v>
      </c>
      <c r="G528" s="1301" t="s">
        <v>232</v>
      </c>
      <c r="H528" s="1295"/>
      <c r="I528" s="1295"/>
    </row>
    <row r="529" spans="1:9">
      <c r="A529" s="1300">
        <v>1160306792</v>
      </c>
      <c r="B529" s="1301" t="s">
        <v>669</v>
      </c>
      <c r="C529" s="1301" t="s">
        <v>397</v>
      </c>
      <c r="D529" s="1301" t="s">
        <v>399</v>
      </c>
      <c r="E529" s="1301" t="s">
        <v>150</v>
      </c>
      <c r="F529" s="1301" t="s">
        <v>251</v>
      </c>
      <c r="G529" s="1301" t="s">
        <v>250</v>
      </c>
      <c r="H529" s="1295"/>
      <c r="I529" s="1295"/>
    </row>
    <row r="530" spans="1:9">
      <c r="A530" s="1300">
        <v>1160312584</v>
      </c>
      <c r="B530" s="1301" t="s">
        <v>640</v>
      </c>
      <c r="C530" s="1301" t="s">
        <v>397</v>
      </c>
      <c r="D530" s="1301" t="s">
        <v>402</v>
      </c>
      <c r="E530" s="1301" t="s">
        <v>103</v>
      </c>
      <c r="F530" s="1301" t="s">
        <v>251</v>
      </c>
      <c r="G530" s="1301" t="s">
        <v>250</v>
      </c>
      <c r="H530" s="1295"/>
      <c r="I530" s="1295"/>
    </row>
    <row r="531" spans="1:9">
      <c r="A531" s="1300">
        <v>1160316502</v>
      </c>
      <c r="B531" s="1301" t="s">
        <v>1420</v>
      </c>
      <c r="C531" s="1301" t="s">
        <v>7</v>
      </c>
      <c r="D531" s="1301"/>
      <c r="E531" s="1301"/>
      <c r="F531" s="1301" t="s">
        <v>239</v>
      </c>
      <c r="G531" s="1301" t="s">
        <v>238</v>
      </c>
      <c r="H531" s="1295"/>
      <c r="I531" s="1295"/>
    </row>
    <row r="532" spans="1:9">
      <c r="A532" s="1300">
        <v>1160328804</v>
      </c>
      <c r="B532" s="1301" t="s">
        <v>1421</v>
      </c>
      <c r="C532" s="1301" t="s">
        <v>7</v>
      </c>
      <c r="D532" s="1301"/>
      <c r="E532" s="1301"/>
      <c r="F532" s="1301" t="s">
        <v>243</v>
      </c>
      <c r="G532" s="1301" t="s">
        <v>242</v>
      </c>
      <c r="H532" s="1295"/>
      <c r="I532" s="1295"/>
    </row>
    <row r="533" spans="1:9">
      <c r="A533" s="1300">
        <v>1160353166</v>
      </c>
      <c r="B533" s="1301" t="s">
        <v>416</v>
      </c>
      <c r="C533" s="1301" t="s">
        <v>397</v>
      </c>
      <c r="D533" s="1301" t="s">
        <v>396</v>
      </c>
      <c r="E533" s="1301" t="s">
        <v>159</v>
      </c>
      <c r="F533" s="1301" t="s">
        <v>231</v>
      </c>
      <c r="G533" s="1301" t="s">
        <v>230</v>
      </c>
      <c r="H533" s="1295"/>
      <c r="I533" s="1295"/>
    </row>
    <row r="534" spans="1:9">
      <c r="A534" s="1300">
        <v>1160388972</v>
      </c>
      <c r="B534" s="1301" t="s">
        <v>1422</v>
      </c>
      <c r="C534" s="1301" t="s">
        <v>7</v>
      </c>
      <c r="D534" s="1301"/>
      <c r="E534" s="1301"/>
      <c r="F534" s="1301" t="s">
        <v>257</v>
      </c>
      <c r="G534" s="1301" t="s">
        <v>256</v>
      </c>
      <c r="H534" s="1295"/>
      <c r="I534" s="1295"/>
    </row>
    <row r="535" spans="1:9">
      <c r="A535" s="1300">
        <v>1160393451</v>
      </c>
      <c r="B535" s="1301" t="s">
        <v>598</v>
      </c>
      <c r="C535" s="1301" t="s">
        <v>397</v>
      </c>
      <c r="D535" s="1301" t="s">
        <v>399</v>
      </c>
      <c r="E535" s="1301" t="s">
        <v>150</v>
      </c>
      <c r="F535" s="1301" t="s">
        <v>251</v>
      </c>
      <c r="G535" s="1301" t="s">
        <v>250</v>
      </c>
      <c r="H535" s="1295"/>
      <c r="I535" s="1295"/>
    </row>
    <row r="536" spans="1:9">
      <c r="A536" s="1300">
        <v>1160395290</v>
      </c>
      <c r="B536" s="1301" t="s">
        <v>616</v>
      </c>
      <c r="C536" s="1301" t="s">
        <v>397</v>
      </c>
      <c r="D536" s="1301" t="s">
        <v>398</v>
      </c>
      <c r="E536" s="1301" t="s">
        <v>147</v>
      </c>
      <c r="F536" s="1301" t="s">
        <v>251</v>
      </c>
      <c r="G536" s="1301" t="s">
        <v>250</v>
      </c>
      <c r="H536" s="1295"/>
      <c r="I536" s="1295"/>
    </row>
    <row r="537" spans="1:9">
      <c r="A537" s="1300">
        <v>1160429651</v>
      </c>
      <c r="B537" s="1301" t="s">
        <v>978</v>
      </c>
      <c r="C537" s="1301" t="s">
        <v>7</v>
      </c>
      <c r="D537" s="1301"/>
      <c r="E537" s="1301"/>
      <c r="F537" s="1301" t="s">
        <v>251</v>
      </c>
      <c r="G537" s="1301" t="s">
        <v>250</v>
      </c>
      <c r="H537" s="1295"/>
      <c r="I537" s="1295"/>
    </row>
    <row r="538" spans="1:9">
      <c r="A538" s="1300">
        <v>1160459856</v>
      </c>
      <c r="B538" s="1301" t="s">
        <v>1423</v>
      </c>
      <c r="C538" s="1301" t="s">
        <v>7</v>
      </c>
      <c r="D538" s="1301"/>
      <c r="E538" s="1301"/>
      <c r="F538" s="1301" t="s">
        <v>237</v>
      </c>
      <c r="G538" s="1301" t="s">
        <v>236</v>
      </c>
      <c r="H538" s="1295"/>
      <c r="I538" s="1295"/>
    </row>
    <row r="539" spans="1:9">
      <c r="A539" s="1300">
        <v>1160476355</v>
      </c>
      <c r="B539" s="1301" t="s">
        <v>553</v>
      </c>
      <c r="C539" s="1301" t="s">
        <v>395</v>
      </c>
      <c r="D539" s="1301" t="s">
        <v>399</v>
      </c>
      <c r="E539" s="1301" t="s">
        <v>150</v>
      </c>
      <c r="F539" s="1301" t="s">
        <v>251</v>
      </c>
      <c r="G539" s="1301" t="s">
        <v>250</v>
      </c>
      <c r="H539" s="1295"/>
      <c r="I539" s="1295"/>
    </row>
    <row r="540" spans="1:9">
      <c r="A540" s="1300">
        <v>1160503653</v>
      </c>
      <c r="B540" s="1301" t="s">
        <v>984</v>
      </c>
      <c r="C540" s="1301" t="s">
        <v>7</v>
      </c>
      <c r="D540" s="1301"/>
      <c r="E540" s="1301"/>
      <c r="F540" s="1301" t="s">
        <v>243</v>
      </c>
      <c r="G540" s="1301" t="s">
        <v>242</v>
      </c>
      <c r="H540" s="1295"/>
      <c r="I540" s="1295"/>
    </row>
    <row r="541" spans="1:9">
      <c r="A541" s="1300">
        <v>1160517505</v>
      </c>
      <c r="B541" s="1301" t="s">
        <v>743</v>
      </c>
      <c r="C541" s="1301" t="s">
        <v>7</v>
      </c>
      <c r="D541" s="1301"/>
      <c r="E541" s="1301"/>
      <c r="F541" s="1301" t="s">
        <v>251</v>
      </c>
      <c r="G541" s="1301" t="s">
        <v>250</v>
      </c>
      <c r="H541" s="1295"/>
      <c r="I541" s="1295"/>
    </row>
    <row r="542" spans="1:9">
      <c r="A542" s="1300">
        <v>1160522265</v>
      </c>
      <c r="B542" s="1301" t="s">
        <v>908</v>
      </c>
      <c r="C542" s="1301" t="s">
        <v>397</v>
      </c>
      <c r="D542" s="1301" t="s">
        <v>848</v>
      </c>
      <c r="E542" s="1301" t="s">
        <v>158</v>
      </c>
      <c r="F542" s="1301" t="s">
        <v>229</v>
      </c>
      <c r="G542" s="1301" t="s">
        <v>228</v>
      </c>
      <c r="H542" s="1295"/>
      <c r="I542" s="1295"/>
    </row>
    <row r="543" spans="1:9">
      <c r="A543" s="1300">
        <v>1160522711</v>
      </c>
      <c r="B543" s="1301" t="s">
        <v>650</v>
      </c>
      <c r="C543" s="1301" t="s">
        <v>397</v>
      </c>
      <c r="D543" s="1301" t="s">
        <v>399</v>
      </c>
      <c r="E543" s="1301" t="s">
        <v>150</v>
      </c>
      <c r="F543" s="1301" t="s">
        <v>251</v>
      </c>
      <c r="G543" s="1301" t="s">
        <v>250</v>
      </c>
      <c r="H543" s="1295"/>
      <c r="I543" s="1295"/>
    </row>
    <row r="544" spans="1:9">
      <c r="A544" s="1300">
        <v>1160557402</v>
      </c>
      <c r="B544" s="1301" t="s">
        <v>381</v>
      </c>
      <c r="C544" s="1301" t="s">
        <v>395</v>
      </c>
      <c r="D544" s="1301" t="s">
        <v>396</v>
      </c>
      <c r="E544" s="1301" t="s">
        <v>159</v>
      </c>
      <c r="F544" s="1301" t="s">
        <v>239</v>
      </c>
      <c r="G544" s="1301" t="s">
        <v>238</v>
      </c>
      <c r="H544" s="1295"/>
      <c r="I544" s="1295"/>
    </row>
    <row r="545" spans="1:9">
      <c r="A545" s="1300">
        <v>1160566403</v>
      </c>
      <c r="B545" s="1301" t="s">
        <v>804</v>
      </c>
      <c r="C545" s="1301" t="s">
        <v>397</v>
      </c>
      <c r="D545" s="1301" t="s">
        <v>400</v>
      </c>
      <c r="E545" s="1301" t="s">
        <v>153</v>
      </c>
      <c r="F545" s="1301" t="s">
        <v>237</v>
      </c>
      <c r="G545" s="1301" t="s">
        <v>236</v>
      </c>
      <c r="H545" s="1295"/>
      <c r="I545" s="1295"/>
    </row>
    <row r="546" spans="1:9">
      <c r="A546" s="1300">
        <v>1160585015</v>
      </c>
      <c r="B546" s="1301" t="s">
        <v>969</v>
      </c>
      <c r="C546" s="1301" t="s">
        <v>7</v>
      </c>
      <c r="D546" s="1301"/>
      <c r="E546" s="1301"/>
      <c r="F546" s="1301" t="s">
        <v>231</v>
      </c>
      <c r="G546" s="1301" t="s">
        <v>230</v>
      </c>
      <c r="H546" s="1295"/>
      <c r="I546" s="1295"/>
    </row>
    <row r="547" spans="1:9">
      <c r="A547" s="1300">
        <v>1160587920</v>
      </c>
      <c r="B547" s="1301" t="s">
        <v>1424</v>
      </c>
      <c r="C547" s="1301" t="s">
        <v>7</v>
      </c>
      <c r="D547" s="1301"/>
      <c r="E547" s="1301"/>
      <c r="F547" s="1301" t="s">
        <v>251</v>
      </c>
      <c r="G547" s="1301" t="s">
        <v>250</v>
      </c>
      <c r="H547" s="1295"/>
      <c r="I547" s="1295"/>
    </row>
    <row r="548" spans="1:9">
      <c r="A548" s="1300">
        <v>1160588357</v>
      </c>
      <c r="B548" s="1301" t="s">
        <v>1425</v>
      </c>
      <c r="C548" s="1301" t="s">
        <v>7</v>
      </c>
      <c r="D548" s="1301"/>
      <c r="E548" s="1301"/>
      <c r="F548" s="1301" t="s">
        <v>251</v>
      </c>
      <c r="G548" s="1301" t="s">
        <v>250</v>
      </c>
      <c r="H548" s="1295"/>
      <c r="I548" s="1295"/>
    </row>
    <row r="549" spans="1:9">
      <c r="A549" s="1300">
        <v>1160592672</v>
      </c>
      <c r="B549" s="1301" t="s">
        <v>932</v>
      </c>
      <c r="C549" s="1301" t="s">
        <v>397</v>
      </c>
      <c r="D549" s="1301" t="s">
        <v>851</v>
      </c>
      <c r="E549" s="1301" t="s">
        <v>258</v>
      </c>
      <c r="F549" s="1301" t="s">
        <v>251</v>
      </c>
      <c r="G549" s="1301" t="s">
        <v>250</v>
      </c>
      <c r="H549" s="1295"/>
      <c r="I549" s="1295"/>
    </row>
    <row r="550" spans="1:9">
      <c r="A550" s="1300">
        <v>1160599347</v>
      </c>
      <c r="B550" s="1301" t="s">
        <v>608</v>
      </c>
      <c r="C550" s="1301" t="s">
        <v>397</v>
      </c>
      <c r="D550" s="1301" t="s">
        <v>399</v>
      </c>
      <c r="E550" s="1301" t="s">
        <v>150</v>
      </c>
      <c r="F550" s="1301" t="s">
        <v>251</v>
      </c>
      <c r="G550" s="1301" t="s">
        <v>250</v>
      </c>
      <c r="H550" s="1295"/>
      <c r="I550" s="1295"/>
    </row>
    <row r="551" spans="1:9">
      <c r="A551" s="1300">
        <v>1160611241</v>
      </c>
      <c r="B551" s="1301" t="s">
        <v>755</v>
      </c>
      <c r="C551" s="1301" t="s">
        <v>7</v>
      </c>
      <c r="D551" s="1301"/>
      <c r="E551" s="1301"/>
      <c r="F551" s="1301" t="s">
        <v>225</v>
      </c>
      <c r="G551" s="1301" t="s">
        <v>224</v>
      </c>
      <c r="H551" s="1295"/>
      <c r="I551" s="1295"/>
    </row>
    <row r="552" spans="1:9">
      <c r="A552" s="1300">
        <v>1160632544</v>
      </c>
      <c r="B552" s="1301" t="s">
        <v>1426</v>
      </c>
      <c r="C552" s="1301" t="s">
        <v>7</v>
      </c>
      <c r="D552" s="1301"/>
      <c r="E552" s="1301"/>
      <c r="F552" s="1301" t="s">
        <v>251</v>
      </c>
      <c r="G552" s="1301" t="s">
        <v>250</v>
      </c>
      <c r="H552" s="1295"/>
      <c r="I552" s="1295"/>
    </row>
    <row r="553" spans="1:9">
      <c r="A553" s="1300">
        <v>1160636156</v>
      </c>
      <c r="B553" s="1301" t="s">
        <v>1427</v>
      </c>
      <c r="C553" s="1301" t="s">
        <v>7</v>
      </c>
      <c r="D553" s="1301"/>
      <c r="E553" s="1301"/>
      <c r="F553" s="1301" t="s">
        <v>245</v>
      </c>
      <c r="G553" s="1301" t="s">
        <v>244</v>
      </c>
      <c r="H553" s="1295"/>
      <c r="I553" s="1295"/>
    </row>
    <row r="554" spans="1:9">
      <c r="A554" s="1300">
        <v>1160645306</v>
      </c>
      <c r="B554" s="1301" t="s">
        <v>1428</v>
      </c>
      <c r="C554" s="1301" t="s">
        <v>7</v>
      </c>
      <c r="D554" s="1301"/>
      <c r="E554" s="1301"/>
      <c r="F554" s="1301" t="s">
        <v>251</v>
      </c>
      <c r="G554" s="1301" t="s">
        <v>250</v>
      </c>
      <c r="H554" s="1295"/>
      <c r="I554" s="1295"/>
    </row>
    <row r="555" spans="1:9">
      <c r="A555" s="1300">
        <v>1160675691</v>
      </c>
      <c r="B555" s="1301" t="s">
        <v>480</v>
      </c>
      <c r="C555" s="1301" t="s">
        <v>397</v>
      </c>
      <c r="D555" s="1301" t="s">
        <v>399</v>
      </c>
      <c r="E555" s="1301" t="s">
        <v>150</v>
      </c>
      <c r="F555" s="1301" t="s">
        <v>227</v>
      </c>
      <c r="G555" s="1301" t="s">
        <v>226</v>
      </c>
      <c r="H555" s="1295"/>
      <c r="I555" s="1295"/>
    </row>
    <row r="556" spans="1:9">
      <c r="A556" s="1300">
        <v>1160768082</v>
      </c>
      <c r="B556" s="1301" t="s">
        <v>638</v>
      </c>
      <c r="C556" s="1301" t="s">
        <v>397</v>
      </c>
      <c r="D556" s="1301" t="s">
        <v>439</v>
      </c>
      <c r="E556" s="1301" t="s">
        <v>102</v>
      </c>
      <c r="F556" s="1301" t="s">
        <v>251</v>
      </c>
      <c r="G556" s="1301" t="s">
        <v>250</v>
      </c>
      <c r="H556" s="1295"/>
      <c r="I556" s="1295"/>
    </row>
    <row r="557" spans="1:9">
      <c r="A557" s="1300">
        <v>1160777885</v>
      </c>
      <c r="B557" s="1301" t="s">
        <v>1429</v>
      </c>
      <c r="C557" s="1301" t="s">
        <v>7</v>
      </c>
      <c r="D557" s="1301"/>
      <c r="E557" s="1301"/>
      <c r="F557" s="1301" t="s">
        <v>229</v>
      </c>
      <c r="G557" s="1301" t="s">
        <v>228</v>
      </c>
      <c r="H557" s="1295"/>
      <c r="I557" s="1295"/>
    </row>
    <row r="558" spans="1:9">
      <c r="A558" s="1300">
        <v>1160792777</v>
      </c>
      <c r="B558" s="1301" t="s">
        <v>1430</v>
      </c>
      <c r="C558" s="1301" t="s">
        <v>7</v>
      </c>
      <c r="D558" s="1301"/>
      <c r="E558" s="1301"/>
      <c r="F558" s="1301" t="s">
        <v>251</v>
      </c>
      <c r="G558" s="1301" t="s">
        <v>250</v>
      </c>
      <c r="H558" s="1295"/>
      <c r="I558" s="1295"/>
    </row>
    <row r="559" spans="1:9">
      <c r="A559" s="1300">
        <v>1160812112</v>
      </c>
      <c r="B559" s="1301" t="s">
        <v>1431</v>
      </c>
      <c r="C559" s="1301" t="s">
        <v>7</v>
      </c>
      <c r="D559" s="1301"/>
      <c r="E559" s="1301"/>
      <c r="F559" s="1301" t="s">
        <v>251</v>
      </c>
      <c r="G559" s="1301" t="s">
        <v>250</v>
      </c>
      <c r="H559" s="1295"/>
      <c r="I559" s="1295"/>
    </row>
    <row r="560" spans="1:9">
      <c r="A560" s="1300">
        <v>1160830130</v>
      </c>
      <c r="B560" s="1301" t="s">
        <v>1218</v>
      </c>
      <c r="C560" s="1301" t="s">
        <v>395</v>
      </c>
      <c r="D560" s="1301" t="s">
        <v>400</v>
      </c>
      <c r="E560" s="1301" t="s">
        <v>153</v>
      </c>
      <c r="F560" s="1301" t="s">
        <v>239</v>
      </c>
      <c r="G560" s="1301" t="s">
        <v>238</v>
      </c>
      <c r="H560" s="1295"/>
      <c r="I560" s="1295"/>
    </row>
    <row r="561" spans="1:9">
      <c r="A561" s="1300">
        <v>1160902384</v>
      </c>
      <c r="B561" s="1301" t="s">
        <v>1432</v>
      </c>
      <c r="C561" s="1301" t="s">
        <v>7</v>
      </c>
      <c r="D561" s="1301"/>
      <c r="E561" s="1301"/>
      <c r="F561" s="1301" t="s">
        <v>233</v>
      </c>
      <c r="G561" s="1301" t="s">
        <v>232</v>
      </c>
      <c r="H561" s="1295"/>
      <c r="I561" s="1295"/>
    </row>
    <row r="562" spans="1:9">
      <c r="A562" s="1300">
        <v>1160918372</v>
      </c>
      <c r="B562" s="1301" t="s">
        <v>358</v>
      </c>
      <c r="C562" s="1301" t="s">
        <v>395</v>
      </c>
      <c r="D562" s="1301" t="s">
        <v>396</v>
      </c>
      <c r="E562" s="1301" t="s">
        <v>159</v>
      </c>
      <c r="F562" s="1301" t="s">
        <v>235</v>
      </c>
      <c r="G562" s="1301" t="s">
        <v>234</v>
      </c>
      <c r="H562" s="1295"/>
      <c r="I562" s="1295"/>
    </row>
    <row r="563" spans="1:9">
      <c r="A563" s="1300">
        <v>1160953940</v>
      </c>
      <c r="B563" s="1301" t="s">
        <v>373</v>
      </c>
      <c r="C563" s="1301" t="s">
        <v>397</v>
      </c>
      <c r="D563" s="1301" t="s">
        <v>396</v>
      </c>
      <c r="E563" s="1301" t="s">
        <v>159</v>
      </c>
      <c r="F563" s="1301" t="s">
        <v>255</v>
      </c>
      <c r="G563" s="1301" t="s">
        <v>254</v>
      </c>
      <c r="H563" s="1295"/>
      <c r="I563" s="1295"/>
    </row>
    <row r="564" spans="1:9">
      <c r="A564" s="1300">
        <v>1160965233</v>
      </c>
      <c r="B564" s="1301" t="s">
        <v>697</v>
      </c>
      <c r="C564" s="1301" t="s">
        <v>397</v>
      </c>
      <c r="D564" s="1301" t="s">
        <v>398</v>
      </c>
      <c r="E564" s="1301" t="s">
        <v>147</v>
      </c>
      <c r="F564" s="1301" t="s">
        <v>251</v>
      </c>
      <c r="G564" s="1301" t="s">
        <v>250</v>
      </c>
      <c r="H564" s="1295"/>
      <c r="I564" s="1295"/>
    </row>
    <row r="565" spans="1:9">
      <c r="A565" s="1300">
        <v>1160986593</v>
      </c>
      <c r="B565" s="1301" t="s">
        <v>832</v>
      </c>
      <c r="C565" s="1301" t="s">
        <v>397</v>
      </c>
      <c r="D565" s="1301" t="s">
        <v>400</v>
      </c>
      <c r="E565" s="1301" t="s">
        <v>153</v>
      </c>
      <c r="F565" s="1301" t="s">
        <v>251</v>
      </c>
      <c r="G565" s="1301" t="s">
        <v>250</v>
      </c>
      <c r="H565" s="1295"/>
      <c r="I565" s="1295"/>
    </row>
    <row r="566" spans="1:9">
      <c r="A566" s="1300">
        <v>1161008603</v>
      </c>
      <c r="B566" s="1301" t="s">
        <v>461</v>
      </c>
      <c r="C566" s="1301" t="s">
        <v>397</v>
      </c>
      <c r="D566" s="1301" t="s">
        <v>399</v>
      </c>
      <c r="E566" s="1301" t="s">
        <v>150</v>
      </c>
      <c r="F566" s="1301" t="s">
        <v>241</v>
      </c>
      <c r="G566" s="1301" t="s">
        <v>240</v>
      </c>
      <c r="H566" s="1295"/>
      <c r="I566" s="1295"/>
    </row>
    <row r="567" spans="1:9">
      <c r="A567" s="1300">
        <v>1161040168</v>
      </c>
      <c r="B567" s="1301" t="s">
        <v>909</v>
      </c>
      <c r="C567" s="1301" t="s">
        <v>397</v>
      </c>
      <c r="D567" s="1301" t="s">
        <v>848</v>
      </c>
      <c r="E567" s="1301" t="s">
        <v>158</v>
      </c>
      <c r="F567" s="1301" t="s">
        <v>251</v>
      </c>
      <c r="G567" s="1301" t="s">
        <v>250</v>
      </c>
      <c r="H567" s="1295"/>
      <c r="I567" s="1295"/>
    </row>
    <row r="568" spans="1:9">
      <c r="A568" s="1300">
        <v>1161087086</v>
      </c>
      <c r="B568" s="1301" t="s">
        <v>479</v>
      </c>
      <c r="C568" s="1301" t="s">
        <v>397</v>
      </c>
      <c r="D568" s="1301" t="s">
        <v>399</v>
      </c>
      <c r="E568" s="1301" t="s">
        <v>150</v>
      </c>
      <c r="F568" s="1301" t="s">
        <v>251</v>
      </c>
      <c r="G568" s="1301" t="s">
        <v>250</v>
      </c>
      <c r="H568" s="1295"/>
      <c r="I568" s="1295"/>
    </row>
    <row r="569" spans="1:9">
      <c r="A569" s="1300">
        <v>1161133682</v>
      </c>
      <c r="B569" s="1301" t="s">
        <v>452</v>
      </c>
      <c r="C569" s="1301" t="s">
        <v>395</v>
      </c>
      <c r="D569" s="1301" t="s">
        <v>399</v>
      </c>
      <c r="E569" s="1301" t="s">
        <v>150</v>
      </c>
      <c r="F569" s="1301" t="s">
        <v>229</v>
      </c>
      <c r="G569" s="1301" t="s">
        <v>228</v>
      </c>
      <c r="H569" s="1295"/>
      <c r="I569" s="1295"/>
    </row>
    <row r="570" spans="1:9">
      <c r="A570" s="1300">
        <v>1161160768</v>
      </c>
      <c r="B570" s="1301" t="s">
        <v>1219</v>
      </c>
      <c r="C570" s="1301" t="s">
        <v>397</v>
      </c>
      <c r="D570" s="1301" t="s">
        <v>399</v>
      </c>
      <c r="E570" s="1301" t="s">
        <v>150</v>
      </c>
      <c r="F570" s="1301" t="s">
        <v>251</v>
      </c>
      <c r="G570" s="1301" t="s">
        <v>250</v>
      </c>
      <c r="H570" s="1295"/>
      <c r="I570" s="1295"/>
    </row>
    <row r="571" spans="1:9">
      <c r="A571" s="1300">
        <v>1161182325</v>
      </c>
      <c r="B571" s="1301" t="s">
        <v>380</v>
      </c>
      <c r="C571" s="1301" t="s">
        <v>395</v>
      </c>
      <c r="D571" s="1301" t="s">
        <v>396</v>
      </c>
      <c r="E571" s="1301" t="s">
        <v>159</v>
      </c>
      <c r="F571" s="1301" t="s">
        <v>251</v>
      </c>
      <c r="G571" s="1301" t="s">
        <v>250</v>
      </c>
      <c r="H571" s="1295"/>
      <c r="I571" s="1295"/>
    </row>
    <row r="572" spans="1:9">
      <c r="A572" s="1300">
        <v>1161224929</v>
      </c>
      <c r="B572" s="1301" t="s">
        <v>838</v>
      </c>
      <c r="C572" s="1301" t="s">
        <v>397</v>
      </c>
      <c r="D572" s="1301" t="s">
        <v>400</v>
      </c>
      <c r="E572" s="1301" t="s">
        <v>153</v>
      </c>
      <c r="F572" s="1301" t="s">
        <v>251</v>
      </c>
      <c r="G572" s="1301" t="s">
        <v>250</v>
      </c>
      <c r="H572" s="1295"/>
      <c r="I572" s="1295"/>
    </row>
    <row r="573" spans="1:9">
      <c r="A573" s="1300">
        <v>1161247730</v>
      </c>
      <c r="B573" s="1301" t="s">
        <v>801</v>
      </c>
      <c r="C573" s="1301" t="s">
        <v>397</v>
      </c>
      <c r="D573" s="1301" t="s">
        <v>400</v>
      </c>
      <c r="E573" s="1301" t="s">
        <v>153</v>
      </c>
      <c r="F573" s="1301" t="s">
        <v>237</v>
      </c>
      <c r="G573" s="1301" t="s">
        <v>236</v>
      </c>
      <c r="H573" s="1295"/>
      <c r="I573" s="1295"/>
    </row>
    <row r="574" spans="1:9">
      <c r="A574" s="1300">
        <v>1161253845</v>
      </c>
      <c r="B574" s="1301" t="s">
        <v>734</v>
      </c>
      <c r="C574" s="1301" t="s">
        <v>7</v>
      </c>
      <c r="D574" s="1301"/>
      <c r="E574" s="1301"/>
      <c r="F574" s="1301" t="s">
        <v>251</v>
      </c>
      <c r="G574" s="1301" t="s">
        <v>250</v>
      </c>
      <c r="H574" s="1295"/>
      <c r="I574" s="1295"/>
    </row>
    <row r="575" spans="1:9">
      <c r="A575" s="1300">
        <v>1161282299</v>
      </c>
      <c r="B575" s="1301" t="s">
        <v>675</v>
      </c>
      <c r="C575" s="1301" t="s">
        <v>397</v>
      </c>
      <c r="D575" s="1301" t="s">
        <v>399</v>
      </c>
      <c r="E575" s="1301" t="s">
        <v>150</v>
      </c>
      <c r="F575" s="1301" t="s">
        <v>251</v>
      </c>
      <c r="G575" s="1301" t="s">
        <v>250</v>
      </c>
      <c r="H575" s="1295"/>
      <c r="I575" s="1295"/>
    </row>
    <row r="576" spans="1:9">
      <c r="A576" s="1300">
        <v>1161322129</v>
      </c>
      <c r="B576" s="1301" t="s">
        <v>703</v>
      </c>
      <c r="C576" s="1301" t="s">
        <v>397</v>
      </c>
      <c r="D576" s="1301" t="s">
        <v>398</v>
      </c>
      <c r="E576" s="1301" t="s">
        <v>147</v>
      </c>
      <c r="F576" s="1301" t="s">
        <v>251</v>
      </c>
      <c r="G576" s="1301" t="s">
        <v>250</v>
      </c>
      <c r="H576" s="1295"/>
      <c r="I576" s="1295"/>
    </row>
    <row r="577" spans="1:9">
      <c r="A577" s="1300">
        <v>1161327615</v>
      </c>
      <c r="B577" s="1301" t="s">
        <v>749</v>
      </c>
      <c r="C577" s="1301" t="s">
        <v>7</v>
      </c>
      <c r="D577" s="1301"/>
      <c r="E577" s="1301"/>
      <c r="F577" s="1301" t="s">
        <v>251</v>
      </c>
      <c r="G577" s="1301" t="s">
        <v>250</v>
      </c>
      <c r="H577" s="1295"/>
      <c r="I577" s="1295"/>
    </row>
    <row r="578" spans="1:9">
      <c r="A578" s="1300">
        <v>1161542460</v>
      </c>
      <c r="B578" s="1301" t="s">
        <v>1433</v>
      </c>
      <c r="C578" s="1301" t="s">
        <v>7</v>
      </c>
      <c r="D578" s="1301"/>
      <c r="E578" s="1301"/>
      <c r="F578" s="1301" t="s">
        <v>251</v>
      </c>
      <c r="G578" s="1301" t="s">
        <v>250</v>
      </c>
      <c r="H578" s="1295"/>
      <c r="I578" s="1295"/>
    </row>
    <row r="579" spans="1:9">
      <c r="A579" s="1300">
        <v>1161551065</v>
      </c>
      <c r="B579" s="1301" t="s">
        <v>828</v>
      </c>
      <c r="C579" s="1301" t="s">
        <v>395</v>
      </c>
      <c r="D579" s="1301" t="s">
        <v>400</v>
      </c>
      <c r="E579" s="1301" t="s">
        <v>153</v>
      </c>
      <c r="F579" s="1301" t="s">
        <v>251</v>
      </c>
      <c r="G579" s="1301" t="s">
        <v>250</v>
      </c>
      <c r="H579" s="1295"/>
      <c r="I579" s="1295"/>
    </row>
    <row r="580" spans="1:9">
      <c r="A580" s="1300">
        <v>1161554556</v>
      </c>
      <c r="B580" s="1301" t="s">
        <v>865</v>
      </c>
      <c r="C580" s="1301" t="s">
        <v>397</v>
      </c>
      <c r="D580" s="1301" t="s">
        <v>866</v>
      </c>
      <c r="E580" s="1301" t="s">
        <v>155</v>
      </c>
      <c r="F580" s="1301" t="s">
        <v>251</v>
      </c>
      <c r="G580" s="1301" t="s">
        <v>250</v>
      </c>
      <c r="H580" s="1295"/>
      <c r="I580" s="1295"/>
    </row>
    <row r="581" spans="1:9">
      <c r="A581" s="1300">
        <v>1161555512</v>
      </c>
      <c r="B581" s="1301" t="s">
        <v>472</v>
      </c>
      <c r="C581" s="1301" t="s">
        <v>397</v>
      </c>
      <c r="D581" s="1301" t="s">
        <v>399</v>
      </c>
      <c r="E581" s="1301" t="s">
        <v>150</v>
      </c>
      <c r="F581" s="1301" t="s">
        <v>227</v>
      </c>
      <c r="G581" s="1301" t="s">
        <v>226</v>
      </c>
      <c r="H581" s="1295"/>
      <c r="I581" s="1295"/>
    </row>
    <row r="582" spans="1:9">
      <c r="A582" s="1300">
        <v>1161635090</v>
      </c>
      <c r="B582" s="1301" t="s">
        <v>955</v>
      </c>
      <c r="C582" s="1301" t="s">
        <v>397</v>
      </c>
      <c r="D582" s="1301" t="s">
        <v>851</v>
      </c>
      <c r="E582" s="1301" t="s">
        <v>258</v>
      </c>
      <c r="F582" s="1301" t="s">
        <v>251</v>
      </c>
      <c r="G582" s="1301" t="s">
        <v>250</v>
      </c>
      <c r="H582" s="1295"/>
      <c r="I582" s="1295"/>
    </row>
    <row r="583" spans="1:9">
      <c r="A583" s="1300">
        <v>1161686200</v>
      </c>
      <c r="B583" s="1301" t="s">
        <v>556</v>
      </c>
      <c r="C583" s="1301" t="s">
        <v>395</v>
      </c>
      <c r="D583" s="1301" t="s">
        <v>401</v>
      </c>
      <c r="E583" s="1301" t="s">
        <v>143</v>
      </c>
      <c r="F583" s="1301" t="s">
        <v>251</v>
      </c>
      <c r="G583" s="1301" t="s">
        <v>250</v>
      </c>
      <c r="H583" s="1295"/>
      <c r="I583" s="1295"/>
    </row>
    <row r="584" spans="1:9">
      <c r="A584" s="1300">
        <v>1161686309</v>
      </c>
      <c r="B584" s="1301" t="s">
        <v>713</v>
      </c>
      <c r="C584" s="1301" t="s">
        <v>7</v>
      </c>
      <c r="D584" s="1301"/>
      <c r="E584" s="1301"/>
      <c r="F584" s="1301" t="s">
        <v>251</v>
      </c>
      <c r="G584" s="1301" t="s">
        <v>250</v>
      </c>
      <c r="H584" s="1295"/>
      <c r="I584" s="1295"/>
    </row>
    <row r="585" spans="1:9">
      <c r="A585" s="1300">
        <v>1161695409</v>
      </c>
      <c r="B585" s="1301" t="s">
        <v>1434</v>
      </c>
      <c r="C585" s="1301" t="s">
        <v>7</v>
      </c>
      <c r="D585" s="1301"/>
      <c r="E585" s="1301"/>
      <c r="F585" s="1301" t="s">
        <v>229</v>
      </c>
      <c r="G585" s="1301" t="s">
        <v>228</v>
      </c>
      <c r="H585" s="1295"/>
      <c r="I585" s="1295"/>
    </row>
    <row r="586" spans="1:9">
      <c r="A586" s="1300">
        <v>1161734760</v>
      </c>
      <c r="B586" s="1301" t="s">
        <v>1435</v>
      </c>
      <c r="C586" s="1301" t="s">
        <v>7</v>
      </c>
      <c r="D586" s="1301"/>
      <c r="E586" s="1301"/>
      <c r="F586" s="1301" t="s">
        <v>231</v>
      </c>
      <c r="G586" s="1301" t="s">
        <v>230</v>
      </c>
      <c r="H586" s="1295"/>
      <c r="I586" s="1295"/>
    </row>
    <row r="587" spans="1:9">
      <c r="A587" s="1300">
        <v>1161749891</v>
      </c>
      <c r="B587" s="1301" t="s">
        <v>789</v>
      </c>
      <c r="C587" s="1301" t="s">
        <v>395</v>
      </c>
      <c r="D587" s="1301" t="s">
        <v>400</v>
      </c>
      <c r="E587" s="1301" t="s">
        <v>153</v>
      </c>
      <c r="F587" s="1301" t="s">
        <v>251</v>
      </c>
      <c r="G587" s="1301" t="s">
        <v>250</v>
      </c>
      <c r="H587" s="1295"/>
      <c r="I587" s="1295"/>
    </row>
    <row r="588" spans="1:9">
      <c r="A588" s="1300">
        <v>1161784682</v>
      </c>
      <c r="B588" s="1301" t="s">
        <v>1220</v>
      </c>
      <c r="C588" s="1301" t="s">
        <v>395</v>
      </c>
      <c r="D588" s="1301" t="s">
        <v>398</v>
      </c>
      <c r="E588" s="1301" t="s">
        <v>147</v>
      </c>
      <c r="F588" s="1301" t="s">
        <v>251</v>
      </c>
      <c r="G588" s="1301" t="s">
        <v>250</v>
      </c>
      <c r="H588" s="1295"/>
      <c r="I588" s="1295"/>
    </row>
    <row r="589" spans="1:9">
      <c r="A589" s="1300">
        <v>1161786976</v>
      </c>
      <c r="B589" s="1301" t="s">
        <v>864</v>
      </c>
      <c r="C589" s="1301" t="s">
        <v>397</v>
      </c>
      <c r="D589" s="1301" t="s">
        <v>848</v>
      </c>
      <c r="E589" s="1301" t="s">
        <v>158</v>
      </c>
      <c r="F589" s="1301" t="s">
        <v>227</v>
      </c>
      <c r="G589" s="1301" t="s">
        <v>226</v>
      </c>
      <c r="H589" s="1295"/>
      <c r="I589" s="1295"/>
    </row>
    <row r="590" spans="1:9">
      <c r="A590" s="1300">
        <v>1161790630</v>
      </c>
      <c r="B590" s="1301" t="s">
        <v>617</v>
      </c>
      <c r="C590" s="1301" t="s">
        <v>397</v>
      </c>
      <c r="D590" s="1301" t="s">
        <v>398</v>
      </c>
      <c r="E590" s="1301" t="s">
        <v>147</v>
      </c>
      <c r="F590" s="1301" t="s">
        <v>251</v>
      </c>
      <c r="G590" s="1301" t="s">
        <v>250</v>
      </c>
      <c r="H590" s="1295"/>
      <c r="I590" s="1295"/>
    </row>
    <row r="591" spans="1:9">
      <c r="A591" s="1300">
        <v>1161790853</v>
      </c>
      <c r="B591" s="1301" t="s">
        <v>1436</v>
      </c>
      <c r="C591" s="1301" t="s">
        <v>7</v>
      </c>
      <c r="D591" s="1301"/>
      <c r="E591" s="1301"/>
      <c r="F591" s="1301" t="s">
        <v>237</v>
      </c>
      <c r="G591" s="1301" t="s">
        <v>236</v>
      </c>
      <c r="H591" s="1295"/>
      <c r="I591" s="1295"/>
    </row>
    <row r="592" spans="1:9">
      <c r="A592" s="1300">
        <v>1161812335</v>
      </c>
      <c r="B592" s="1301" t="s">
        <v>568</v>
      </c>
      <c r="C592" s="1301" t="s">
        <v>7</v>
      </c>
      <c r="D592" s="1301"/>
      <c r="E592" s="1301"/>
      <c r="F592" s="1301" t="s">
        <v>251</v>
      </c>
      <c r="G592" s="1301" t="s">
        <v>250</v>
      </c>
      <c r="H592" s="1295"/>
      <c r="I592" s="1295"/>
    </row>
    <row r="593" spans="1:9">
      <c r="A593" s="1300">
        <v>1161812368</v>
      </c>
      <c r="B593" s="1301" t="s">
        <v>365</v>
      </c>
      <c r="C593" s="1301" t="s">
        <v>397</v>
      </c>
      <c r="D593" s="1301" t="s">
        <v>848</v>
      </c>
      <c r="E593" s="1301" t="s">
        <v>158</v>
      </c>
      <c r="F593" s="1301" t="s">
        <v>247</v>
      </c>
      <c r="G593" s="1301" t="s">
        <v>246</v>
      </c>
      <c r="H593" s="1295"/>
      <c r="I593" s="1295"/>
    </row>
    <row r="594" spans="1:9">
      <c r="A594" s="1300">
        <v>1161829222</v>
      </c>
      <c r="B594" s="1301" t="s">
        <v>706</v>
      </c>
      <c r="C594" s="1301" t="s">
        <v>397</v>
      </c>
      <c r="D594" s="1301" t="s">
        <v>398</v>
      </c>
      <c r="E594" s="1301" t="s">
        <v>147</v>
      </c>
      <c r="F594" s="1301" t="s">
        <v>251</v>
      </c>
      <c r="G594" s="1301" t="s">
        <v>250</v>
      </c>
      <c r="H594" s="1295"/>
      <c r="I594" s="1295"/>
    </row>
    <row r="595" spans="1:9">
      <c r="A595" s="1300">
        <v>1161858197</v>
      </c>
      <c r="B595" s="1301" t="s">
        <v>902</v>
      </c>
      <c r="C595" s="1301" t="s">
        <v>397</v>
      </c>
      <c r="D595" s="1301" t="s">
        <v>851</v>
      </c>
      <c r="E595" s="1301" t="s">
        <v>258</v>
      </c>
      <c r="F595" s="1301" t="s">
        <v>251</v>
      </c>
      <c r="G595" s="1301" t="s">
        <v>250</v>
      </c>
      <c r="H595" s="1295"/>
      <c r="I595" s="1295"/>
    </row>
    <row r="596" spans="1:9">
      <c r="A596" s="1300">
        <v>1161878013</v>
      </c>
      <c r="B596" s="1301" t="s">
        <v>605</v>
      </c>
      <c r="C596" s="1301" t="s">
        <v>397</v>
      </c>
      <c r="D596" s="1301" t="s">
        <v>401</v>
      </c>
      <c r="E596" s="1301" t="s">
        <v>143</v>
      </c>
      <c r="F596" s="1301" t="s">
        <v>251</v>
      </c>
      <c r="G596" s="1301" t="s">
        <v>250</v>
      </c>
      <c r="H596" s="1295"/>
      <c r="I596" s="1295"/>
    </row>
    <row r="597" spans="1:9">
      <c r="A597" s="1300">
        <v>1161878468</v>
      </c>
      <c r="B597" s="1301" t="s">
        <v>586</v>
      </c>
      <c r="C597" s="1301" t="s">
        <v>397</v>
      </c>
      <c r="D597" s="1301" t="s">
        <v>399</v>
      </c>
      <c r="E597" s="1301" t="s">
        <v>150</v>
      </c>
      <c r="F597" s="1301" t="s">
        <v>251</v>
      </c>
      <c r="G597" s="1301" t="s">
        <v>250</v>
      </c>
      <c r="H597" s="1295"/>
      <c r="I597" s="1295"/>
    </row>
    <row r="598" spans="1:9">
      <c r="A598" s="1300">
        <v>1161927166</v>
      </c>
      <c r="B598" s="1301" t="s">
        <v>670</v>
      </c>
      <c r="C598" s="1301" t="s">
        <v>397</v>
      </c>
      <c r="D598" s="1301" t="s">
        <v>402</v>
      </c>
      <c r="E598" s="1301" t="s">
        <v>103</v>
      </c>
      <c r="F598" s="1301" t="s">
        <v>251</v>
      </c>
      <c r="G598" s="1301" t="s">
        <v>250</v>
      </c>
      <c r="H598" s="1295"/>
      <c r="I598" s="1295"/>
    </row>
    <row r="599" spans="1:9">
      <c r="A599" s="1300">
        <v>1161966081</v>
      </c>
      <c r="B599" s="1301" t="s">
        <v>821</v>
      </c>
      <c r="C599" s="1301" t="s">
        <v>397</v>
      </c>
      <c r="D599" s="1301" t="s">
        <v>396</v>
      </c>
      <c r="E599" s="1301" t="s">
        <v>159</v>
      </c>
      <c r="F599" s="1301" t="s">
        <v>257</v>
      </c>
      <c r="G599" s="1301" t="s">
        <v>256</v>
      </c>
      <c r="H599" s="1295"/>
      <c r="I599" s="1295"/>
    </row>
    <row r="600" spans="1:9">
      <c r="A600" s="1300">
        <v>1161978573</v>
      </c>
      <c r="B600" s="1301" t="s">
        <v>1437</v>
      </c>
      <c r="C600" s="1301" t="s">
        <v>7</v>
      </c>
      <c r="D600" s="1301"/>
      <c r="E600" s="1301"/>
      <c r="F600" s="1301" t="s">
        <v>251</v>
      </c>
      <c r="G600" s="1301" t="s">
        <v>250</v>
      </c>
      <c r="H600" s="1295"/>
      <c r="I600" s="1295"/>
    </row>
    <row r="601" spans="1:9">
      <c r="A601" s="1300">
        <v>1162003793</v>
      </c>
      <c r="B601" s="1301" t="s">
        <v>849</v>
      </c>
      <c r="C601" s="1301" t="s">
        <v>7</v>
      </c>
      <c r="D601" s="1301"/>
      <c r="E601" s="1301"/>
      <c r="F601" s="1301" t="s">
        <v>255</v>
      </c>
      <c r="G601" s="1301" t="s">
        <v>254</v>
      </c>
      <c r="H601" s="1295"/>
      <c r="I601" s="1295"/>
    </row>
    <row r="602" spans="1:9">
      <c r="A602" s="1300">
        <v>1162044243</v>
      </c>
      <c r="B602" s="1301" t="s">
        <v>490</v>
      </c>
      <c r="C602" s="1301" t="s">
        <v>395</v>
      </c>
      <c r="D602" s="1301" t="s">
        <v>396</v>
      </c>
      <c r="E602" s="1301" t="s">
        <v>159</v>
      </c>
      <c r="F602" s="1301" t="s">
        <v>251</v>
      </c>
      <c r="G602" s="1301" t="s">
        <v>250</v>
      </c>
      <c r="H602" s="1295"/>
      <c r="I602" s="1295"/>
    </row>
    <row r="603" spans="1:9">
      <c r="A603" s="1300">
        <v>1162066618</v>
      </c>
      <c r="B603" s="1301" t="s">
        <v>1438</v>
      </c>
      <c r="C603" s="1301" t="s">
        <v>7</v>
      </c>
      <c r="D603" s="1301"/>
      <c r="E603" s="1301"/>
      <c r="F603" s="1301" t="s">
        <v>229</v>
      </c>
      <c r="G603" s="1301" t="s">
        <v>228</v>
      </c>
      <c r="H603" s="1295"/>
      <c r="I603" s="1295"/>
    </row>
    <row r="604" spans="1:9">
      <c r="A604" s="1300">
        <v>1162108469</v>
      </c>
      <c r="B604" s="1301" t="s">
        <v>1439</v>
      </c>
      <c r="C604" s="1301" t="s">
        <v>7</v>
      </c>
      <c r="D604" s="1301"/>
      <c r="E604" s="1301"/>
      <c r="F604" s="1301" t="s">
        <v>235</v>
      </c>
      <c r="G604" s="1301" t="s">
        <v>234</v>
      </c>
      <c r="H604" s="1295"/>
      <c r="I604" s="1295"/>
    </row>
    <row r="605" spans="1:9">
      <c r="A605" s="1300">
        <v>1162124300</v>
      </c>
      <c r="B605" s="1301" t="s">
        <v>994</v>
      </c>
      <c r="C605" s="1301" t="s">
        <v>7</v>
      </c>
      <c r="D605" s="1301"/>
      <c r="E605" s="1301"/>
      <c r="F605" s="1301" t="s">
        <v>233</v>
      </c>
      <c r="G605" s="1301" t="s">
        <v>232</v>
      </c>
      <c r="H605" s="1295"/>
      <c r="I605" s="1295"/>
    </row>
    <row r="606" spans="1:9">
      <c r="A606" s="1300">
        <v>1162238613</v>
      </c>
      <c r="B606" s="1301" t="s">
        <v>477</v>
      </c>
      <c r="C606" s="1301" t="s">
        <v>397</v>
      </c>
      <c r="D606" s="1301" t="s">
        <v>398</v>
      </c>
      <c r="E606" s="1301" t="s">
        <v>147</v>
      </c>
      <c r="F606" s="1301" t="s">
        <v>229</v>
      </c>
      <c r="G606" s="1301" t="s">
        <v>228</v>
      </c>
      <c r="H606" s="1295"/>
      <c r="I606" s="1295"/>
    </row>
    <row r="607" spans="1:9">
      <c r="A607" s="1300">
        <v>1162275623</v>
      </c>
      <c r="B607" s="1301" t="s">
        <v>1440</v>
      </c>
      <c r="C607" s="1301" t="s">
        <v>7</v>
      </c>
      <c r="D607" s="1301"/>
      <c r="E607" s="1301"/>
      <c r="F607" s="1301" t="s">
        <v>257</v>
      </c>
      <c r="G607" s="1301" t="s">
        <v>256</v>
      </c>
      <c r="H607" s="1295"/>
      <c r="I607" s="1295"/>
    </row>
    <row r="608" spans="1:9">
      <c r="A608" s="1300">
        <v>1162315296</v>
      </c>
      <c r="B608" s="1301" t="s">
        <v>351</v>
      </c>
      <c r="C608" s="1301" t="s">
        <v>7</v>
      </c>
      <c r="D608" s="1301"/>
      <c r="E608" s="1301"/>
      <c r="F608" s="1301" t="s">
        <v>251</v>
      </c>
      <c r="G608" s="1301" t="s">
        <v>250</v>
      </c>
      <c r="H608" s="1295"/>
      <c r="I608" s="1295"/>
    </row>
    <row r="609" spans="1:9">
      <c r="A609" s="1300">
        <v>1162343108</v>
      </c>
      <c r="B609" s="1301" t="s">
        <v>1221</v>
      </c>
      <c r="C609" s="1301" t="s">
        <v>395</v>
      </c>
      <c r="D609" s="1301" t="s">
        <v>401</v>
      </c>
      <c r="E609" s="1301" t="s">
        <v>143</v>
      </c>
      <c r="F609" s="1301" t="s">
        <v>251</v>
      </c>
      <c r="G609" s="1301" t="s">
        <v>250</v>
      </c>
      <c r="H609" s="1295"/>
      <c r="I609" s="1295"/>
    </row>
    <row r="610" spans="1:9">
      <c r="A610" s="1300">
        <v>1162363528</v>
      </c>
      <c r="B610" s="1301" t="s">
        <v>415</v>
      </c>
      <c r="C610" s="1301" t="s">
        <v>397</v>
      </c>
      <c r="D610" s="1301" t="s">
        <v>396</v>
      </c>
      <c r="E610" s="1301" t="s">
        <v>159</v>
      </c>
      <c r="F610" s="1301" t="s">
        <v>233</v>
      </c>
      <c r="G610" s="1301" t="s">
        <v>232</v>
      </c>
      <c r="H610" s="1295"/>
      <c r="I610" s="1295"/>
    </row>
    <row r="611" spans="1:9">
      <c r="A611" s="1300">
        <v>1162380977</v>
      </c>
      <c r="B611" s="1301" t="s">
        <v>704</v>
      </c>
      <c r="C611" s="1301" t="s">
        <v>397</v>
      </c>
      <c r="D611" s="1301" t="s">
        <v>399</v>
      </c>
      <c r="E611" s="1301" t="s">
        <v>150</v>
      </c>
      <c r="F611" s="1301" t="s">
        <v>227</v>
      </c>
      <c r="G611" s="1301" t="s">
        <v>226</v>
      </c>
      <c r="H611" s="1295"/>
      <c r="I611" s="1295"/>
    </row>
    <row r="612" spans="1:9">
      <c r="A612" s="1300">
        <v>1162428909</v>
      </c>
      <c r="B612" s="1301" t="s">
        <v>890</v>
      </c>
      <c r="C612" s="1301" t="s">
        <v>397</v>
      </c>
      <c r="D612" s="1301" t="s">
        <v>851</v>
      </c>
      <c r="E612" s="1301" t="s">
        <v>258</v>
      </c>
      <c r="F612" s="1301" t="s">
        <v>247</v>
      </c>
      <c r="G612" s="1301" t="s">
        <v>246</v>
      </c>
      <c r="H612" s="1295"/>
      <c r="I612" s="1295"/>
    </row>
    <row r="613" spans="1:9">
      <c r="A613" s="1300">
        <v>1162474085</v>
      </c>
      <c r="B613" s="1301" t="s">
        <v>1441</v>
      </c>
      <c r="C613" s="1301" t="s">
        <v>7</v>
      </c>
      <c r="D613" s="1301"/>
      <c r="E613" s="1301"/>
      <c r="F613" s="1301" t="s">
        <v>251</v>
      </c>
      <c r="G613" s="1301" t="s">
        <v>250</v>
      </c>
      <c r="H613" s="1295"/>
      <c r="I613" s="1295"/>
    </row>
    <row r="614" spans="1:9">
      <c r="A614" s="1300">
        <v>1162480926</v>
      </c>
      <c r="B614" s="1301" t="s">
        <v>469</v>
      </c>
      <c r="C614" s="1301" t="s">
        <v>397</v>
      </c>
      <c r="D614" s="1301" t="s">
        <v>398</v>
      </c>
      <c r="E614" s="1301" t="s">
        <v>147</v>
      </c>
      <c r="F614" s="1301" t="s">
        <v>251</v>
      </c>
      <c r="G614" s="1301" t="s">
        <v>250</v>
      </c>
      <c r="H614" s="1295"/>
      <c r="I614" s="1295"/>
    </row>
    <row r="615" spans="1:9">
      <c r="A615" s="1300">
        <v>1162511449</v>
      </c>
      <c r="B615" s="1301" t="s">
        <v>1442</v>
      </c>
      <c r="C615" s="1301" t="s">
        <v>7</v>
      </c>
      <c r="D615" s="1301"/>
      <c r="E615" s="1301"/>
      <c r="F615" s="1301" t="s">
        <v>227</v>
      </c>
      <c r="G615" s="1301" t="s">
        <v>226</v>
      </c>
      <c r="H615" s="1295"/>
      <c r="I615" s="1295"/>
    </row>
    <row r="616" spans="1:9">
      <c r="A616" s="1300">
        <v>1162580592</v>
      </c>
      <c r="B616" s="1301" t="s">
        <v>571</v>
      </c>
      <c r="C616" s="1301" t="s">
        <v>395</v>
      </c>
      <c r="D616" s="1301" t="s">
        <v>398</v>
      </c>
      <c r="E616" s="1301" t="s">
        <v>147</v>
      </c>
      <c r="F616" s="1301" t="s">
        <v>251</v>
      </c>
      <c r="G616" s="1301" t="s">
        <v>250</v>
      </c>
      <c r="H616" s="1295"/>
      <c r="I616" s="1295"/>
    </row>
    <row r="617" spans="1:9">
      <c r="A617" s="1300">
        <v>1162580949</v>
      </c>
      <c r="B617" s="1301" t="s">
        <v>1443</v>
      </c>
      <c r="C617" s="1301" t="s">
        <v>7</v>
      </c>
      <c r="D617" s="1301"/>
      <c r="E617" s="1301"/>
      <c r="F617" s="1301" t="s">
        <v>251</v>
      </c>
      <c r="G617" s="1301" t="s">
        <v>250</v>
      </c>
      <c r="H617" s="1295"/>
      <c r="I617" s="1295"/>
    </row>
    <row r="618" spans="1:9">
      <c r="A618" s="1300">
        <v>1162592555</v>
      </c>
      <c r="B618" s="1301" t="s">
        <v>495</v>
      </c>
      <c r="C618" s="1301" t="s">
        <v>397</v>
      </c>
      <c r="D618" s="1301" t="s">
        <v>400</v>
      </c>
      <c r="E618" s="1301" t="s">
        <v>153</v>
      </c>
      <c r="F618" s="1301" t="s">
        <v>251</v>
      </c>
      <c r="G618" s="1301" t="s">
        <v>250</v>
      </c>
      <c r="H618" s="1295"/>
      <c r="I618" s="1295"/>
    </row>
    <row r="619" spans="1:9">
      <c r="A619" s="1300">
        <v>1162610548</v>
      </c>
      <c r="B619" s="1301" t="s">
        <v>587</v>
      </c>
      <c r="C619" s="1301" t="s">
        <v>397</v>
      </c>
      <c r="D619" s="1301" t="s">
        <v>399</v>
      </c>
      <c r="E619" s="1301" t="s">
        <v>150</v>
      </c>
      <c r="F619" s="1301" t="s">
        <v>251</v>
      </c>
      <c r="G619" s="1301" t="s">
        <v>250</v>
      </c>
      <c r="H619" s="1295"/>
      <c r="I619" s="1295"/>
    </row>
    <row r="620" spans="1:9">
      <c r="A620" s="1300">
        <v>1162623525</v>
      </c>
      <c r="B620" s="1301" t="s">
        <v>966</v>
      </c>
      <c r="C620" s="1301" t="s">
        <v>7</v>
      </c>
      <c r="D620" s="1301"/>
      <c r="E620" s="1301"/>
      <c r="F620" s="1301" t="s">
        <v>241</v>
      </c>
      <c r="G620" s="1301" t="s">
        <v>240</v>
      </c>
      <c r="H620" s="1295"/>
      <c r="I620" s="1295"/>
    </row>
    <row r="621" spans="1:9">
      <c r="A621" s="1300">
        <v>1162655121</v>
      </c>
      <c r="B621" s="1301" t="s">
        <v>1444</v>
      </c>
      <c r="C621" s="1301" t="s">
        <v>7</v>
      </c>
      <c r="D621" s="1301"/>
      <c r="E621" s="1301"/>
      <c r="F621" s="1301" t="s">
        <v>237</v>
      </c>
      <c r="G621" s="1301" t="s">
        <v>236</v>
      </c>
      <c r="H621" s="1295"/>
      <c r="I621" s="1295"/>
    </row>
    <row r="622" spans="1:9">
      <c r="A622" s="1300">
        <v>1162673835</v>
      </c>
      <c r="B622" s="1301" t="s">
        <v>460</v>
      </c>
      <c r="C622" s="1301" t="s">
        <v>397</v>
      </c>
      <c r="D622" s="1301" t="s">
        <v>398</v>
      </c>
      <c r="E622" s="1301" t="s">
        <v>147</v>
      </c>
      <c r="F622" s="1301" t="s">
        <v>225</v>
      </c>
      <c r="G622" s="1301" t="s">
        <v>224</v>
      </c>
      <c r="H622" s="1295"/>
      <c r="I622" s="1295"/>
    </row>
    <row r="623" spans="1:9">
      <c r="A623" s="1300">
        <v>1162692579</v>
      </c>
      <c r="B623" s="1301" t="s">
        <v>1222</v>
      </c>
      <c r="C623" s="1301" t="s">
        <v>395</v>
      </c>
      <c r="D623" s="1301" t="s">
        <v>398</v>
      </c>
      <c r="E623" s="1301" t="s">
        <v>147</v>
      </c>
      <c r="F623" s="1301" t="s">
        <v>229</v>
      </c>
      <c r="G623" s="1301" t="s">
        <v>228</v>
      </c>
      <c r="H623" s="1295"/>
      <c r="I623" s="1295"/>
    </row>
    <row r="624" spans="1:9">
      <c r="A624" s="1300">
        <v>1162693221</v>
      </c>
      <c r="B624" s="1301" t="s">
        <v>1223</v>
      </c>
      <c r="C624" s="1301" t="s">
        <v>395</v>
      </c>
      <c r="D624" s="1301" t="s">
        <v>396</v>
      </c>
      <c r="E624" s="1301" t="s">
        <v>159</v>
      </c>
      <c r="F624" s="1301" t="s">
        <v>251</v>
      </c>
      <c r="G624" s="1301" t="s">
        <v>250</v>
      </c>
      <c r="H624" s="1295"/>
      <c r="I624" s="1295"/>
    </row>
    <row r="625" spans="1:9">
      <c r="A625" s="1300">
        <v>1162743620</v>
      </c>
      <c r="B625" s="1301" t="s">
        <v>1224</v>
      </c>
      <c r="C625" s="1301" t="s">
        <v>397</v>
      </c>
      <c r="D625" s="1301" t="s">
        <v>398</v>
      </c>
      <c r="E625" s="1301" t="s">
        <v>147</v>
      </c>
      <c r="F625" s="1301" t="s">
        <v>251</v>
      </c>
      <c r="G625" s="1301" t="s">
        <v>250</v>
      </c>
      <c r="H625" s="1295"/>
      <c r="I625" s="1295"/>
    </row>
    <row r="626" spans="1:9">
      <c r="A626" s="1300">
        <v>1162766795</v>
      </c>
      <c r="B626" s="1301" t="s">
        <v>1445</v>
      </c>
      <c r="C626" s="1301" t="s">
        <v>7</v>
      </c>
      <c r="D626" s="1301"/>
      <c r="E626" s="1301"/>
      <c r="F626" s="1301" t="s">
        <v>233</v>
      </c>
      <c r="G626" s="1301" t="s">
        <v>232</v>
      </c>
      <c r="H626" s="1295"/>
      <c r="I626" s="1295"/>
    </row>
    <row r="627" spans="1:9">
      <c r="A627" s="1300">
        <v>1162775457</v>
      </c>
      <c r="B627" s="1301" t="s">
        <v>1225</v>
      </c>
      <c r="C627" s="1301" t="s">
        <v>395</v>
      </c>
      <c r="D627" s="1301" t="s">
        <v>401</v>
      </c>
      <c r="E627" s="1301" t="s">
        <v>143</v>
      </c>
      <c r="F627" s="1301" t="s">
        <v>251</v>
      </c>
      <c r="G627" s="1301" t="s">
        <v>250</v>
      </c>
      <c r="H627" s="1295"/>
      <c r="I627" s="1295"/>
    </row>
    <row r="628" spans="1:9">
      <c r="A628" s="1300">
        <v>1162777222</v>
      </c>
      <c r="B628" s="1301" t="s">
        <v>462</v>
      </c>
      <c r="C628" s="1301" t="s">
        <v>397</v>
      </c>
      <c r="D628" s="1301" t="s">
        <v>398</v>
      </c>
      <c r="E628" s="1301" t="s">
        <v>147</v>
      </c>
      <c r="F628" s="1301" t="s">
        <v>251</v>
      </c>
      <c r="G628" s="1301" t="s">
        <v>250</v>
      </c>
      <c r="H628" s="1295"/>
      <c r="I628" s="1295"/>
    </row>
    <row r="629" spans="1:9">
      <c r="A629" s="1300">
        <v>1162782388</v>
      </c>
      <c r="B629" s="1301" t="s">
        <v>554</v>
      </c>
      <c r="C629" s="1301" t="s">
        <v>395</v>
      </c>
      <c r="D629" s="1301" t="s">
        <v>398</v>
      </c>
      <c r="E629" s="1301" t="s">
        <v>147</v>
      </c>
      <c r="F629" s="1301" t="s">
        <v>251</v>
      </c>
      <c r="G629" s="1301" t="s">
        <v>250</v>
      </c>
      <c r="H629" s="1295"/>
      <c r="I629" s="1295"/>
    </row>
    <row r="630" spans="1:9">
      <c r="A630" s="1300">
        <v>1162785399</v>
      </c>
      <c r="B630" s="1301" t="s">
        <v>1446</v>
      </c>
      <c r="C630" s="1301" t="s">
        <v>7</v>
      </c>
      <c r="D630" s="1301"/>
      <c r="E630" s="1301"/>
      <c r="F630" s="1301" t="s">
        <v>251</v>
      </c>
      <c r="G630" s="1301" t="s">
        <v>250</v>
      </c>
      <c r="H630" s="1295"/>
      <c r="I630" s="1295"/>
    </row>
    <row r="631" spans="1:9">
      <c r="A631" s="1300">
        <v>1162791991</v>
      </c>
      <c r="B631" s="1301" t="s">
        <v>589</v>
      </c>
      <c r="C631" s="1301" t="s">
        <v>397</v>
      </c>
      <c r="D631" s="1301" t="s">
        <v>398</v>
      </c>
      <c r="E631" s="1301" t="s">
        <v>147</v>
      </c>
      <c r="F631" s="1301" t="s">
        <v>251</v>
      </c>
      <c r="G631" s="1301" t="s">
        <v>250</v>
      </c>
      <c r="H631" s="1295"/>
      <c r="I631" s="1295"/>
    </row>
    <row r="632" spans="1:9">
      <c r="A632" s="1300">
        <v>1162805460</v>
      </c>
      <c r="B632" s="1301" t="s">
        <v>883</v>
      </c>
      <c r="C632" s="1301" t="s">
        <v>397</v>
      </c>
      <c r="D632" s="1301" t="s">
        <v>851</v>
      </c>
      <c r="E632" s="1301" t="s">
        <v>258</v>
      </c>
      <c r="F632" s="1301" t="s">
        <v>251</v>
      </c>
      <c r="G632" s="1301" t="s">
        <v>250</v>
      </c>
      <c r="H632" s="1295"/>
      <c r="I632" s="1295"/>
    </row>
    <row r="633" spans="1:9">
      <c r="A633" s="1300">
        <v>1162816855</v>
      </c>
      <c r="B633" s="1301" t="s">
        <v>1226</v>
      </c>
      <c r="C633" s="1301" t="s">
        <v>397</v>
      </c>
      <c r="D633" s="1301" t="s">
        <v>396</v>
      </c>
      <c r="E633" s="1301" t="s">
        <v>159</v>
      </c>
      <c r="F633" s="1301" t="s">
        <v>241</v>
      </c>
      <c r="G633" s="1301" t="s">
        <v>240</v>
      </c>
      <c r="H633" s="1295"/>
      <c r="I633" s="1295"/>
    </row>
    <row r="634" spans="1:9">
      <c r="A634" s="1300">
        <v>1162823240</v>
      </c>
      <c r="B634" s="1301" t="s">
        <v>1227</v>
      </c>
      <c r="C634" s="1301" t="s">
        <v>395</v>
      </c>
      <c r="D634" s="1301" t="s">
        <v>396</v>
      </c>
      <c r="E634" s="1301" t="s">
        <v>159</v>
      </c>
      <c r="F634" s="1301" t="s">
        <v>255</v>
      </c>
      <c r="G634" s="1301" t="s">
        <v>254</v>
      </c>
      <c r="H634" s="1295"/>
      <c r="I634" s="1295"/>
    </row>
    <row r="635" spans="1:9">
      <c r="A635" s="1300">
        <v>1162835848</v>
      </c>
      <c r="B635" s="1301" t="s">
        <v>563</v>
      </c>
      <c r="C635" s="1301" t="s">
        <v>7</v>
      </c>
      <c r="D635" s="1301"/>
      <c r="E635" s="1301"/>
      <c r="F635" s="1301" t="s">
        <v>251</v>
      </c>
      <c r="G635" s="1301" t="s">
        <v>250</v>
      </c>
      <c r="H635" s="1295"/>
      <c r="I635" s="1295"/>
    </row>
    <row r="636" spans="1:9">
      <c r="A636" s="1300">
        <v>1162844972</v>
      </c>
      <c r="B636" s="1301" t="s">
        <v>498</v>
      </c>
      <c r="C636" s="1301" t="s">
        <v>397</v>
      </c>
      <c r="D636" s="1301" t="s">
        <v>399</v>
      </c>
      <c r="E636" s="1301" t="s">
        <v>150</v>
      </c>
      <c r="F636" s="1301" t="s">
        <v>239</v>
      </c>
      <c r="G636" s="1301" t="s">
        <v>238</v>
      </c>
      <c r="H636" s="1295"/>
      <c r="I636" s="1295"/>
    </row>
    <row r="637" spans="1:9">
      <c r="A637" s="1300">
        <v>1162892153</v>
      </c>
      <c r="B637" s="1301" t="s">
        <v>1228</v>
      </c>
      <c r="C637" s="1301" t="s">
        <v>397</v>
      </c>
      <c r="D637" s="1301" t="s">
        <v>402</v>
      </c>
      <c r="E637" s="1301" t="s">
        <v>103</v>
      </c>
      <c r="F637" s="1301" t="s">
        <v>251</v>
      </c>
      <c r="G637" s="1301" t="s">
        <v>250</v>
      </c>
      <c r="H637" s="1295"/>
      <c r="I637" s="1295"/>
    </row>
    <row r="638" spans="1:9">
      <c r="A638" s="1300">
        <v>1162896857</v>
      </c>
      <c r="B638" s="1301" t="s">
        <v>1229</v>
      </c>
      <c r="C638" s="1301" t="s">
        <v>395</v>
      </c>
      <c r="D638" s="1301" t="s">
        <v>398</v>
      </c>
      <c r="E638" s="1301" t="s">
        <v>147</v>
      </c>
      <c r="F638" s="1301" t="s">
        <v>251</v>
      </c>
      <c r="G638" s="1301" t="s">
        <v>250</v>
      </c>
      <c r="H638" s="1295"/>
      <c r="I638" s="1295"/>
    </row>
    <row r="639" spans="1:9">
      <c r="A639" s="1300">
        <v>1162898564</v>
      </c>
      <c r="B639" s="1301" t="s">
        <v>1230</v>
      </c>
      <c r="C639" s="1301" t="s">
        <v>397</v>
      </c>
      <c r="D639" s="1301" t="s">
        <v>399</v>
      </c>
      <c r="E639" s="1301" t="s">
        <v>150</v>
      </c>
      <c r="F639" s="1301" t="s">
        <v>225</v>
      </c>
      <c r="G639" s="1301" t="s">
        <v>224</v>
      </c>
      <c r="H639" s="1295"/>
      <c r="I639" s="1295"/>
    </row>
    <row r="640" spans="1:9">
      <c r="A640" s="1300">
        <v>1162927793</v>
      </c>
      <c r="B640" s="1301" t="s">
        <v>1447</v>
      </c>
      <c r="C640" s="1301" t="s">
        <v>7</v>
      </c>
      <c r="D640" s="1301"/>
      <c r="E640" s="1301"/>
      <c r="F640" s="1301" t="s">
        <v>225</v>
      </c>
      <c r="G640" s="1301" t="s">
        <v>224</v>
      </c>
      <c r="H640" s="1295"/>
      <c r="I640" s="1295"/>
    </row>
    <row r="641" spans="1:9">
      <c r="A641" s="1300">
        <v>1162930615</v>
      </c>
      <c r="B641" s="1301" t="s">
        <v>468</v>
      </c>
      <c r="C641" s="1301" t="s">
        <v>397</v>
      </c>
      <c r="D641" s="1301" t="s">
        <v>399</v>
      </c>
      <c r="E641" s="1301" t="s">
        <v>150</v>
      </c>
      <c r="F641" s="1301" t="s">
        <v>251</v>
      </c>
      <c r="G641" s="1301" t="s">
        <v>250</v>
      </c>
      <c r="H641" s="1295"/>
      <c r="I641" s="1295"/>
    </row>
    <row r="642" spans="1:9">
      <c r="A642" s="1300">
        <v>1162941927</v>
      </c>
      <c r="B642" s="1301" t="s">
        <v>733</v>
      </c>
      <c r="C642" s="1301" t="s">
        <v>7</v>
      </c>
      <c r="D642" s="1301"/>
      <c r="E642" s="1301"/>
      <c r="F642" s="1301" t="s">
        <v>251</v>
      </c>
      <c r="G642" s="1301" t="s">
        <v>250</v>
      </c>
      <c r="H642" s="1295"/>
      <c r="I642" s="1295"/>
    </row>
    <row r="643" spans="1:9">
      <c r="A643" s="1300">
        <v>1162974902</v>
      </c>
      <c r="B643" s="1301" t="s">
        <v>463</v>
      </c>
      <c r="C643" s="1301" t="s">
        <v>397</v>
      </c>
      <c r="D643" s="1301" t="s">
        <v>399</v>
      </c>
      <c r="E643" s="1301" t="s">
        <v>150</v>
      </c>
      <c r="F643" s="1301" t="s">
        <v>249</v>
      </c>
      <c r="G643" s="1301" t="s">
        <v>248</v>
      </c>
      <c r="H643" s="1295"/>
      <c r="I643" s="1295"/>
    </row>
    <row r="644" spans="1:9">
      <c r="A644" s="1300">
        <v>1162983218</v>
      </c>
      <c r="B644" s="1301" t="s">
        <v>1231</v>
      </c>
      <c r="C644" s="1301" t="s">
        <v>395</v>
      </c>
      <c r="D644" s="1301" t="s">
        <v>396</v>
      </c>
      <c r="E644" s="1301" t="s">
        <v>159</v>
      </c>
      <c r="F644" s="1301" t="s">
        <v>255</v>
      </c>
      <c r="G644" s="1301" t="s">
        <v>254</v>
      </c>
      <c r="H644" s="1295"/>
      <c r="I644" s="1295"/>
    </row>
    <row r="645" spans="1:9">
      <c r="A645" s="1300">
        <v>1163009112</v>
      </c>
      <c r="B645" s="1301" t="s">
        <v>603</v>
      </c>
      <c r="C645" s="1301" t="s">
        <v>397</v>
      </c>
      <c r="D645" s="1301" t="s">
        <v>401</v>
      </c>
      <c r="E645" s="1301" t="s">
        <v>143</v>
      </c>
      <c r="F645" s="1301" t="s">
        <v>229</v>
      </c>
      <c r="G645" s="1301" t="s">
        <v>228</v>
      </c>
      <c r="H645" s="1295"/>
      <c r="I645" s="1295"/>
    </row>
    <row r="646" spans="1:9">
      <c r="A646" s="1300">
        <v>1163018758</v>
      </c>
      <c r="B646" s="1301" t="s">
        <v>1448</v>
      </c>
      <c r="C646" s="1301" t="s">
        <v>7</v>
      </c>
      <c r="D646" s="1301"/>
      <c r="E646" s="1301"/>
      <c r="F646" s="1301" t="s">
        <v>237</v>
      </c>
      <c r="G646" s="1301" t="s">
        <v>236</v>
      </c>
      <c r="H646" s="1295"/>
      <c r="I646" s="1295"/>
    </row>
    <row r="647" spans="1:9">
      <c r="A647" s="1300">
        <v>1163068381</v>
      </c>
      <c r="B647" s="1301" t="s">
        <v>680</v>
      </c>
      <c r="C647" s="1301" t="s">
        <v>397</v>
      </c>
      <c r="D647" s="1301" t="s">
        <v>399</v>
      </c>
      <c r="E647" s="1301" t="s">
        <v>150</v>
      </c>
      <c r="F647" s="1301" t="s">
        <v>251</v>
      </c>
      <c r="G647" s="1301" t="s">
        <v>250</v>
      </c>
      <c r="H647" s="1295"/>
      <c r="I647" s="1295"/>
    </row>
    <row r="648" spans="1:9">
      <c r="A648" s="1300">
        <v>1163084453</v>
      </c>
      <c r="B648" s="1301" t="s">
        <v>1449</v>
      </c>
      <c r="C648" s="1301" t="s">
        <v>7</v>
      </c>
      <c r="D648" s="1301"/>
      <c r="E648" s="1301"/>
      <c r="F648" s="1301" t="s">
        <v>257</v>
      </c>
      <c r="G648" s="1301" t="s">
        <v>256</v>
      </c>
      <c r="H648" s="1295"/>
      <c r="I648" s="1295"/>
    </row>
    <row r="649" spans="1:9">
      <c r="A649" s="1300">
        <v>1163146203</v>
      </c>
      <c r="B649" s="1301" t="s">
        <v>842</v>
      </c>
      <c r="C649" s="1301" t="s">
        <v>397</v>
      </c>
      <c r="D649" s="1301" t="s">
        <v>396</v>
      </c>
      <c r="E649" s="1301" t="s">
        <v>159</v>
      </c>
      <c r="F649" s="1301" t="s">
        <v>251</v>
      </c>
      <c r="G649" s="1301" t="s">
        <v>250</v>
      </c>
      <c r="H649" s="1295"/>
      <c r="I649" s="1295"/>
    </row>
    <row r="650" spans="1:9">
      <c r="A650" s="1300">
        <v>1163197974</v>
      </c>
      <c r="B650" s="1301" t="s">
        <v>615</v>
      </c>
      <c r="C650" s="1301" t="s">
        <v>397</v>
      </c>
      <c r="D650" s="1301" t="s">
        <v>401</v>
      </c>
      <c r="E650" s="1301" t="s">
        <v>143</v>
      </c>
      <c r="F650" s="1301" t="s">
        <v>251</v>
      </c>
      <c r="G650" s="1301" t="s">
        <v>250</v>
      </c>
      <c r="H650" s="1295"/>
      <c r="I650" s="1295"/>
    </row>
    <row r="651" spans="1:9">
      <c r="A651" s="1300">
        <v>1163265888</v>
      </c>
      <c r="B651" s="1301" t="s">
        <v>674</v>
      </c>
      <c r="C651" s="1301" t="s">
        <v>397</v>
      </c>
      <c r="D651" s="1301" t="s">
        <v>399</v>
      </c>
      <c r="E651" s="1301" t="s">
        <v>150</v>
      </c>
      <c r="F651" s="1301" t="s">
        <v>229</v>
      </c>
      <c r="G651" s="1301" t="s">
        <v>228</v>
      </c>
      <c r="H651" s="1295"/>
      <c r="I651" s="1295"/>
    </row>
    <row r="652" spans="1:9">
      <c r="A652" s="1300">
        <v>1163319750</v>
      </c>
      <c r="B652" s="1301" t="s">
        <v>1232</v>
      </c>
      <c r="C652" s="1301" t="s">
        <v>395</v>
      </c>
      <c r="D652" s="1301" t="s">
        <v>399</v>
      </c>
      <c r="E652" s="1301" t="s">
        <v>150</v>
      </c>
      <c r="F652" s="1301" t="s">
        <v>257</v>
      </c>
      <c r="G652" s="1301" t="s">
        <v>256</v>
      </c>
      <c r="H652" s="1295"/>
      <c r="I652" s="1295"/>
    </row>
    <row r="653" spans="1:9">
      <c r="A653" s="1300">
        <v>1163335251</v>
      </c>
      <c r="B653" s="1301" t="s">
        <v>565</v>
      </c>
      <c r="C653" s="1301" t="s">
        <v>395</v>
      </c>
      <c r="D653" s="1301" t="s">
        <v>399</v>
      </c>
      <c r="E653" s="1301" t="s">
        <v>150</v>
      </c>
      <c r="F653" s="1301" t="s">
        <v>255</v>
      </c>
      <c r="G653" s="1301" t="s">
        <v>254</v>
      </c>
      <c r="H653" s="1295"/>
      <c r="I653" s="1295"/>
    </row>
    <row r="654" spans="1:9">
      <c r="A654" s="1300">
        <v>1163368369</v>
      </c>
      <c r="B654" s="1301" t="s">
        <v>1450</v>
      </c>
      <c r="C654" s="1301" t="s">
        <v>7</v>
      </c>
      <c r="D654" s="1301"/>
      <c r="E654" s="1301"/>
      <c r="F654" s="1301" t="s">
        <v>253</v>
      </c>
      <c r="G654" s="1301" t="s">
        <v>252</v>
      </c>
      <c r="H654" s="1295"/>
      <c r="I654" s="1295"/>
    </row>
    <row r="655" spans="1:9">
      <c r="A655" s="1300">
        <v>1163424121</v>
      </c>
      <c r="B655" s="1301" t="s">
        <v>1451</v>
      </c>
      <c r="C655" s="1301" t="s">
        <v>7</v>
      </c>
      <c r="D655" s="1301"/>
      <c r="E655" s="1301"/>
      <c r="F655" s="1301" t="s">
        <v>229</v>
      </c>
      <c r="G655" s="1301" t="s">
        <v>228</v>
      </c>
      <c r="H655" s="1295"/>
      <c r="I655" s="1295"/>
    </row>
    <row r="656" spans="1:9">
      <c r="A656" s="1300">
        <v>1163439582</v>
      </c>
      <c r="B656" s="1301" t="s">
        <v>1233</v>
      </c>
      <c r="C656" s="1301" t="s">
        <v>397</v>
      </c>
      <c r="D656" s="1301" t="s">
        <v>848</v>
      </c>
      <c r="E656" s="1301" t="s">
        <v>158</v>
      </c>
      <c r="F656" s="1301" t="s">
        <v>249</v>
      </c>
      <c r="G656" s="1301" t="s">
        <v>248</v>
      </c>
      <c r="H656" s="1295"/>
      <c r="I656" s="1295"/>
    </row>
    <row r="657" spans="1:9">
      <c r="A657" s="1300">
        <v>1163461651</v>
      </c>
      <c r="B657" s="1301" t="s">
        <v>442</v>
      </c>
      <c r="C657" s="1301" t="s">
        <v>397</v>
      </c>
      <c r="D657" s="1301" t="s">
        <v>398</v>
      </c>
      <c r="E657" s="1301" t="s">
        <v>147</v>
      </c>
      <c r="F657" s="1301" t="s">
        <v>251</v>
      </c>
      <c r="G657" s="1301" t="s">
        <v>250</v>
      </c>
      <c r="H657" s="1295"/>
      <c r="I657" s="1295"/>
    </row>
    <row r="658" spans="1:9">
      <c r="A658" s="1300">
        <v>1163493050</v>
      </c>
      <c r="B658" s="1301" t="s">
        <v>1452</v>
      </c>
      <c r="C658" s="1301" t="s">
        <v>7</v>
      </c>
      <c r="D658" s="1301"/>
      <c r="E658" s="1301"/>
      <c r="F658" s="1301" t="s">
        <v>251</v>
      </c>
      <c r="G658" s="1301" t="s">
        <v>250</v>
      </c>
      <c r="H658" s="1295"/>
      <c r="I658" s="1295"/>
    </row>
    <row r="659" spans="1:9">
      <c r="A659" s="1300">
        <v>1163499479</v>
      </c>
      <c r="B659" s="1301" t="s">
        <v>566</v>
      </c>
      <c r="C659" s="1301" t="s">
        <v>395</v>
      </c>
      <c r="D659" s="1301" t="s">
        <v>398</v>
      </c>
      <c r="E659" s="1301" t="s">
        <v>147</v>
      </c>
      <c r="F659" s="1301" t="s">
        <v>251</v>
      </c>
      <c r="G659" s="1301" t="s">
        <v>250</v>
      </c>
      <c r="H659" s="1295"/>
      <c r="I659" s="1295"/>
    </row>
    <row r="660" spans="1:9">
      <c r="A660" s="1300">
        <v>1163531321</v>
      </c>
      <c r="B660" s="1301" t="s">
        <v>894</v>
      </c>
      <c r="C660" s="1301" t="s">
        <v>7</v>
      </c>
      <c r="D660" s="1301"/>
      <c r="E660" s="1301"/>
      <c r="F660" s="1301" t="s">
        <v>251</v>
      </c>
      <c r="G660" s="1301" t="s">
        <v>250</v>
      </c>
      <c r="H660" s="1295"/>
      <c r="I660" s="1295"/>
    </row>
    <row r="661" spans="1:9">
      <c r="A661" s="1300">
        <v>1163564587</v>
      </c>
      <c r="B661" s="1301" t="s">
        <v>846</v>
      </c>
      <c r="C661" s="1301" t="s">
        <v>395</v>
      </c>
      <c r="D661" s="1301" t="s">
        <v>396</v>
      </c>
      <c r="E661" s="1301" t="s">
        <v>159</v>
      </c>
      <c r="F661" s="1301" t="s">
        <v>251</v>
      </c>
      <c r="G661" s="1301" t="s">
        <v>250</v>
      </c>
      <c r="H661" s="1295"/>
      <c r="I661" s="1295"/>
    </row>
    <row r="662" spans="1:9">
      <c r="A662" s="1300">
        <v>1163564785</v>
      </c>
      <c r="B662" s="1301" t="s">
        <v>613</v>
      </c>
      <c r="C662" s="1301" t="s">
        <v>397</v>
      </c>
      <c r="D662" s="1301" t="s">
        <v>401</v>
      </c>
      <c r="E662" s="1301" t="s">
        <v>143</v>
      </c>
      <c r="F662" s="1301" t="s">
        <v>251</v>
      </c>
      <c r="G662" s="1301" t="s">
        <v>250</v>
      </c>
      <c r="H662" s="1295"/>
      <c r="I662" s="1295"/>
    </row>
    <row r="663" spans="1:9">
      <c r="A663" s="1300">
        <v>1163591986</v>
      </c>
      <c r="B663" s="1301" t="s">
        <v>1453</v>
      </c>
      <c r="C663" s="1301" t="s">
        <v>7</v>
      </c>
      <c r="D663" s="1301"/>
      <c r="E663" s="1301"/>
      <c r="F663" s="1301" t="s">
        <v>251</v>
      </c>
      <c r="G663" s="1301" t="s">
        <v>250</v>
      </c>
      <c r="H663" s="1295"/>
      <c r="I663" s="1295"/>
    </row>
    <row r="664" spans="1:9">
      <c r="A664" s="1300">
        <v>1163595052</v>
      </c>
      <c r="B664" s="1301" t="s">
        <v>715</v>
      </c>
      <c r="C664" s="1301" t="s">
        <v>7</v>
      </c>
      <c r="D664" s="1301"/>
      <c r="E664" s="1301"/>
      <c r="F664" s="1301" t="s">
        <v>251</v>
      </c>
      <c r="G664" s="1301" t="s">
        <v>250</v>
      </c>
      <c r="H664" s="1295"/>
      <c r="I664" s="1295"/>
    </row>
    <row r="665" spans="1:9">
      <c r="A665" s="1300">
        <v>1163645899</v>
      </c>
      <c r="B665" s="1301" t="s">
        <v>1454</v>
      </c>
      <c r="C665" s="1301" t="s">
        <v>7</v>
      </c>
      <c r="D665" s="1301"/>
      <c r="E665" s="1301"/>
      <c r="F665" s="1301" t="s">
        <v>235</v>
      </c>
      <c r="G665" s="1301" t="s">
        <v>234</v>
      </c>
      <c r="H665" s="1295"/>
      <c r="I665" s="1295"/>
    </row>
    <row r="666" spans="1:9">
      <c r="A666" s="1300">
        <v>1163651012</v>
      </c>
      <c r="B666" s="1301" t="s">
        <v>1234</v>
      </c>
      <c r="C666" s="1301" t="s">
        <v>395</v>
      </c>
      <c r="D666" s="1301" t="s">
        <v>399</v>
      </c>
      <c r="E666" s="1301" t="s">
        <v>150</v>
      </c>
      <c r="F666" s="1301" t="s">
        <v>249</v>
      </c>
      <c r="G666" s="1301" t="s">
        <v>248</v>
      </c>
      <c r="H666" s="1295"/>
      <c r="I666" s="1295"/>
    </row>
    <row r="667" spans="1:9">
      <c r="A667" s="1300">
        <v>1163730592</v>
      </c>
      <c r="B667" s="1301" t="s">
        <v>1455</v>
      </c>
      <c r="C667" s="1301" t="s">
        <v>7</v>
      </c>
      <c r="D667" s="1301"/>
      <c r="E667" s="1301"/>
      <c r="F667" s="1301" t="s">
        <v>227</v>
      </c>
      <c r="G667" s="1301" t="s">
        <v>226</v>
      </c>
      <c r="H667" s="1295"/>
      <c r="I667" s="1295"/>
    </row>
    <row r="668" spans="1:9">
      <c r="A668" s="1300">
        <v>1163734818</v>
      </c>
      <c r="B668" s="1301" t="s">
        <v>725</v>
      </c>
      <c r="C668" s="1301" t="s">
        <v>7</v>
      </c>
      <c r="D668" s="1301"/>
      <c r="E668" s="1301"/>
      <c r="F668" s="1301" t="s">
        <v>255</v>
      </c>
      <c r="G668" s="1301" t="s">
        <v>254</v>
      </c>
      <c r="H668" s="1295"/>
      <c r="I668" s="1295"/>
    </row>
    <row r="669" spans="1:9">
      <c r="A669" s="1300">
        <v>1163752489</v>
      </c>
      <c r="B669" s="1301" t="s">
        <v>1456</v>
      </c>
      <c r="C669" s="1301" t="s">
        <v>7</v>
      </c>
      <c r="D669" s="1301"/>
      <c r="E669" s="1301"/>
      <c r="F669" s="1301" t="s">
        <v>251</v>
      </c>
      <c r="G669" s="1301" t="s">
        <v>250</v>
      </c>
      <c r="H669" s="1295"/>
      <c r="I669" s="1295"/>
    </row>
    <row r="670" spans="1:9">
      <c r="A670" s="1300">
        <v>1163795330</v>
      </c>
      <c r="B670" s="1301" t="s">
        <v>1457</v>
      </c>
      <c r="C670" s="1301" t="s">
        <v>7</v>
      </c>
      <c r="D670" s="1301"/>
      <c r="E670" s="1301"/>
      <c r="F670" s="1301" t="s">
        <v>229</v>
      </c>
      <c r="G670" s="1301" t="s">
        <v>228</v>
      </c>
      <c r="H670" s="1295"/>
      <c r="I670" s="1295"/>
    </row>
    <row r="671" spans="1:9">
      <c r="A671" s="1300">
        <v>1163838767</v>
      </c>
      <c r="B671" s="1301" t="s">
        <v>676</v>
      </c>
      <c r="C671" s="1301" t="s">
        <v>397</v>
      </c>
      <c r="D671" s="1301" t="s">
        <v>399</v>
      </c>
      <c r="E671" s="1301" t="s">
        <v>150</v>
      </c>
      <c r="F671" s="1301" t="s">
        <v>241</v>
      </c>
      <c r="G671" s="1301" t="s">
        <v>240</v>
      </c>
      <c r="H671" s="1295"/>
      <c r="I671" s="1295"/>
    </row>
    <row r="672" spans="1:9">
      <c r="A672" s="1300">
        <v>1163911044</v>
      </c>
      <c r="B672" s="1301" t="s">
        <v>744</v>
      </c>
      <c r="C672" s="1301" t="s">
        <v>7</v>
      </c>
      <c r="D672" s="1301"/>
      <c r="E672" s="1301"/>
      <c r="F672" s="1301" t="s">
        <v>251</v>
      </c>
      <c r="G672" s="1301" t="s">
        <v>250</v>
      </c>
      <c r="H672" s="1295"/>
      <c r="I672" s="1295"/>
    </row>
    <row r="673" spans="1:9">
      <c r="A673" s="1300">
        <v>1163926075</v>
      </c>
      <c r="B673" s="1301" t="s">
        <v>708</v>
      </c>
      <c r="C673" s="1301" t="s">
        <v>397</v>
      </c>
      <c r="D673" s="1301" t="s">
        <v>398</v>
      </c>
      <c r="E673" s="1301" t="s">
        <v>147</v>
      </c>
      <c r="F673" s="1301" t="s">
        <v>229</v>
      </c>
      <c r="G673" s="1301" t="s">
        <v>228</v>
      </c>
      <c r="H673" s="1295"/>
      <c r="I673" s="1295"/>
    </row>
    <row r="674" spans="1:9">
      <c r="A674" s="1300">
        <v>1163933261</v>
      </c>
      <c r="B674" s="1301" t="s">
        <v>1458</v>
      </c>
      <c r="C674" s="1301" t="s">
        <v>7</v>
      </c>
      <c r="D674" s="1301"/>
      <c r="E674" s="1301"/>
      <c r="F674" s="1301" t="s">
        <v>241</v>
      </c>
      <c r="G674" s="1301" t="s">
        <v>240</v>
      </c>
      <c r="H674" s="1295"/>
      <c r="I674" s="1295"/>
    </row>
    <row r="675" spans="1:9">
      <c r="A675" s="1300">
        <v>1163939532</v>
      </c>
      <c r="B675" s="1301" t="s">
        <v>559</v>
      </c>
      <c r="C675" s="1301" t="s">
        <v>395</v>
      </c>
      <c r="D675" s="1301" t="s">
        <v>398</v>
      </c>
      <c r="E675" s="1301" t="s">
        <v>147</v>
      </c>
      <c r="F675" s="1301" t="s">
        <v>251</v>
      </c>
      <c r="G675" s="1301" t="s">
        <v>250</v>
      </c>
      <c r="H675" s="1295"/>
      <c r="I675" s="1295"/>
    </row>
    <row r="676" spans="1:9">
      <c r="A676" s="1300">
        <v>1163939540</v>
      </c>
      <c r="B676" s="1301" t="s">
        <v>777</v>
      </c>
      <c r="C676" s="1301" t="s">
        <v>7</v>
      </c>
      <c r="D676" s="1301"/>
      <c r="E676" s="1301"/>
      <c r="F676" s="1301" t="s">
        <v>251</v>
      </c>
      <c r="G676" s="1301" t="s">
        <v>250</v>
      </c>
      <c r="H676" s="1295"/>
      <c r="I676" s="1295"/>
    </row>
    <row r="677" spans="1:9">
      <c r="A677" s="1300">
        <v>1163939581</v>
      </c>
      <c r="B677" s="1301" t="s">
        <v>1459</v>
      </c>
      <c r="C677" s="1301" t="s">
        <v>7</v>
      </c>
      <c r="D677" s="1301"/>
      <c r="E677" s="1301"/>
      <c r="F677" s="1301" t="s">
        <v>249</v>
      </c>
      <c r="G677" s="1301" t="s">
        <v>248</v>
      </c>
      <c r="H677" s="1295"/>
      <c r="I677" s="1295"/>
    </row>
    <row r="678" spans="1:9">
      <c r="A678" s="1300">
        <v>1163939607</v>
      </c>
      <c r="B678" s="1301" t="s">
        <v>661</v>
      </c>
      <c r="C678" s="1301" t="s">
        <v>397</v>
      </c>
      <c r="D678" s="1301" t="s">
        <v>399</v>
      </c>
      <c r="E678" s="1301" t="s">
        <v>150</v>
      </c>
      <c r="F678" s="1301" t="s">
        <v>251</v>
      </c>
      <c r="G678" s="1301" t="s">
        <v>250</v>
      </c>
      <c r="H678" s="1295"/>
      <c r="I678" s="1295"/>
    </row>
    <row r="679" spans="1:9">
      <c r="A679" s="1300">
        <v>1163964399</v>
      </c>
      <c r="B679" s="1301" t="s">
        <v>816</v>
      </c>
      <c r="C679" s="1301" t="s">
        <v>397</v>
      </c>
      <c r="D679" s="1301" t="s">
        <v>396</v>
      </c>
      <c r="E679" s="1301" t="s">
        <v>159</v>
      </c>
      <c r="F679" s="1301" t="s">
        <v>251</v>
      </c>
      <c r="G679" s="1301" t="s">
        <v>250</v>
      </c>
      <c r="H679" s="1295"/>
      <c r="I679" s="1295"/>
    </row>
    <row r="680" spans="1:9">
      <c r="A680" s="1300">
        <v>1163985311</v>
      </c>
      <c r="B680" s="1301" t="s">
        <v>979</v>
      </c>
      <c r="C680" s="1301" t="s">
        <v>395</v>
      </c>
      <c r="D680" s="1301" t="s">
        <v>848</v>
      </c>
      <c r="E680" s="1301" t="s">
        <v>158</v>
      </c>
      <c r="F680" s="1301" t="s">
        <v>251</v>
      </c>
      <c r="G680" s="1301" t="s">
        <v>250</v>
      </c>
      <c r="H680" s="1295"/>
      <c r="I680" s="1295"/>
    </row>
    <row r="681" spans="1:9">
      <c r="A681" s="1300">
        <v>1164003965</v>
      </c>
      <c r="B681" s="1301" t="s">
        <v>1460</v>
      </c>
      <c r="C681" s="1301" t="s">
        <v>7</v>
      </c>
      <c r="D681" s="1301"/>
      <c r="E681" s="1301"/>
      <c r="F681" s="1301" t="s">
        <v>251</v>
      </c>
      <c r="G681" s="1301" t="s">
        <v>250</v>
      </c>
      <c r="H681" s="1295"/>
      <c r="I681" s="1295"/>
    </row>
    <row r="682" spans="1:9">
      <c r="A682" s="1300">
        <v>1164028020</v>
      </c>
      <c r="B682" s="1301" t="s">
        <v>967</v>
      </c>
      <c r="C682" s="1301" t="s">
        <v>395</v>
      </c>
      <c r="D682" s="1301" t="s">
        <v>848</v>
      </c>
      <c r="E682" s="1301" t="s">
        <v>158</v>
      </c>
      <c r="F682" s="1301" t="s">
        <v>251</v>
      </c>
      <c r="G682" s="1301" t="s">
        <v>250</v>
      </c>
      <c r="H682" s="1295"/>
      <c r="I682" s="1295"/>
    </row>
    <row r="683" spans="1:9">
      <c r="A683" s="1300">
        <v>1164029333</v>
      </c>
      <c r="B683" s="1301" t="s">
        <v>780</v>
      </c>
      <c r="C683" s="1301" t="s">
        <v>7</v>
      </c>
      <c r="D683" s="1301"/>
      <c r="E683" s="1301"/>
      <c r="F683" s="1301" t="s">
        <v>251</v>
      </c>
      <c r="G683" s="1301" t="s">
        <v>250</v>
      </c>
      <c r="H683" s="1295"/>
      <c r="I683" s="1295"/>
    </row>
    <row r="684" spans="1:9">
      <c r="A684" s="1300">
        <v>1164051956</v>
      </c>
      <c r="B684" s="1301" t="s">
        <v>1461</v>
      </c>
      <c r="C684" s="1301" t="s">
        <v>7</v>
      </c>
      <c r="D684" s="1301"/>
      <c r="E684" s="1301"/>
      <c r="F684" s="1301" t="s">
        <v>251</v>
      </c>
      <c r="G684" s="1301" t="s">
        <v>250</v>
      </c>
      <c r="H684" s="1295"/>
      <c r="I684" s="1295"/>
    </row>
    <row r="685" spans="1:9">
      <c r="A685" s="1300">
        <v>1164098858</v>
      </c>
      <c r="B685" s="1301" t="s">
        <v>1462</v>
      </c>
      <c r="C685" s="1301" t="s">
        <v>7</v>
      </c>
      <c r="D685" s="1301"/>
      <c r="E685" s="1301"/>
      <c r="F685" s="1301" t="s">
        <v>251</v>
      </c>
      <c r="G685" s="1301" t="s">
        <v>250</v>
      </c>
      <c r="H685" s="1295"/>
      <c r="I685" s="1295"/>
    </row>
    <row r="686" spans="1:9">
      <c r="A686" s="1300">
        <v>1164130107</v>
      </c>
      <c r="B686" s="1301" t="s">
        <v>536</v>
      </c>
      <c r="C686" s="1301" t="s">
        <v>395</v>
      </c>
      <c r="D686" s="1301" t="s">
        <v>399</v>
      </c>
      <c r="E686" s="1301" t="s">
        <v>150</v>
      </c>
      <c r="F686" s="1301" t="s">
        <v>251</v>
      </c>
      <c r="G686" s="1301" t="s">
        <v>250</v>
      </c>
      <c r="H686" s="1295"/>
      <c r="I686" s="1295"/>
    </row>
    <row r="687" spans="1:9">
      <c r="A687" s="1300">
        <v>1164169691</v>
      </c>
      <c r="B687" s="1301" t="s">
        <v>354</v>
      </c>
      <c r="C687" s="1301" t="s">
        <v>395</v>
      </c>
      <c r="D687" s="1301" t="s">
        <v>400</v>
      </c>
      <c r="E687" s="1301" t="s">
        <v>153</v>
      </c>
      <c r="F687" s="1301" t="s">
        <v>251</v>
      </c>
      <c r="G687" s="1301" t="s">
        <v>250</v>
      </c>
      <c r="H687" s="1295"/>
      <c r="I687" s="1295"/>
    </row>
    <row r="688" spans="1:9">
      <c r="A688" s="1300">
        <v>1164203474</v>
      </c>
      <c r="B688" s="1301" t="s">
        <v>519</v>
      </c>
      <c r="C688" s="1301" t="s">
        <v>395</v>
      </c>
      <c r="D688" s="1301" t="s">
        <v>399</v>
      </c>
      <c r="E688" s="1301" t="s">
        <v>150</v>
      </c>
      <c r="F688" s="1301" t="s">
        <v>251</v>
      </c>
      <c r="G688" s="1301" t="s">
        <v>250</v>
      </c>
      <c r="H688" s="1295"/>
      <c r="I688" s="1295"/>
    </row>
    <row r="689" spans="1:9">
      <c r="A689" s="1300">
        <v>1164210107</v>
      </c>
      <c r="B689" s="1301" t="s">
        <v>858</v>
      </c>
      <c r="C689" s="1301" t="s">
        <v>7</v>
      </c>
      <c r="D689" s="1301"/>
      <c r="E689" s="1301"/>
      <c r="F689" s="1301" t="s">
        <v>229</v>
      </c>
      <c r="G689" s="1301" t="s">
        <v>228</v>
      </c>
      <c r="H689" s="1295"/>
      <c r="I689" s="1295"/>
    </row>
    <row r="690" spans="1:9">
      <c r="A690" s="1300">
        <v>1164211204</v>
      </c>
      <c r="B690" s="1301" t="s">
        <v>766</v>
      </c>
      <c r="C690" s="1301" t="s">
        <v>7</v>
      </c>
      <c r="D690" s="1301"/>
      <c r="E690" s="1301"/>
      <c r="F690" s="1301" t="s">
        <v>251</v>
      </c>
      <c r="G690" s="1301" t="s">
        <v>250</v>
      </c>
      <c r="H690" s="1295"/>
      <c r="I690" s="1295"/>
    </row>
    <row r="691" spans="1:9">
      <c r="A691" s="1300">
        <v>1164215080</v>
      </c>
      <c r="B691" s="1301" t="s">
        <v>656</v>
      </c>
      <c r="C691" s="1301" t="s">
        <v>397</v>
      </c>
      <c r="D691" s="1301" t="s">
        <v>399</v>
      </c>
      <c r="E691" s="1301" t="s">
        <v>150</v>
      </c>
      <c r="F691" s="1301" t="s">
        <v>255</v>
      </c>
      <c r="G691" s="1301" t="s">
        <v>254</v>
      </c>
      <c r="H691" s="1295"/>
      <c r="I691" s="1295"/>
    </row>
    <row r="692" spans="1:9">
      <c r="A692" s="1300">
        <v>1164239353</v>
      </c>
      <c r="B692" s="1301" t="s">
        <v>1463</v>
      </c>
      <c r="C692" s="1301" t="s">
        <v>7</v>
      </c>
      <c r="D692" s="1301"/>
      <c r="E692" s="1301"/>
      <c r="F692" s="1301" t="s">
        <v>229</v>
      </c>
      <c r="G692" s="1301" t="s">
        <v>228</v>
      </c>
      <c r="H692" s="1295"/>
      <c r="I692" s="1295"/>
    </row>
    <row r="693" spans="1:9">
      <c r="A693" s="1300">
        <v>1164260334</v>
      </c>
      <c r="B693" s="1301" t="s">
        <v>928</v>
      </c>
      <c r="C693" s="1301" t="s">
        <v>395</v>
      </c>
      <c r="D693" s="1301" t="s">
        <v>848</v>
      </c>
      <c r="E693" s="1301" t="s">
        <v>158</v>
      </c>
      <c r="F693" s="1301" t="s">
        <v>229</v>
      </c>
      <c r="G693" s="1301" t="s">
        <v>228</v>
      </c>
      <c r="H693" s="1295"/>
      <c r="I693" s="1295"/>
    </row>
    <row r="694" spans="1:9">
      <c r="A694" s="1300">
        <v>1164331341</v>
      </c>
      <c r="B694" s="1301" t="s">
        <v>625</v>
      </c>
      <c r="C694" s="1301" t="s">
        <v>397</v>
      </c>
      <c r="D694" s="1301" t="s">
        <v>398</v>
      </c>
      <c r="E694" s="1301" t="s">
        <v>147</v>
      </c>
      <c r="F694" s="1301" t="s">
        <v>251</v>
      </c>
      <c r="G694" s="1301" t="s">
        <v>250</v>
      </c>
      <c r="H694" s="1295"/>
      <c r="I694" s="1295"/>
    </row>
    <row r="695" spans="1:9">
      <c r="A695" s="1300">
        <v>1164350770</v>
      </c>
      <c r="B695" s="1301" t="s">
        <v>1464</v>
      </c>
      <c r="C695" s="1301" t="s">
        <v>7</v>
      </c>
      <c r="D695" s="1301"/>
      <c r="E695" s="1301"/>
      <c r="F695" s="1301" t="s">
        <v>249</v>
      </c>
      <c r="G695" s="1301" t="s">
        <v>248</v>
      </c>
      <c r="H695" s="1295"/>
      <c r="I695" s="1295"/>
    </row>
    <row r="696" spans="1:9">
      <c r="A696" s="1300">
        <v>1164351992</v>
      </c>
      <c r="B696" s="1301" t="s">
        <v>1465</v>
      </c>
      <c r="C696" s="1301" t="s">
        <v>7</v>
      </c>
      <c r="D696" s="1301"/>
      <c r="E696" s="1301"/>
      <c r="F696" s="1301" t="s">
        <v>229</v>
      </c>
      <c r="G696" s="1301" t="s">
        <v>228</v>
      </c>
      <c r="H696" s="1295"/>
      <c r="I696" s="1295"/>
    </row>
    <row r="697" spans="1:9">
      <c r="A697" s="1300">
        <v>1164376510</v>
      </c>
      <c r="B697" s="1301" t="s">
        <v>426</v>
      </c>
      <c r="C697" s="1301" t="s">
        <v>397</v>
      </c>
      <c r="D697" s="1301" t="s">
        <v>396</v>
      </c>
      <c r="E697" s="1301" t="s">
        <v>159</v>
      </c>
      <c r="F697" s="1301" t="s">
        <v>243</v>
      </c>
      <c r="G697" s="1301" t="s">
        <v>242</v>
      </c>
      <c r="H697" s="1295"/>
      <c r="I697" s="1295"/>
    </row>
    <row r="698" spans="1:9">
      <c r="A698" s="1300">
        <v>1164383961</v>
      </c>
      <c r="B698" s="1301" t="s">
        <v>570</v>
      </c>
      <c r="C698" s="1301" t="s">
        <v>395</v>
      </c>
      <c r="D698" s="1301" t="s">
        <v>398</v>
      </c>
      <c r="E698" s="1301" t="s">
        <v>147</v>
      </c>
      <c r="F698" s="1301" t="s">
        <v>241</v>
      </c>
      <c r="G698" s="1301" t="s">
        <v>240</v>
      </c>
      <c r="H698" s="1295"/>
      <c r="I698" s="1295"/>
    </row>
    <row r="699" spans="1:9">
      <c r="A699" s="1300">
        <v>1164416654</v>
      </c>
      <c r="B699" s="1301" t="s">
        <v>1466</v>
      </c>
      <c r="C699" s="1301" t="s">
        <v>7</v>
      </c>
      <c r="D699" s="1301"/>
      <c r="E699" s="1301"/>
      <c r="F699" s="1301" t="s">
        <v>249</v>
      </c>
      <c r="G699" s="1301" t="s">
        <v>248</v>
      </c>
      <c r="H699" s="1295"/>
      <c r="I699" s="1295"/>
    </row>
    <row r="700" spans="1:9">
      <c r="A700" s="1300">
        <v>1164423148</v>
      </c>
      <c r="B700" s="1301" t="s">
        <v>1467</v>
      </c>
      <c r="C700" s="1301" t="s">
        <v>7</v>
      </c>
      <c r="D700" s="1301"/>
      <c r="E700" s="1301"/>
      <c r="F700" s="1301" t="s">
        <v>247</v>
      </c>
      <c r="G700" s="1301" t="s">
        <v>246</v>
      </c>
      <c r="H700" s="1295"/>
      <c r="I700" s="1295"/>
    </row>
    <row r="701" spans="1:9">
      <c r="A701" s="1300">
        <v>1164440506</v>
      </c>
      <c r="B701" s="1301" t="s">
        <v>806</v>
      </c>
      <c r="C701" s="1301" t="s">
        <v>7</v>
      </c>
      <c r="D701" s="1301"/>
      <c r="E701" s="1301"/>
      <c r="F701" s="1301" t="s">
        <v>249</v>
      </c>
      <c r="G701" s="1301" t="s">
        <v>248</v>
      </c>
      <c r="H701" s="1295"/>
      <c r="I701" s="1295"/>
    </row>
    <row r="702" spans="1:9">
      <c r="A702" s="1300">
        <v>1164487762</v>
      </c>
      <c r="B702" s="1301" t="s">
        <v>1468</v>
      </c>
      <c r="C702" s="1301" t="s">
        <v>7</v>
      </c>
      <c r="D702" s="1301"/>
      <c r="E702" s="1301"/>
      <c r="F702" s="1301" t="s">
        <v>229</v>
      </c>
      <c r="G702" s="1301" t="s">
        <v>228</v>
      </c>
      <c r="H702" s="1295"/>
      <c r="I702" s="1295"/>
    </row>
    <row r="703" spans="1:9">
      <c r="A703" s="1300">
        <v>1164494560</v>
      </c>
      <c r="B703" s="1301" t="s">
        <v>1469</v>
      </c>
      <c r="C703" s="1301" t="s">
        <v>7</v>
      </c>
      <c r="D703" s="1301"/>
      <c r="E703" s="1301"/>
      <c r="F703" s="1301" t="s">
        <v>251</v>
      </c>
      <c r="G703" s="1301" t="s">
        <v>250</v>
      </c>
      <c r="H703" s="1295"/>
      <c r="I703" s="1295"/>
    </row>
    <row r="704" spans="1:9">
      <c r="A704" s="1300">
        <v>1164502040</v>
      </c>
      <c r="B704" s="1301" t="s">
        <v>859</v>
      </c>
      <c r="C704" s="1301" t="s">
        <v>395</v>
      </c>
      <c r="D704" s="1301" t="s">
        <v>851</v>
      </c>
      <c r="E704" s="1301" t="s">
        <v>258</v>
      </c>
      <c r="F704" s="1301" t="s">
        <v>251</v>
      </c>
      <c r="G704" s="1301" t="s">
        <v>250</v>
      </c>
      <c r="H704" s="1295"/>
      <c r="I704" s="1295"/>
    </row>
    <row r="705" spans="1:9">
      <c r="A705" s="1300">
        <v>1164502909</v>
      </c>
      <c r="B705" s="1301" t="s">
        <v>1235</v>
      </c>
      <c r="C705" s="1301" t="s">
        <v>397</v>
      </c>
      <c r="D705" s="1301" t="s">
        <v>399</v>
      </c>
      <c r="E705" s="1301" t="s">
        <v>150</v>
      </c>
      <c r="F705" s="1301" t="s">
        <v>251</v>
      </c>
      <c r="G705" s="1301" t="s">
        <v>250</v>
      </c>
      <c r="H705" s="1295"/>
      <c r="I705" s="1295"/>
    </row>
    <row r="706" spans="1:9">
      <c r="A706" s="1300">
        <v>1164540941</v>
      </c>
      <c r="B706" s="1301" t="s">
        <v>572</v>
      </c>
      <c r="C706" s="1301" t="s">
        <v>395</v>
      </c>
      <c r="D706" s="1301" t="s">
        <v>398</v>
      </c>
      <c r="E706" s="1301" t="s">
        <v>147</v>
      </c>
      <c r="F706" s="1301" t="s">
        <v>251</v>
      </c>
      <c r="G706" s="1301" t="s">
        <v>250</v>
      </c>
      <c r="H706" s="1295"/>
      <c r="I706" s="1295"/>
    </row>
    <row r="707" spans="1:9">
      <c r="A707" s="1300">
        <v>1164550353</v>
      </c>
      <c r="B707" s="1301" t="s">
        <v>658</v>
      </c>
      <c r="C707" s="1301" t="s">
        <v>397</v>
      </c>
      <c r="D707" s="1301" t="s">
        <v>401</v>
      </c>
      <c r="E707" s="1301" t="s">
        <v>143</v>
      </c>
      <c r="F707" s="1301" t="s">
        <v>251</v>
      </c>
      <c r="G707" s="1301" t="s">
        <v>250</v>
      </c>
      <c r="H707" s="1295"/>
      <c r="I707" s="1295"/>
    </row>
    <row r="708" spans="1:9">
      <c r="A708" s="1300">
        <v>1164559727</v>
      </c>
      <c r="B708" s="1301" t="s">
        <v>1236</v>
      </c>
      <c r="C708" s="1301" t="s">
        <v>397</v>
      </c>
      <c r="D708" s="1301" t="s">
        <v>848</v>
      </c>
      <c r="E708" s="1301" t="s">
        <v>158</v>
      </c>
      <c r="F708" s="1301" t="s">
        <v>251</v>
      </c>
      <c r="G708" s="1301" t="s">
        <v>250</v>
      </c>
      <c r="H708" s="1295"/>
      <c r="I708" s="1295"/>
    </row>
    <row r="709" spans="1:9">
      <c r="A709" s="1300">
        <v>1164608342</v>
      </c>
      <c r="B709" s="1301" t="s">
        <v>1470</v>
      </c>
      <c r="C709" s="1301" t="s">
        <v>7</v>
      </c>
      <c r="D709" s="1301"/>
      <c r="E709" s="1301"/>
      <c r="F709" s="1301" t="s">
        <v>249</v>
      </c>
      <c r="G709" s="1301" t="s">
        <v>248</v>
      </c>
      <c r="H709" s="1295"/>
      <c r="I709" s="1295"/>
    </row>
    <row r="710" spans="1:9">
      <c r="A710" s="1300">
        <v>1164633670</v>
      </c>
      <c r="B710" s="1301" t="s">
        <v>389</v>
      </c>
      <c r="C710" s="1301" t="s">
        <v>395</v>
      </c>
      <c r="D710" s="1301" t="s">
        <v>396</v>
      </c>
      <c r="E710" s="1301" t="s">
        <v>159</v>
      </c>
      <c r="F710" s="1301" t="s">
        <v>251</v>
      </c>
      <c r="G710" s="1301" t="s">
        <v>250</v>
      </c>
      <c r="H710" s="1295"/>
      <c r="I710" s="1295"/>
    </row>
    <row r="711" spans="1:9">
      <c r="A711" s="1300">
        <v>1164646474</v>
      </c>
      <c r="B711" s="1301" t="s">
        <v>930</v>
      </c>
      <c r="C711" s="1301" t="s">
        <v>395</v>
      </c>
      <c r="D711" s="1301" t="s">
        <v>856</v>
      </c>
      <c r="E711" s="1301" t="s">
        <v>110</v>
      </c>
      <c r="F711" s="1301" t="s">
        <v>251</v>
      </c>
      <c r="G711" s="1301" t="s">
        <v>250</v>
      </c>
      <c r="H711" s="1295"/>
      <c r="I711" s="1295"/>
    </row>
    <row r="712" spans="1:9">
      <c r="A712" s="1300">
        <v>1164687544</v>
      </c>
      <c r="B712" s="1301" t="s">
        <v>1471</v>
      </c>
      <c r="C712" s="1301" t="s">
        <v>7</v>
      </c>
      <c r="D712" s="1301"/>
      <c r="E712" s="1301"/>
      <c r="F712" s="1301" t="s">
        <v>251</v>
      </c>
      <c r="G712" s="1301" t="s">
        <v>250</v>
      </c>
      <c r="H712" s="1295"/>
      <c r="I712" s="1295"/>
    </row>
    <row r="713" spans="1:9">
      <c r="A713" s="1300">
        <v>1164688005</v>
      </c>
      <c r="B713" s="1301" t="s">
        <v>596</v>
      </c>
      <c r="C713" s="1301" t="s">
        <v>397</v>
      </c>
      <c r="D713" s="1301" t="s">
        <v>401</v>
      </c>
      <c r="E713" s="1301" t="s">
        <v>143</v>
      </c>
      <c r="F713" s="1301" t="s">
        <v>251</v>
      </c>
      <c r="G713" s="1301" t="s">
        <v>250</v>
      </c>
      <c r="H713" s="1295"/>
      <c r="I713" s="1295"/>
    </row>
    <row r="714" spans="1:9">
      <c r="A714" s="1300">
        <v>1164725880</v>
      </c>
      <c r="B714" s="1301" t="s">
        <v>390</v>
      </c>
      <c r="C714" s="1301" t="s">
        <v>395</v>
      </c>
      <c r="D714" s="1301" t="s">
        <v>396</v>
      </c>
      <c r="E714" s="1301" t="s">
        <v>159</v>
      </c>
      <c r="F714" s="1301" t="s">
        <v>257</v>
      </c>
      <c r="G714" s="1301" t="s">
        <v>256</v>
      </c>
      <c r="H714" s="1295"/>
      <c r="I714" s="1295"/>
    </row>
    <row r="715" spans="1:9">
      <c r="A715" s="1300">
        <v>1164735582</v>
      </c>
      <c r="B715" s="1301" t="s">
        <v>915</v>
      </c>
      <c r="C715" s="1301" t="s">
        <v>7</v>
      </c>
      <c r="D715" s="1301"/>
      <c r="E715" s="1301"/>
      <c r="F715" s="1301" t="s">
        <v>237</v>
      </c>
      <c r="G715" s="1301" t="s">
        <v>236</v>
      </c>
      <c r="H715" s="1295"/>
      <c r="I715" s="1295"/>
    </row>
    <row r="716" spans="1:9">
      <c r="A716" s="1300">
        <v>1164735681</v>
      </c>
      <c r="B716" s="1301" t="s">
        <v>1472</v>
      </c>
      <c r="C716" s="1301" t="s">
        <v>7</v>
      </c>
      <c r="D716" s="1301"/>
      <c r="E716" s="1301"/>
      <c r="F716" s="1301" t="s">
        <v>245</v>
      </c>
      <c r="G716" s="1301" t="s">
        <v>244</v>
      </c>
      <c r="H716" s="1295"/>
      <c r="I716" s="1295"/>
    </row>
    <row r="717" spans="1:9">
      <c r="A717" s="1300">
        <v>1164744683</v>
      </c>
      <c r="B717" s="1301" t="s">
        <v>467</v>
      </c>
      <c r="C717" s="1301" t="s">
        <v>397</v>
      </c>
      <c r="D717" s="1301" t="s">
        <v>399</v>
      </c>
      <c r="E717" s="1301" t="s">
        <v>150</v>
      </c>
      <c r="F717" s="1301" t="s">
        <v>251</v>
      </c>
      <c r="G717" s="1301" t="s">
        <v>250</v>
      </c>
      <c r="H717" s="1295"/>
      <c r="I717" s="1295"/>
    </row>
    <row r="718" spans="1:9">
      <c r="A718" s="1300">
        <v>1164745177</v>
      </c>
      <c r="B718" s="1301" t="s">
        <v>489</v>
      </c>
      <c r="C718" s="1301" t="s">
        <v>395</v>
      </c>
      <c r="D718" s="1301" t="s">
        <v>396</v>
      </c>
      <c r="E718" s="1301" t="s">
        <v>159</v>
      </c>
      <c r="F718" s="1301" t="s">
        <v>251</v>
      </c>
      <c r="G718" s="1301" t="s">
        <v>250</v>
      </c>
      <c r="H718" s="1295"/>
      <c r="I718" s="1295"/>
    </row>
    <row r="719" spans="1:9">
      <c r="A719" s="1300">
        <v>1164805617</v>
      </c>
      <c r="B719" s="1301" t="s">
        <v>758</v>
      </c>
      <c r="C719" s="1301" t="s">
        <v>7</v>
      </c>
      <c r="D719" s="1301"/>
      <c r="E719" s="1301"/>
      <c r="F719" s="1301" t="s">
        <v>251</v>
      </c>
      <c r="G719" s="1301" t="s">
        <v>250</v>
      </c>
      <c r="H719" s="1295"/>
      <c r="I719" s="1295"/>
    </row>
    <row r="720" spans="1:9">
      <c r="A720" s="1300">
        <v>1164847940</v>
      </c>
      <c r="B720" s="1301" t="s">
        <v>1237</v>
      </c>
      <c r="C720" s="1301" t="s">
        <v>395</v>
      </c>
      <c r="D720" s="1301" t="s">
        <v>396</v>
      </c>
      <c r="E720" s="1301" t="s">
        <v>159</v>
      </c>
      <c r="F720" s="1301" t="s">
        <v>249</v>
      </c>
      <c r="G720" s="1301" t="s">
        <v>248</v>
      </c>
      <c r="H720" s="1295"/>
      <c r="I720" s="1295"/>
    </row>
    <row r="721" spans="1:9">
      <c r="A721" s="1300">
        <v>1164850829</v>
      </c>
      <c r="B721" s="1301" t="s">
        <v>576</v>
      </c>
      <c r="C721" s="1301" t="s">
        <v>395</v>
      </c>
      <c r="D721" s="1301" t="s">
        <v>398</v>
      </c>
      <c r="E721" s="1301" t="s">
        <v>147</v>
      </c>
      <c r="F721" s="1301" t="s">
        <v>251</v>
      </c>
      <c r="G721" s="1301" t="s">
        <v>250</v>
      </c>
      <c r="H721" s="1295"/>
      <c r="I721" s="1295"/>
    </row>
    <row r="722" spans="1:9">
      <c r="A722" s="1300">
        <v>1164866635</v>
      </c>
      <c r="B722" s="1301" t="s">
        <v>1473</v>
      </c>
      <c r="C722" s="1301" t="s">
        <v>7</v>
      </c>
      <c r="D722" s="1301"/>
      <c r="E722" s="1301"/>
      <c r="F722" s="1301" t="s">
        <v>229</v>
      </c>
      <c r="G722" s="1301" t="s">
        <v>228</v>
      </c>
      <c r="H722" s="1295"/>
      <c r="I722" s="1295"/>
    </row>
    <row r="723" spans="1:9">
      <c r="A723" s="1300">
        <v>1164915127</v>
      </c>
      <c r="B723" s="1301" t="s">
        <v>775</v>
      </c>
      <c r="C723" s="1301" t="s">
        <v>7</v>
      </c>
      <c r="D723" s="1301"/>
      <c r="E723" s="1301"/>
      <c r="F723" s="1301" t="s">
        <v>251</v>
      </c>
      <c r="G723" s="1301" t="s">
        <v>250</v>
      </c>
      <c r="H723" s="1295"/>
      <c r="I723" s="1295"/>
    </row>
    <row r="724" spans="1:9">
      <c r="A724" s="1300">
        <v>1164935216</v>
      </c>
      <c r="B724" s="1301" t="s">
        <v>453</v>
      </c>
      <c r="C724" s="1301" t="s">
        <v>395</v>
      </c>
      <c r="D724" s="1301" t="s">
        <v>398</v>
      </c>
      <c r="E724" s="1301" t="s">
        <v>147</v>
      </c>
      <c r="F724" s="1301" t="s">
        <v>237</v>
      </c>
      <c r="G724" s="1301" t="s">
        <v>236</v>
      </c>
      <c r="H724" s="1295"/>
      <c r="I724" s="1295"/>
    </row>
    <row r="725" spans="1:9">
      <c r="A725" s="1300">
        <v>1164936529</v>
      </c>
      <c r="B725" s="1301" t="s">
        <v>1474</v>
      </c>
      <c r="C725" s="1301" t="s">
        <v>7</v>
      </c>
      <c r="D725" s="1301"/>
      <c r="E725" s="1301"/>
      <c r="F725" s="1301" t="s">
        <v>229</v>
      </c>
      <c r="G725" s="1301" t="s">
        <v>228</v>
      </c>
      <c r="H725" s="1295"/>
      <c r="I725" s="1295"/>
    </row>
    <row r="726" spans="1:9">
      <c r="A726" s="1300">
        <v>1164958267</v>
      </c>
      <c r="B726" s="1301" t="s">
        <v>714</v>
      </c>
      <c r="C726" s="1301" t="s">
        <v>7</v>
      </c>
      <c r="D726" s="1301"/>
      <c r="E726" s="1301"/>
      <c r="F726" s="1301" t="s">
        <v>235</v>
      </c>
      <c r="G726" s="1301" t="s">
        <v>234</v>
      </c>
      <c r="H726" s="1295"/>
      <c r="I726" s="1295"/>
    </row>
    <row r="727" spans="1:9">
      <c r="A727" s="1300">
        <v>1164997372</v>
      </c>
      <c r="B727" s="1301" t="s">
        <v>735</v>
      </c>
      <c r="C727" s="1301" t="s">
        <v>7</v>
      </c>
      <c r="D727" s="1301"/>
      <c r="E727" s="1301"/>
      <c r="F727" s="1301" t="s">
        <v>251</v>
      </c>
      <c r="G727" s="1301" t="s">
        <v>250</v>
      </c>
      <c r="H727" s="1295"/>
      <c r="I727" s="1295"/>
    </row>
    <row r="728" spans="1:9">
      <c r="A728" s="1300">
        <v>1164999469</v>
      </c>
      <c r="B728" s="1301" t="s">
        <v>673</v>
      </c>
      <c r="C728" s="1301" t="s">
        <v>397</v>
      </c>
      <c r="D728" s="1301" t="s">
        <v>398</v>
      </c>
      <c r="E728" s="1301" t="s">
        <v>147</v>
      </c>
      <c r="F728" s="1301" t="s">
        <v>251</v>
      </c>
      <c r="G728" s="1301" t="s">
        <v>250</v>
      </c>
      <c r="H728" s="1295"/>
      <c r="I728" s="1295"/>
    </row>
    <row r="729" spans="1:9">
      <c r="A729" s="1300">
        <v>1165002263</v>
      </c>
      <c r="B729" s="1301" t="s">
        <v>1475</v>
      </c>
      <c r="C729" s="1301" t="s">
        <v>7</v>
      </c>
      <c r="D729" s="1301"/>
      <c r="E729" s="1301"/>
      <c r="F729" s="1301" t="s">
        <v>255</v>
      </c>
      <c r="G729" s="1301" t="s">
        <v>254</v>
      </c>
      <c r="H729" s="1295"/>
      <c r="I729" s="1295"/>
    </row>
    <row r="730" spans="1:9">
      <c r="A730" s="1300">
        <v>1165003691</v>
      </c>
      <c r="B730" s="1301" t="s">
        <v>1476</v>
      </c>
      <c r="C730" s="1301" t="s">
        <v>7</v>
      </c>
      <c r="D730" s="1301"/>
      <c r="E730" s="1301"/>
      <c r="F730" s="1301" t="s">
        <v>251</v>
      </c>
      <c r="G730" s="1301" t="s">
        <v>250</v>
      </c>
      <c r="H730" s="1295"/>
      <c r="I730" s="1295"/>
    </row>
    <row r="731" spans="1:9">
      <c r="A731" s="1300">
        <v>1165019481</v>
      </c>
      <c r="B731" s="1301" t="s">
        <v>1477</v>
      </c>
      <c r="C731" s="1301" t="s">
        <v>7</v>
      </c>
      <c r="D731" s="1301"/>
      <c r="E731" s="1301"/>
      <c r="F731" s="1301" t="s">
        <v>231</v>
      </c>
      <c r="G731" s="1301" t="s">
        <v>230</v>
      </c>
      <c r="H731" s="1295"/>
      <c r="I731" s="1295"/>
    </row>
    <row r="732" spans="1:9">
      <c r="A732" s="1300">
        <v>1165068835</v>
      </c>
      <c r="B732" s="1301" t="s">
        <v>514</v>
      </c>
      <c r="C732" s="1301" t="s">
        <v>395</v>
      </c>
      <c r="D732" s="1301" t="s">
        <v>402</v>
      </c>
      <c r="E732" s="1301" t="s">
        <v>103</v>
      </c>
      <c r="F732" s="1301" t="s">
        <v>251</v>
      </c>
      <c r="G732" s="1301" t="s">
        <v>250</v>
      </c>
      <c r="H732" s="1295"/>
      <c r="I732" s="1295"/>
    </row>
    <row r="733" spans="1:9">
      <c r="A733" s="1300">
        <v>1165084956</v>
      </c>
      <c r="B733" s="1301" t="s">
        <v>728</v>
      </c>
      <c r="C733" s="1301" t="s">
        <v>395</v>
      </c>
      <c r="D733" s="1301" t="s">
        <v>399</v>
      </c>
      <c r="E733" s="1301" t="s">
        <v>150</v>
      </c>
      <c r="F733" s="1301" t="s">
        <v>249</v>
      </c>
      <c r="G733" s="1301" t="s">
        <v>248</v>
      </c>
      <c r="H733" s="1295"/>
      <c r="I733" s="1295"/>
    </row>
    <row r="734" spans="1:9">
      <c r="A734" s="1300">
        <v>1165097636</v>
      </c>
      <c r="B734" s="1301" t="s">
        <v>1478</v>
      </c>
      <c r="C734" s="1301" t="s">
        <v>7</v>
      </c>
      <c r="D734" s="1301"/>
      <c r="E734" s="1301"/>
      <c r="F734" s="1301" t="s">
        <v>235</v>
      </c>
      <c r="G734" s="1301" t="s">
        <v>234</v>
      </c>
      <c r="H734" s="1295"/>
      <c r="I734" s="1295"/>
    </row>
    <row r="735" spans="1:9">
      <c r="A735" s="1300">
        <v>1165103657</v>
      </c>
      <c r="B735" s="1301" t="s">
        <v>759</v>
      </c>
      <c r="C735" s="1301" t="s">
        <v>7</v>
      </c>
      <c r="D735" s="1301"/>
      <c r="E735" s="1301"/>
      <c r="F735" s="1301" t="s">
        <v>251</v>
      </c>
      <c r="G735" s="1301" t="s">
        <v>250</v>
      </c>
      <c r="H735" s="1295"/>
      <c r="I735" s="1295"/>
    </row>
    <row r="736" spans="1:9">
      <c r="A736" s="1300">
        <v>1165124943</v>
      </c>
      <c r="B736" s="1301" t="s">
        <v>983</v>
      </c>
      <c r="C736" s="1301" t="s">
        <v>7</v>
      </c>
      <c r="D736" s="1301"/>
      <c r="E736" s="1301"/>
      <c r="F736" s="1301" t="s">
        <v>255</v>
      </c>
      <c r="G736" s="1301" t="s">
        <v>254</v>
      </c>
      <c r="H736" s="1295"/>
      <c r="I736" s="1295"/>
    </row>
    <row r="737" spans="1:9">
      <c r="A737" s="1300">
        <v>1165142390</v>
      </c>
      <c r="B737" s="1301" t="s">
        <v>1479</v>
      </c>
      <c r="C737" s="1301" t="s">
        <v>7</v>
      </c>
      <c r="D737" s="1301"/>
      <c r="E737" s="1301"/>
      <c r="F737" s="1301" t="s">
        <v>241</v>
      </c>
      <c r="G737" s="1301" t="s">
        <v>240</v>
      </c>
      <c r="H737" s="1295"/>
      <c r="I737" s="1295"/>
    </row>
    <row r="738" spans="1:9">
      <c r="A738" s="1300">
        <v>1165153785</v>
      </c>
      <c r="B738" s="1301" t="s">
        <v>1238</v>
      </c>
      <c r="C738" s="1301" t="s">
        <v>397</v>
      </c>
      <c r="D738" s="1301" t="s">
        <v>400</v>
      </c>
      <c r="E738" s="1301" t="s">
        <v>153</v>
      </c>
      <c r="F738" s="1301" t="s">
        <v>251</v>
      </c>
      <c r="G738" s="1301" t="s">
        <v>250</v>
      </c>
      <c r="H738" s="1295"/>
      <c r="I738" s="1295"/>
    </row>
    <row r="739" spans="1:9">
      <c r="A739" s="1300">
        <v>1165251829</v>
      </c>
      <c r="B739" s="1301" t="s">
        <v>405</v>
      </c>
      <c r="C739" s="1301" t="s">
        <v>395</v>
      </c>
      <c r="D739" s="1301" t="s">
        <v>396</v>
      </c>
      <c r="E739" s="1301" t="s">
        <v>159</v>
      </c>
      <c r="F739" s="1301" t="s">
        <v>229</v>
      </c>
      <c r="G739" s="1301" t="s">
        <v>228</v>
      </c>
      <c r="H739" s="1295"/>
      <c r="I739" s="1295"/>
    </row>
    <row r="740" spans="1:9">
      <c r="A740" s="1300">
        <v>1165270621</v>
      </c>
      <c r="B740" s="1301" t="s">
        <v>1239</v>
      </c>
      <c r="C740" s="1301" t="s">
        <v>397</v>
      </c>
      <c r="D740" s="1301" t="s">
        <v>851</v>
      </c>
      <c r="E740" s="1301" t="s">
        <v>258</v>
      </c>
      <c r="F740" s="1301" t="s">
        <v>251</v>
      </c>
      <c r="G740" s="1301" t="s">
        <v>250</v>
      </c>
      <c r="H740" s="1295"/>
      <c r="I740" s="1295"/>
    </row>
    <row r="741" spans="1:9">
      <c r="A741" s="1300">
        <v>1165297129</v>
      </c>
      <c r="B741" s="1301" t="s">
        <v>623</v>
      </c>
      <c r="C741" s="1301" t="s">
        <v>397</v>
      </c>
      <c r="D741" s="1301" t="s">
        <v>398</v>
      </c>
      <c r="E741" s="1301" t="s">
        <v>147</v>
      </c>
      <c r="F741" s="1301" t="s">
        <v>257</v>
      </c>
      <c r="G741" s="1301" t="s">
        <v>256</v>
      </c>
      <c r="H741" s="1295"/>
      <c r="I741" s="1295"/>
    </row>
    <row r="742" spans="1:9">
      <c r="A742" s="1300">
        <v>1165311144</v>
      </c>
      <c r="B742" s="1301" t="s">
        <v>1240</v>
      </c>
      <c r="C742" s="1301" t="s">
        <v>395</v>
      </c>
      <c r="D742" s="1301" t="s">
        <v>851</v>
      </c>
      <c r="E742" s="1301" t="s">
        <v>258</v>
      </c>
      <c r="F742" s="1301" t="s">
        <v>251</v>
      </c>
      <c r="G742" s="1301" t="s">
        <v>250</v>
      </c>
      <c r="H742" s="1295"/>
      <c r="I742" s="1295"/>
    </row>
    <row r="743" spans="1:9">
      <c r="A743" s="1300">
        <v>1165324667</v>
      </c>
      <c r="B743" s="1301" t="s">
        <v>1241</v>
      </c>
      <c r="C743" s="1301" t="s">
        <v>395</v>
      </c>
      <c r="D743" s="1301" t="s">
        <v>399</v>
      </c>
      <c r="E743" s="1301" t="s">
        <v>150</v>
      </c>
      <c r="F743" s="1301" t="s">
        <v>251</v>
      </c>
      <c r="G743" s="1301" t="s">
        <v>250</v>
      </c>
      <c r="H743" s="1295"/>
      <c r="I743" s="1295"/>
    </row>
    <row r="744" spans="1:9">
      <c r="A744" s="1300">
        <v>1165325110</v>
      </c>
      <c r="B744" s="1301" t="s">
        <v>776</v>
      </c>
      <c r="C744" s="1301" t="s">
        <v>7</v>
      </c>
      <c r="D744" s="1301"/>
      <c r="E744" s="1301"/>
      <c r="F744" s="1301" t="s">
        <v>251</v>
      </c>
      <c r="G744" s="1301" t="s">
        <v>250</v>
      </c>
      <c r="H744" s="1295"/>
      <c r="I744" s="1295"/>
    </row>
    <row r="745" spans="1:9">
      <c r="A745" s="1300">
        <v>1165328338</v>
      </c>
      <c r="B745" s="1301" t="s">
        <v>736</v>
      </c>
      <c r="C745" s="1301" t="s">
        <v>395</v>
      </c>
      <c r="D745" s="1301" t="s">
        <v>398</v>
      </c>
      <c r="E745" s="1301" t="s">
        <v>147</v>
      </c>
      <c r="F745" s="1301" t="s">
        <v>255</v>
      </c>
      <c r="G745" s="1301" t="s">
        <v>254</v>
      </c>
      <c r="H745" s="1295"/>
      <c r="I745" s="1295"/>
    </row>
    <row r="746" spans="1:9">
      <c r="A746" s="1300">
        <v>1165362584</v>
      </c>
      <c r="B746" s="1301" t="s">
        <v>654</v>
      </c>
      <c r="C746" s="1301" t="s">
        <v>397</v>
      </c>
      <c r="D746" s="1301" t="s">
        <v>399</v>
      </c>
      <c r="E746" s="1301" t="s">
        <v>150</v>
      </c>
      <c r="F746" s="1301" t="s">
        <v>229</v>
      </c>
      <c r="G746" s="1301" t="s">
        <v>228</v>
      </c>
      <c r="H746" s="1295"/>
      <c r="I746" s="1295"/>
    </row>
    <row r="747" spans="1:9">
      <c r="A747" s="1300">
        <v>1165384281</v>
      </c>
      <c r="B747" s="1301" t="s">
        <v>1480</v>
      </c>
      <c r="C747" s="1301" t="s">
        <v>7</v>
      </c>
      <c r="D747" s="1301"/>
      <c r="E747" s="1301"/>
      <c r="F747" s="1301" t="s">
        <v>251</v>
      </c>
      <c r="G747" s="1301" t="s">
        <v>250</v>
      </c>
      <c r="H747" s="1295"/>
      <c r="I747" s="1295"/>
    </row>
    <row r="748" spans="1:9">
      <c r="A748" s="1300">
        <v>1165410763</v>
      </c>
      <c r="B748" s="1301" t="s">
        <v>593</v>
      </c>
      <c r="C748" s="1301" t="s">
        <v>397</v>
      </c>
      <c r="D748" s="1301" t="s">
        <v>398</v>
      </c>
      <c r="E748" s="1301" t="s">
        <v>147</v>
      </c>
      <c r="F748" s="1301" t="s">
        <v>229</v>
      </c>
      <c r="G748" s="1301" t="s">
        <v>228</v>
      </c>
      <c r="H748" s="1295"/>
      <c r="I748" s="1295"/>
    </row>
    <row r="749" spans="1:9">
      <c r="A749" s="1300">
        <v>1165416273</v>
      </c>
      <c r="B749" s="1301" t="s">
        <v>1242</v>
      </c>
      <c r="C749" s="1301" t="s">
        <v>395</v>
      </c>
      <c r="D749" s="1301" t="s">
        <v>398</v>
      </c>
      <c r="E749" s="1301" t="s">
        <v>147</v>
      </c>
      <c r="F749" s="1301" t="s">
        <v>257</v>
      </c>
      <c r="G749" s="1301" t="s">
        <v>256</v>
      </c>
      <c r="H749" s="1295"/>
      <c r="I749" s="1295"/>
    </row>
    <row r="750" spans="1:9">
      <c r="A750" s="1300">
        <v>1165433906</v>
      </c>
      <c r="B750" s="1301" t="s">
        <v>564</v>
      </c>
      <c r="C750" s="1301" t="s">
        <v>395</v>
      </c>
      <c r="D750" s="1301" t="s">
        <v>398</v>
      </c>
      <c r="E750" s="1301" t="s">
        <v>147</v>
      </c>
      <c r="F750" s="1301" t="s">
        <v>251</v>
      </c>
      <c r="G750" s="1301" t="s">
        <v>250</v>
      </c>
      <c r="H750" s="1295"/>
      <c r="I750" s="1295"/>
    </row>
    <row r="751" spans="1:9">
      <c r="A751" s="1300">
        <v>1165439978</v>
      </c>
      <c r="B751" s="1301" t="s">
        <v>1243</v>
      </c>
      <c r="C751" s="1301" t="s">
        <v>397</v>
      </c>
      <c r="D751" s="1301" t="s">
        <v>848</v>
      </c>
      <c r="E751" s="1301" t="s">
        <v>158</v>
      </c>
      <c r="F751" s="1301" t="s">
        <v>229</v>
      </c>
      <c r="G751" s="1301" t="s">
        <v>228</v>
      </c>
      <c r="H751" s="1295"/>
      <c r="I751" s="1295"/>
    </row>
    <row r="752" spans="1:9">
      <c r="A752" s="1300">
        <v>1165460552</v>
      </c>
      <c r="B752" s="1301" t="s">
        <v>1481</v>
      </c>
      <c r="C752" s="1301" t="s">
        <v>7</v>
      </c>
      <c r="D752" s="1301"/>
      <c r="E752" s="1301"/>
      <c r="F752" s="1301" t="s">
        <v>251</v>
      </c>
      <c r="G752" s="1301" t="s">
        <v>250</v>
      </c>
      <c r="H752" s="1295"/>
      <c r="I752" s="1295"/>
    </row>
    <row r="753" spans="1:9">
      <c r="A753" s="1300">
        <v>1165478968</v>
      </c>
      <c r="B753" s="1301" t="s">
        <v>1482</v>
      </c>
      <c r="C753" s="1301" t="s">
        <v>7</v>
      </c>
      <c r="D753" s="1301"/>
      <c r="E753" s="1301"/>
      <c r="F753" s="1301" t="s">
        <v>229</v>
      </c>
      <c r="G753" s="1301" t="s">
        <v>228</v>
      </c>
      <c r="H753" s="1295"/>
      <c r="I753" s="1295"/>
    </row>
    <row r="754" spans="1:9">
      <c r="A754" s="1300">
        <v>1165496747</v>
      </c>
      <c r="B754" s="1301" t="s">
        <v>475</v>
      </c>
      <c r="C754" s="1301" t="s">
        <v>397</v>
      </c>
      <c r="D754" s="1301" t="s">
        <v>399</v>
      </c>
      <c r="E754" s="1301" t="s">
        <v>150</v>
      </c>
      <c r="F754" s="1301" t="s">
        <v>249</v>
      </c>
      <c r="G754" s="1301" t="s">
        <v>248</v>
      </c>
      <c r="H754" s="1295"/>
      <c r="I754" s="1295"/>
    </row>
    <row r="755" spans="1:9">
      <c r="A755" s="1300">
        <v>1165497059</v>
      </c>
      <c r="B755" s="1301" t="s">
        <v>831</v>
      </c>
      <c r="C755" s="1301" t="s">
        <v>397</v>
      </c>
      <c r="D755" s="1301" t="s">
        <v>399</v>
      </c>
      <c r="E755" s="1301" t="s">
        <v>150</v>
      </c>
      <c r="F755" s="1301" t="s">
        <v>251</v>
      </c>
      <c r="G755" s="1301" t="s">
        <v>250</v>
      </c>
      <c r="H755" s="1295"/>
      <c r="I755" s="1295"/>
    </row>
    <row r="756" spans="1:9">
      <c r="A756" s="1300">
        <v>1165520207</v>
      </c>
      <c r="B756" s="1301" t="s">
        <v>364</v>
      </c>
      <c r="C756" s="1301" t="s">
        <v>397</v>
      </c>
      <c r="D756" s="1301" t="s">
        <v>396</v>
      </c>
      <c r="E756" s="1301" t="s">
        <v>159</v>
      </c>
      <c r="F756" s="1301" t="s">
        <v>243</v>
      </c>
      <c r="G756" s="1301" t="s">
        <v>242</v>
      </c>
      <c r="H756" s="1295"/>
      <c r="I756" s="1295"/>
    </row>
    <row r="757" spans="1:9">
      <c r="A757" s="1300">
        <v>1165553950</v>
      </c>
      <c r="B757" s="1301" t="s">
        <v>719</v>
      </c>
      <c r="C757" s="1301" t="s">
        <v>395</v>
      </c>
      <c r="D757" s="1301" t="s">
        <v>439</v>
      </c>
      <c r="E757" s="1301" t="s">
        <v>102</v>
      </c>
      <c r="F757" s="1301" t="s">
        <v>251</v>
      </c>
      <c r="G757" s="1301" t="s">
        <v>250</v>
      </c>
      <c r="H757" s="1295"/>
      <c r="I757" s="1295"/>
    </row>
    <row r="758" spans="1:9">
      <c r="A758" s="1300">
        <v>1165579716</v>
      </c>
      <c r="B758" s="1301" t="s">
        <v>346</v>
      </c>
      <c r="C758" s="1301" t="s">
        <v>395</v>
      </c>
      <c r="D758" s="1301" t="s">
        <v>396</v>
      </c>
      <c r="E758" s="1301" t="s">
        <v>159</v>
      </c>
      <c r="F758" s="1301" t="s">
        <v>251</v>
      </c>
      <c r="G758" s="1301" t="s">
        <v>250</v>
      </c>
      <c r="H758" s="1295"/>
      <c r="I758" s="1295"/>
    </row>
    <row r="759" spans="1:9">
      <c r="A759" s="1300">
        <v>1165595001</v>
      </c>
      <c r="B759" s="1301" t="s">
        <v>1483</v>
      </c>
      <c r="C759" s="1301" t="s">
        <v>7</v>
      </c>
      <c r="D759" s="1301"/>
      <c r="E759" s="1301"/>
      <c r="F759" s="1301" t="s">
        <v>251</v>
      </c>
      <c r="G759" s="1301" t="s">
        <v>250</v>
      </c>
      <c r="H759" s="1295"/>
      <c r="I759" s="1295"/>
    </row>
    <row r="760" spans="1:9">
      <c r="A760" s="1300">
        <v>1165615593</v>
      </c>
      <c r="B760" s="1301" t="s">
        <v>912</v>
      </c>
      <c r="C760" s="1301" t="s">
        <v>395</v>
      </c>
      <c r="D760" s="1301" t="s">
        <v>848</v>
      </c>
      <c r="E760" s="1301" t="s">
        <v>158</v>
      </c>
      <c r="F760" s="1301" t="s">
        <v>251</v>
      </c>
      <c r="G760" s="1301" t="s">
        <v>250</v>
      </c>
      <c r="H760" s="1295"/>
      <c r="I760" s="1295"/>
    </row>
    <row r="761" spans="1:9">
      <c r="A761" s="1300">
        <v>1165618282</v>
      </c>
      <c r="B761" s="1301" t="s">
        <v>709</v>
      </c>
      <c r="C761" s="1301" t="s">
        <v>397</v>
      </c>
      <c r="D761" s="1301" t="s">
        <v>401</v>
      </c>
      <c r="E761" s="1301" t="s">
        <v>143</v>
      </c>
      <c r="F761" s="1301" t="s">
        <v>251</v>
      </c>
      <c r="G761" s="1301" t="s">
        <v>250</v>
      </c>
      <c r="H761" s="1295"/>
      <c r="I761" s="1295"/>
    </row>
    <row r="762" spans="1:9">
      <c r="A762" s="1300">
        <v>1165633679</v>
      </c>
      <c r="B762" s="1301" t="s">
        <v>867</v>
      </c>
      <c r="C762" s="1301" t="s">
        <v>397</v>
      </c>
      <c r="D762" s="1301" t="s">
        <v>848</v>
      </c>
      <c r="E762" s="1301" t="s">
        <v>158</v>
      </c>
      <c r="F762" s="1301" t="s">
        <v>235</v>
      </c>
      <c r="G762" s="1301" t="s">
        <v>234</v>
      </c>
      <c r="H762" s="1295"/>
      <c r="I762" s="1295"/>
    </row>
    <row r="763" spans="1:9">
      <c r="A763" s="1300">
        <v>1165641938</v>
      </c>
      <c r="B763" s="1301" t="s">
        <v>1484</v>
      </c>
      <c r="C763" s="1301" t="s">
        <v>7</v>
      </c>
      <c r="D763" s="1301"/>
      <c r="E763" s="1301"/>
      <c r="F763" s="1301" t="s">
        <v>251</v>
      </c>
      <c r="G763" s="1301" t="s">
        <v>250</v>
      </c>
      <c r="H763" s="1295"/>
      <c r="I763" s="1295"/>
    </row>
    <row r="764" spans="1:9">
      <c r="A764" s="1300">
        <v>1165649956</v>
      </c>
      <c r="B764" s="1301" t="s">
        <v>1485</v>
      </c>
      <c r="C764" s="1301" t="s">
        <v>7</v>
      </c>
      <c r="D764" s="1301"/>
      <c r="E764" s="1301"/>
      <c r="F764" s="1301" t="s">
        <v>251</v>
      </c>
      <c r="G764" s="1301" t="s">
        <v>250</v>
      </c>
      <c r="H764" s="1295"/>
      <c r="I764" s="1295"/>
    </row>
    <row r="765" spans="1:9">
      <c r="A765" s="1300">
        <v>1165675183</v>
      </c>
      <c r="B765" s="1301" t="s">
        <v>1486</v>
      </c>
      <c r="C765" s="1301" t="s">
        <v>7</v>
      </c>
      <c r="D765" s="1301"/>
      <c r="E765" s="1301"/>
      <c r="F765" s="1301" t="s">
        <v>251</v>
      </c>
      <c r="G765" s="1301" t="s">
        <v>250</v>
      </c>
      <c r="H765" s="1295"/>
      <c r="I765" s="1295"/>
    </row>
    <row r="766" spans="1:9">
      <c r="A766" s="1300">
        <v>1165676744</v>
      </c>
      <c r="B766" s="1301" t="s">
        <v>1487</v>
      </c>
      <c r="C766" s="1301" t="s">
        <v>7</v>
      </c>
      <c r="D766" s="1301"/>
      <c r="E766" s="1301"/>
      <c r="F766" s="1301" t="s">
        <v>255</v>
      </c>
      <c r="G766" s="1301" t="s">
        <v>254</v>
      </c>
      <c r="H766" s="1295"/>
      <c r="I766" s="1295"/>
    </row>
    <row r="767" spans="1:9">
      <c r="A767" s="1300">
        <v>1165699316</v>
      </c>
      <c r="B767" s="1301" t="s">
        <v>611</v>
      </c>
      <c r="C767" s="1301" t="s">
        <v>397</v>
      </c>
      <c r="D767" s="1301" t="s">
        <v>401</v>
      </c>
      <c r="E767" s="1301" t="s">
        <v>143</v>
      </c>
      <c r="F767" s="1301" t="s">
        <v>233</v>
      </c>
      <c r="G767" s="1301" t="s">
        <v>232</v>
      </c>
      <c r="H767" s="1295"/>
      <c r="I767" s="1295"/>
    </row>
    <row r="768" spans="1:9">
      <c r="A768" s="1300">
        <v>1165704876</v>
      </c>
      <c r="B768" s="1301" t="s">
        <v>1488</v>
      </c>
      <c r="C768" s="1301" t="s">
        <v>7</v>
      </c>
      <c r="D768" s="1301"/>
      <c r="E768" s="1301"/>
      <c r="F768" s="1301" t="s">
        <v>229</v>
      </c>
      <c r="G768" s="1301" t="s">
        <v>228</v>
      </c>
      <c r="H768" s="1295"/>
      <c r="I768" s="1295"/>
    </row>
    <row r="769" spans="1:9">
      <c r="A769" s="1300">
        <v>1165708042</v>
      </c>
      <c r="B769" s="1301" t="s">
        <v>1489</v>
      </c>
      <c r="C769" s="1301" t="s">
        <v>7</v>
      </c>
      <c r="D769" s="1301"/>
      <c r="E769" s="1301"/>
      <c r="F769" s="1301" t="s">
        <v>251</v>
      </c>
      <c r="G769" s="1301" t="s">
        <v>250</v>
      </c>
      <c r="H769" s="1295"/>
      <c r="I769" s="1295"/>
    </row>
    <row r="770" spans="1:9">
      <c r="A770" s="1300">
        <v>1165708505</v>
      </c>
      <c r="B770" s="1301" t="s">
        <v>794</v>
      </c>
      <c r="C770" s="1301" t="s">
        <v>395</v>
      </c>
      <c r="D770" s="1301" t="s">
        <v>400</v>
      </c>
      <c r="E770" s="1301" t="s">
        <v>153</v>
      </c>
      <c r="F770" s="1301" t="s">
        <v>229</v>
      </c>
      <c r="G770" s="1301" t="s">
        <v>228</v>
      </c>
      <c r="H770" s="1295"/>
      <c r="I770" s="1295"/>
    </row>
    <row r="771" spans="1:9">
      <c r="A771" s="1300">
        <v>1165725350</v>
      </c>
      <c r="B771" s="1301" t="s">
        <v>1244</v>
      </c>
      <c r="C771" s="1301" t="s">
        <v>397</v>
      </c>
      <c r="D771" s="1301" t="s">
        <v>399</v>
      </c>
      <c r="E771" s="1301" t="s">
        <v>150</v>
      </c>
      <c r="F771" s="1301" t="s">
        <v>251</v>
      </c>
      <c r="G771" s="1301" t="s">
        <v>250</v>
      </c>
      <c r="H771" s="1295"/>
      <c r="I771" s="1295"/>
    </row>
    <row r="772" spans="1:9">
      <c r="A772" s="1300">
        <v>1165737314</v>
      </c>
      <c r="B772" s="1301" t="s">
        <v>963</v>
      </c>
      <c r="C772" s="1301" t="s">
        <v>397</v>
      </c>
      <c r="D772" s="1301" t="s">
        <v>851</v>
      </c>
      <c r="E772" s="1301" t="s">
        <v>258</v>
      </c>
      <c r="F772" s="1301" t="s">
        <v>257</v>
      </c>
      <c r="G772" s="1301" t="s">
        <v>256</v>
      </c>
      <c r="H772" s="1295"/>
      <c r="I772" s="1295"/>
    </row>
    <row r="773" spans="1:9">
      <c r="A773" s="1300">
        <v>1165767139</v>
      </c>
      <c r="B773" s="1301" t="s">
        <v>1490</v>
      </c>
      <c r="C773" s="1301" t="s">
        <v>7</v>
      </c>
      <c r="D773" s="1301"/>
      <c r="E773" s="1301"/>
      <c r="F773" s="1301" t="s">
        <v>237</v>
      </c>
      <c r="G773" s="1301" t="s">
        <v>236</v>
      </c>
      <c r="H773" s="1295"/>
      <c r="I773" s="1295"/>
    </row>
    <row r="774" spans="1:9">
      <c r="A774" s="1300">
        <v>1165783433</v>
      </c>
      <c r="B774" s="1301" t="s">
        <v>552</v>
      </c>
      <c r="C774" s="1301" t="s">
        <v>395</v>
      </c>
      <c r="D774" s="1301" t="s">
        <v>399</v>
      </c>
      <c r="E774" s="1301" t="s">
        <v>150</v>
      </c>
      <c r="F774" s="1301" t="s">
        <v>251</v>
      </c>
      <c r="G774" s="1301" t="s">
        <v>250</v>
      </c>
      <c r="H774" s="1295"/>
      <c r="I774" s="1295"/>
    </row>
    <row r="775" spans="1:9">
      <c r="A775" s="1300">
        <v>1165790651</v>
      </c>
      <c r="B775" s="1301" t="s">
        <v>702</v>
      </c>
      <c r="C775" s="1301" t="s">
        <v>397</v>
      </c>
      <c r="D775" s="1301" t="s">
        <v>398</v>
      </c>
      <c r="E775" s="1301" t="s">
        <v>147</v>
      </c>
      <c r="F775" s="1301" t="s">
        <v>251</v>
      </c>
      <c r="G775" s="1301" t="s">
        <v>250</v>
      </c>
      <c r="H775" s="1295"/>
      <c r="I775" s="1295"/>
    </row>
    <row r="776" spans="1:9">
      <c r="A776" s="1300">
        <v>1165835910</v>
      </c>
      <c r="B776" s="1301" t="s">
        <v>1245</v>
      </c>
      <c r="C776" s="1301" t="s">
        <v>397</v>
      </c>
      <c r="D776" s="1301" t="s">
        <v>398</v>
      </c>
      <c r="E776" s="1301" t="s">
        <v>147</v>
      </c>
      <c r="F776" s="1301" t="s">
        <v>237</v>
      </c>
      <c r="G776" s="1301" t="s">
        <v>236</v>
      </c>
      <c r="H776" s="1295"/>
      <c r="I776" s="1295"/>
    </row>
    <row r="777" spans="1:9">
      <c r="A777" s="1300">
        <v>1165844656</v>
      </c>
      <c r="B777" s="1301" t="s">
        <v>1491</v>
      </c>
      <c r="C777" s="1301" t="s">
        <v>7</v>
      </c>
      <c r="D777" s="1301"/>
      <c r="E777" s="1301"/>
      <c r="F777" s="1301" t="s">
        <v>227</v>
      </c>
      <c r="G777" s="1301" t="s">
        <v>226</v>
      </c>
      <c r="H777" s="1295"/>
      <c r="I777" s="1295"/>
    </row>
    <row r="778" spans="1:9">
      <c r="A778" s="1300">
        <v>1165877771</v>
      </c>
      <c r="B778" s="1301" t="s">
        <v>569</v>
      </c>
      <c r="C778" s="1301" t="s">
        <v>395</v>
      </c>
      <c r="D778" s="1301" t="s">
        <v>439</v>
      </c>
      <c r="E778" s="1301" t="s">
        <v>102</v>
      </c>
      <c r="F778" s="1301" t="s">
        <v>229</v>
      </c>
      <c r="G778" s="1301" t="s">
        <v>228</v>
      </c>
      <c r="H778" s="1295"/>
      <c r="I778" s="1295"/>
    </row>
    <row r="779" spans="1:9">
      <c r="A779" s="1300">
        <v>1165878522</v>
      </c>
      <c r="B779" s="1301" t="s">
        <v>1492</v>
      </c>
      <c r="C779" s="1301" t="s">
        <v>7</v>
      </c>
      <c r="D779" s="1301"/>
      <c r="E779" s="1301"/>
      <c r="F779" s="1301" t="s">
        <v>249</v>
      </c>
      <c r="G779" s="1301" t="s">
        <v>248</v>
      </c>
      <c r="H779" s="1295"/>
      <c r="I779" s="1295"/>
    </row>
    <row r="780" spans="1:9">
      <c r="A780" s="1300">
        <v>1165923518</v>
      </c>
      <c r="B780" s="1301" t="s">
        <v>456</v>
      </c>
      <c r="C780" s="1301" t="s">
        <v>395</v>
      </c>
      <c r="D780" s="1301" t="s">
        <v>399</v>
      </c>
      <c r="E780" s="1301" t="s">
        <v>150</v>
      </c>
      <c r="F780" s="1301" t="s">
        <v>241</v>
      </c>
      <c r="G780" s="1301" t="s">
        <v>240</v>
      </c>
      <c r="H780" s="1295"/>
      <c r="I780" s="1295"/>
    </row>
    <row r="781" spans="1:9">
      <c r="A781" s="1300">
        <v>1165927188</v>
      </c>
      <c r="B781" s="1301" t="s">
        <v>1493</v>
      </c>
      <c r="C781" s="1301" t="s">
        <v>7</v>
      </c>
      <c r="D781" s="1301"/>
      <c r="E781" s="1301"/>
      <c r="F781" s="1301" t="s">
        <v>251</v>
      </c>
      <c r="G781" s="1301" t="s">
        <v>250</v>
      </c>
      <c r="H781" s="1295"/>
      <c r="I781" s="1295"/>
    </row>
    <row r="782" spans="1:9">
      <c r="A782" s="1300">
        <v>1165944126</v>
      </c>
      <c r="B782" s="1301" t="s">
        <v>1494</v>
      </c>
      <c r="C782" s="1301" t="s">
        <v>7</v>
      </c>
      <c r="D782" s="1301"/>
      <c r="E782" s="1301"/>
      <c r="F782" s="1301" t="s">
        <v>251</v>
      </c>
      <c r="G782" s="1301" t="s">
        <v>250</v>
      </c>
      <c r="H782" s="1295"/>
      <c r="I782" s="1295"/>
    </row>
    <row r="783" spans="1:9">
      <c r="A783" s="1300">
        <v>1165945354</v>
      </c>
      <c r="B783" s="1301" t="s">
        <v>1495</v>
      </c>
      <c r="C783" s="1301" t="s">
        <v>7</v>
      </c>
      <c r="D783" s="1301"/>
      <c r="E783" s="1301"/>
      <c r="F783" s="1301" t="s">
        <v>243</v>
      </c>
      <c r="G783" s="1301" t="s">
        <v>242</v>
      </c>
      <c r="H783" s="1295"/>
      <c r="I783" s="1295"/>
    </row>
    <row r="784" spans="1:9">
      <c r="A784" s="1300">
        <v>1165954711</v>
      </c>
      <c r="B784" s="1301" t="s">
        <v>1496</v>
      </c>
      <c r="C784" s="1301" t="s">
        <v>7</v>
      </c>
      <c r="D784" s="1301"/>
      <c r="E784" s="1301"/>
      <c r="F784" s="1301" t="s">
        <v>257</v>
      </c>
      <c r="G784" s="1301" t="s">
        <v>256</v>
      </c>
      <c r="H784" s="1295"/>
      <c r="I784" s="1295"/>
    </row>
    <row r="785" spans="1:9">
      <c r="A785" s="1300">
        <v>1165979411</v>
      </c>
      <c r="B785" s="1301" t="s">
        <v>386</v>
      </c>
      <c r="C785" s="1301" t="s">
        <v>395</v>
      </c>
      <c r="D785" s="1301" t="s">
        <v>396</v>
      </c>
      <c r="E785" s="1301" t="s">
        <v>159</v>
      </c>
      <c r="F785" s="1301" t="s">
        <v>251</v>
      </c>
      <c r="G785" s="1301" t="s">
        <v>250</v>
      </c>
      <c r="H785" s="1295"/>
      <c r="I785" s="1295"/>
    </row>
    <row r="786" spans="1:9">
      <c r="A786" s="1300">
        <v>1165990129</v>
      </c>
      <c r="B786" s="1301" t="s">
        <v>762</v>
      </c>
      <c r="C786" s="1301" t="s">
        <v>7</v>
      </c>
      <c r="D786" s="1301"/>
      <c r="E786" s="1301"/>
      <c r="F786" s="1301" t="s">
        <v>227</v>
      </c>
      <c r="G786" s="1301" t="s">
        <v>226</v>
      </c>
      <c r="H786" s="1295"/>
      <c r="I786" s="1295"/>
    </row>
    <row r="787" spans="1:9">
      <c r="A787" s="1300">
        <v>1166000902</v>
      </c>
      <c r="B787" s="1301" t="s">
        <v>1497</v>
      </c>
      <c r="C787" s="1301" t="s">
        <v>7</v>
      </c>
      <c r="D787" s="1301"/>
      <c r="E787" s="1301"/>
      <c r="F787" s="1301" t="s">
        <v>247</v>
      </c>
      <c r="G787" s="1301" t="s">
        <v>246</v>
      </c>
      <c r="H787" s="1295"/>
      <c r="I787" s="1295"/>
    </row>
    <row r="788" spans="1:9">
      <c r="A788" s="1300">
        <v>1166010679</v>
      </c>
      <c r="B788" s="1301" t="s">
        <v>1498</v>
      </c>
      <c r="C788" s="1301" t="s">
        <v>7</v>
      </c>
      <c r="D788" s="1301"/>
      <c r="E788" s="1301"/>
      <c r="F788" s="1301" t="s">
        <v>255</v>
      </c>
      <c r="G788" s="1301" t="s">
        <v>254</v>
      </c>
      <c r="H788" s="1295"/>
      <c r="I788" s="1295"/>
    </row>
    <row r="789" spans="1:9">
      <c r="A789" s="1300">
        <v>1166014739</v>
      </c>
      <c r="B789" s="1301" t="s">
        <v>905</v>
      </c>
      <c r="C789" s="1301" t="s">
        <v>397</v>
      </c>
      <c r="D789" s="1301" t="s">
        <v>848</v>
      </c>
      <c r="E789" s="1301" t="s">
        <v>158</v>
      </c>
      <c r="F789" s="1301" t="s">
        <v>239</v>
      </c>
      <c r="G789" s="1301" t="s">
        <v>238</v>
      </c>
      <c r="H789" s="1295"/>
      <c r="I789" s="1295"/>
    </row>
    <row r="790" spans="1:9">
      <c r="A790" s="1300">
        <v>1166028507</v>
      </c>
      <c r="B790" s="1301" t="s">
        <v>1246</v>
      </c>
      <c r="C790" s="1301" t="s">
        <v>395</v>
      </c>
      <c r="D790" s="1301" t="s">
        <v>856</v>
      </c>
      <c r="E790" s="1301" t="s">
        <v>110</v>
      </c>
      <c r="F790" s="1301" t="s">
        <v>251</v>
      </c>
      <c r="G790" s="1301" t="s">
        <v>250</v>
      </c>
      <c r="H790" s="1295"/>
      <c r="I790" s="1295"/>
    </row>
    <row r="791" spans="1:9">
      <c r="A791" s="1300">
        <v>1166049966</v>
      </c>
      <c r="B791" s="1301" t="s">
        <v>531</v>
      </c>
      <c r="C791" s="1301" t="s">
        <v>395</v>
      </c>
      <c r="D791" s="1301" t="s">
        <v>401</v>
      </c>
      <c r="E791" s="1301" t="s">
        <v>143</v>
      </c>
      <c r="F791" s="1301" t="s">
        <v>251</v>
      </c>
      <c r="G791" s="1301" t="s">
        <v>250</v>
      </c>
      <c r="H791" s="1295"/>
      <c r="I791" s="1295"/>
    </row>
    <row r="792" spans="1:9">
      <c r="A792" s="1300">
        <v>1166078718</v>
      </c>
      <c r="B792" s="1301" t="s">
        <v>1499</v>
      </c>
      <c r="C792" s="1301" t="s">
        <v>7</v>
      </c>
      <c r="D792" s="1301"/>
      <c r="E792" s="1301"/>
      <c r="F792" s="1301" t="s">
        <v>251</v>
      </c>
      <c r="G792" s="1301" t="s">
        <v>250</v>
      </c>
      <c r="H792" s="1295"/>
      <c r="I792" s="1295"/>
    </row>
    <row r="793" spans="1:9">
      <c r="A793" s="1300">
        <v>1166079724</v>
      </c>
      <c r="B793" s="1301" t="s">
        <v>1247</v>
      </c>
      <c r="C793" s="1301" t="s">
        <v>395</v>
      </c>
      <c r="D793" s="1301" t="s">
        <v>400</v>
      </c>
      <c r="E793" s="1301" t="s">
        <v>153</v>
      </c>
      <c r="F793" s="1301" t="s">
        <v>235</v>
      </c>
      <c r="G793" s="1301" t="s">
        <v>234</v>
      </c>
      <c r="H793" s="1295"/>
      <c r="I793" s="1295"/>
    </row>
    <row r="794" spans="1:9">
      <c r="A794" s="1300">
        <v>1166114166</v>
      </c>
      <c r="B794" s="1301" t="s">
        <v>1500</v>
      </c>
      <c r="C794" s="1301" t="s">
        <v>7</v>
      </c>
      <c r="D794" s="1301"/>
      <c r="E794" s="1301"/>
      <c r="F794" s="1301" t="s">
        <v>243</v>
      </c>
      <c r="G794" s="1301" t="s">
        <v>242</v>
      </c>
      <c r="H794" s="1295"/>
      <c r="I794" s="1295"/>
    </row>
    <row r="795" spans="1:9">
      <c r="A795" s="1300">
        <v>1166134891</v>
      </c>
      <c r="B795" s="1301" t="s">
        <v>783</v>
      </c>
      <c r="C795" s="1301" t="s">
        <v>395</v>
      </c>
      <c r="D795" s="1301" t="s">
        <v>398</v>
      </c>
      <c r="E795" s="1301" t="s">
        <v>147</v>
      </c>
      <c r="F795" s="1301" t="s">
        <v>255</v>
      </c>
      <c r="G795" s="1301" t="s">
        <v>254</v>
      </c>
      <c r="H795" s="1295"/>
      <c r="I795" s="1295"/>
    </row>
    <row r="796" spans="1:9">
      <c r="A796" s="1300">
        <v>1166163288</v>
      </c>
      <c r="B796" s="1301" t="s">
        <v>770</v>
      </c>
      <c r="C796" s="1301" t="s">
        <v>7</v>
      </c>
      <c r="D796" s="1301"/>
      <c r="E796" s="1301"/>
      <c r="F796" s="1301" t="s">
        <v>251</v>
      </c>
      <c r="G796" s="1301" t="s">
        <v>250</v>
      </c>
      <c r="H796" s="1295"/>
      <c r="I796" s="1295"/>
    </row>
    <row r="797" spans="1:9">
      <c r="A797" s="1300">
        <v>1166200429</v>
      </c>
      <c r="B797" s="1301" t="s">
        <v>543</v>
      </c>
      <c r="C797" s="1301" t="s">
        <v>395</v>
      </c>
      <c r="D797" s="1301" t="s">
        <v>399</v>
      </c>
      <c r="E797" s="1301" t="s">
        <v>150</v>
      </c>
      <c r="F797" s="1301" t="s">
        <v>251</v>
      </c>
      <c r="G797" s="1301" t="s">
        <v>250</v>
      </c>
      <c r="H797" s="1295"/>
      <c r="I797" s="1295"/>
    </row>
    <row r="798" spans="1:9">
      <c r="A798" s="1300">
        <v>1166209909</v>
      </c>
      <c r="B798" s="1301" t="s">
        <v>784</v>
      </c>
      <c r="C798" s="1301" t="s">
        <v>395</v>
      </c>
      <c r="D798" s="1301" t="s">
        <v>401</v>
      </c>
      <c r="E798" s="1301" t="s">
        <v>143</v>
      </c>
      <c r="F798" s="1301" t="s">
        <v>251</v>
      </c>
      <c r="G798" s="1301" t="s">
        <v>250</v>
      </c>
      <c r="H798" s="1295"/>
      <c r="I798" s="1295"/>
    </row>
    <row r="799" spans="1:9">
      <c r="A799" s="1300">
        <v>1166239419</v>
      </c>
      <c r="B799" s="1301" t="s">
        <v>1501</v>
      </c>
      <c r="C799" s="1301" t="s">
        <v>7</v>
      </c>
      <c r="D799" s="1301"/>
      <c r="E799" s="1301"/>
      <c r="F799" s="1301" t="s">
        <v>229</v>
      </c>
      <c r="G799" s="1301" t="s">
        <v>228</v>
      </c>
      <c r="H799" s="1295"/>
      <c r="I799" s="1295"/>
    </row>
    <row r="800" spans="1:9">
      <c r="A800" s="1300">
        <v>1166242959</v>
      </c>
      <c r="B800" s="1301" t="s">
        <v>412</v>
      </c>
      <c r="C800" s="1301" t="s">
        <v>397</v>
      </c>
      <c r="D800" s="1301" t="s">
        <v>396</v>
      </c>
      <c r="E800" s="1301" t="s">
        <v>159</v>
      </c>
      <c r="F800" s="1301" t="s">
        <v>257</v>
      </c>
      <c r="G800" s="1301" t="s">
        <v>256</v>
      </c>
      <c r="H800" s="1295"/>
      <c r="I800" s="1295"/>
    </row>
    <row r="801" spans="1:9">
      <c r="A801" s="1300">
        <v>1166266420</v>
      </c>
      <c r="B801" s="1301" t="s">
        <v>532</v>
      </c>
      <c r="C801" s="1301" t="s">
        <v>395</v>
      </c>
      <c r="D801" s="1301" t="s">
        <v>399</v>
      </c>
      <c r="E801" s="1301" t="s">
        <v>150</v>
      </c>
      <c r="F801" s="1301" t="s">
        <v>251</v>
      </c>
      <c r="G801" s="1301" t="s">
        <v>250</v>
      </c>
      <c r="H801" s="1295"/>
      <c r="I801" s="1295"/>
    </row>
    <row r="802" spans="1:9">
      <c r="A802" s="1300">
        <v>1166268772</v>
      </c>
      <c r="B802" s="1301" t="s">
        <v>1502</v>
      </c>
      <c r="C802" s="1301" t="s">
        <v>7</v>
      </c>
      <c r="D802" s="1301"/>
      <c r="E802" s="1301"/>
      <c r="F802" s="1301" t="s">
        <v>245</v>
      </c>
      <c r="G802" s="1301" t="s">
        <v>244</v>
      </c>
      <c r="H802" s="1295"/>
      <c r="I802" s="1295"/>
    </row>
    <row r="803" spans="1:9">
      <c r="A803" s="1300">
        <v>1166326034</v>
      </c>
      <c r="B803" s="1301" t="s">
        <v>1248</v>
      </c>
      <c r="C803" s="1301" t="s">
        <v>395</v>
      </c>
      <c r="D803" s="1301" t="s">
        <v>398</v>
      </c>
      <c r="E803" s="1301" t="s">
        <v>147</v>
      </c>
      <c r="F803" s="1301" t="s">
        <v>251</v>
      </c>
      <c r="G803" s="1301" t="s">
        <v>250</v>
      </c>
      <c r="H803" s="1295"/>
      <c r="I803" s="1295"/>
    </row>
    <row r="804" spans="1:9">
      <c r="A804" s="1300">
        <v>1166340837</v>
      </c>
      <c r="B804" s="1301" t="s">
        <v>1503</v>
      </c>
      <c r="C804" s="1301" t="s">
        <v>7</v>
      </c>
      <c r="D804" s="1301"/>
      <c r="E804" s="1301"/>
      <c r="F804" s="1301" t="s">
        <v>251</v>
      </c>
      <c r="G804" s="1301" t="s">
        <v>250</v>
      </c>
      <c r="H804" s="1295"/>
      <c r="I804" s="1295"/>
    </row>
    <row r="805" spans="1:9">
      <c r="A805" s="1300">
        <v>1166376682</v>
      </c>
      <c r="B805" s="1301" t="s">
        <v>854</v>
      </c>
      <c r="C805" s="1301" t="s">
        <v>395</v>
      </c>
      <c r="D805" s="1301" t="s">
        <v>848</v>
      </c>
      <c r="E805" s="1301" t="s">
        <v>158</v>
      </c>
      <c r="F805" s="1301" t="s">
        <v>249</v>
      </c>
      <c r="G805" s="1301" t="s">
        <v>248</v>
      </c>
      <c r="H805" s="1295"/>
      <c r="I805" s="1295"/>
    </row>
    <row r="806" spans="1:9">
      <c r="A806" s="1300">
        <v>1166392283</v>
      </c>
      <c r="B806" s="1301" t="s">
        <v>1504</v>
      </c>
      <c r="C806" s="1301" t="s">
        <v>7</v>
      </c>
      <c r="D806" s="1301"/>
      <c r="E806" s="1301"/>
      <c r="F806" s="1301" t="s">
        <v>243</v>
      </c>
      <c r="G806" s="1301" t="s">
        <v>242</v>
      </c>
      <c r="H806" s="1295"/>
      <c r="I806" s="1295"/>
    </row>
    <row r="807" spans="1:9">
      <c r="A807" s="1300">
        <v>1166396409</v>
      </c>
      <c r="B807" s="1301" t="s">
        <v>809</v>
      </c>
      <c r="C807" s="1301" t="s">
        <v>395</v>
      </c>
      <c r="D807" s="1301" t="s">
        <v>396</v>
      </c>
      <c r="E807" s="1301" t="s">
        <v>159</v>
      </c>
      <c r="F807" s="1301" t="s">
        <v>239</v>
      </c>
      <c r="G807" s="1301" t="s">
        <v>238</v>
      </c>
      <c r="H807" s="1295"/>
      <c r="I807" s="1295"/>
    </row>
    <row r="808" spans="1:9">
      <c r="A808" s="1300">
        <v>1166412545</v>
      </c>
      <c r="B808" s="1301" t="s">
        <v>515</v>
      </c>
      <c r="C808" s="1301" t="s">
        <v>7</v>
      </c>
      <c r="D808" s="1301"/>
      <c r="E808" s="1301"/>
      <c r="F808" s="1301" t="s">
        <v>241</v>
      </c>
      <c r="G808" s="1301" t="s">
        <v>240</v>
      </c>
      <c r="H808" s="1295"/>
      <c r="I808" s="1295"/>
    </row>
    <row r="809" spans="1:9">
      <c r="A809" s="1300">
        <v>1166416504</v>
      </c>
      <c r="B809" s="1301" t="s">
        <v>760</v>
      </c>
      <c r="C809" s="1301" t="s">
        <v>7</v>
      </c>
      <c r="D809" s="1301"/>
      <c r="E809" s="1301"/>
      <c r="F809" s="1301" t="s">
        <v>251</v>
      </c>
      <c r="G809" s="1301" t="s">
        <v>250</v>
      </c>
      <c r="H809" s="1295"/>
      <c r="I809" s="1295"/>
    </row>
    <row r="810" spans="1:9">
      <c r="A810" s="1300">
        <v>1166429937</v>
      </c>
      <c r="B810" s="1301" t="s">
        <v>417</v>
      </c>
      <c r="C810" s="1301" t="s">
        <v>397</v>
      </c>
      <c r="D810" s="1301" t="s">
        <v>396</v>
      </c>
      <c r="E810" s="1301" t="s">
        <v>159</v>
      </c>
      <c r="F810" s="1301" t="s">
        <v>257</v>
      </c>
      <c r="G810" s="1301" t="s">
        <v>256</v>
      </c>
      <c r="H810" s="1295"/>
      <c r="I810" s="1295"/>
    </row>
    <row r="811" spans="1:9">
      <c r="A811" s="1300">
        <v>1166444258</v>
      </c>
      <c r="B811" s="1301" t="s">
        <v>1505</v>
      </c>
      <c r="C811" s="1301" t="s">
        <v>7</v>
      </c>
      <c r="D811" s="1301"/>
      <c r="E811" s="1301"/>
      <c r="F811" s="1301" t="s">
        <v>251</v>
      </c>
      <c r="G811" s="1301" t="s">
        <v>250</v>
      </c>
      <c r="H811" s="1295"/>
      <c r="I811" s="1295"/>
    </row>
    <row r="812" spans="1:9">
      <c r="A812" s="1300">
        <v>1166453598</v>
      </c>
      <c r="B812" s="1301" t="s">
        <v>1249</v>
      </c>
      <c r="C812" s="1301" t="s">
        <v>395</v>
      </c>
      <c r="D812" s="1301" t="s">
        <v>400</v>
      </c>
      <c r="E812" s="1301" t="s">
        <v>153</v>
      </c>
      <c r="F812" s="1301" t="s">
        <v>251</v>
      </c>
      <c r="G812" s="1301" t="s">
        <v>250</v>
      </c>
      <c r="H812" s="1295"/>
      <c r="I812" s="1295"/>
    </row>
    <row r="813" spans="1:9">
      <c r="A813" s="1300">
        <v>1166515024</v>
      </c>
      <c r="B813" s="1301" t="s">
        <v>487</v>
      </c>
      <c r="C813" s="1301" t="s">
        <v>395</v>
      </c>
      <c r="D813" s="1301" t="s">
        <v>399</v>
      </c>
      <c r="E813" s="1301" t="s">
        <v>150</v>
      </c>
      <c r="F813" s="1301" t="s">
        <v>249</v>
      </c>
      <c r="G813" s="1301" t="s">
        <v>248</v>
      </c>
      <c r="H813" s="1295"/>
      <c r="I813" s="1295"/>
    </row>
    <row r="814" spans="1:9">
      <c r="A814" s="1300">
        <v>1166526849</v>
      </c>
      <c r="B814" s="1301" t="s">
        <v>757</v>
      </c>
      <c r="C814" s="1301" t="s">
        <v>7</v>
      </c>
      <c r="D814" s="1301"/>
      <c r="E814" s="1301"/>
      <c r="F814" s="1301" t="s">
        <v>251</v>
      </c>
      <c r="G814" s="1301" t="s">
        <v>250</v>
      </c>
      <c r="H814" s="1295"/>
      <c r="I814" s="1295"/>
    </row>
    <row r="815" spans="1:9">
      <c r="A815" s="1300">
        <v>1166598376</v>
      </c>
      <c r="B815" s="1301" t="s">
        <v>1250</v>
      </c>
      <c r="C815" s="1301" t="s">
        <v>395</v>
      </c>
      <c r="D815" s="1301" t="s">
        <v>396</v>
      </c>
      <c r="E815" s="1301" t="s">
        <v>159</v>
      </c>
      <c r="F815" s="1301" t="s">
        <v>237</v>
      </c>
      <c r="G815" s="1301" t="s">
        <v>236</v>
      </c>
      <c r="H815" s="1295"/>
      <c r="I815" s="1295"/>
    </row>
    <row r="816" spans="1:9">
      <c r="A816" s="1300">
        <v>1166680125</v>
      </c>
      <c r="B816" s="1301" t="s">
        <v>968</v>
      </c>
      <c r="C816" s="1301" t="s">
        <v>7</v>
      </c>
      <c r="D816" s="1301"/>
      <c r="E816" s="1301"/>
      <c r="F816" s="1301" t="s">
        <v>251</v>
      </c>
      <c r="G816" s="1301" t="s">
        <v>250</v>
      </c>
      <c r="H816" s="1295"/>
      <c r="I816" s="1295"/>
    </row>
    <row r="817" spans="1:9">
      <c r="A817" s="1300">
        <v>1166713561</v>
      </c>
      <c r="B817" s="1301" t="s">
        <v>1506</v>
      </c>
      <c r="C817" s="1301" t="s">
        <v>7</v>
      </c>
      <c r="D817" s="1301"/>
      <c r="E817" s="1301"/>
      <c r="F817" s="1301" t="s">
        <v>251</v>
      </c>
      <c r="G817" s="1301" t="s">
        <v>250</v>
      </c>
      <c r="H817" s="1295"/>
      <c r="I817" s="1295"/>
    </row>
    <row r="818" spans="1:9">
      <c r="A818" s="1300">
        <v>1166717117</v>
      </c>
      <c r="B818" s="1301" t="s">
        <v>1507</v>
      </c>
      <c r="C818" s="1301" t="s">
        <v>7</v>
      </c>
      <c r="D818" s="1301"/>
      <c r="E818" s="1301"/>
      <c r="F818" s="1301" t="s">
        <v>257</v>
      </c>
      <c r="G818" s="1301" t="s">
        <v>256</v>
      </c>
      <c r="H818" s="1295"/>
      <c r="I818" s="1295"/>
    </row>
    <row r="819" spans="1:9">
      <c r="A819" s="1300">
        <v>1166730813</v>
      </c>
      <c r="B819" s="1301" t="s">
        <v>1508</v>
      </c>
      <c r="C819" s="1301" t="s">
        <v>7</v>
      </c>
      <c r="D819" s="1301"/>
      <c r="E819" s="1301"/>
      <c r="F819" s="1301" t="s">
        <v>255</v>
      </c>
      <c r="G819" s="1301" t="s">
        <v>254</v>
      </c>
      <c r="H819" s="1295"/>
      <c r="I819" s="1295"/>
    </row>
    <row r="820" spans="1:9">
      <c r="A820" s="1300">
        <v>1166730862</v>
      </c>
      <c r="B820" s="1301" t="s">
        <v>773</v>
      </c>
      <c r="C820" s="1301" t="s">
        <v>395</v>
      </c>
      <c r="D820" s="1301" t="s">
        <v>398</v>
      </c>
      <c r="E820" s="1301" t="s">
        <v>147</v>
      </c>
      <c r="F820" s="1301" t="s">
        <v>229</v>
      </c>
      <c r="G820" s="1301" t="s">
        <v>228</v>
      </c>
      <c r="H820" s="1295"/>
      <c r="I820" s="1295"/>
    </row>
    <row r="821" spans="1:9">
      <c r="A821" s="1300">
        <v>1166736653</v>
      </c>
      <c r="B821" s="1301" t="s">
        <v>1251</v>
      </c>
      <c r="C821" s="1301" t="s">
        <v>395</v>
      </c>
      <c r="D821" s="1301" t="s">
        <v>401</v>
      </c>
      <c r="E821" s="1301" t="s">
        <v>143</v>
      </c>
      <c r="F821" s="1301" t="s">
        <v>251</v>
      </c>
      <c r="G821" s="1301" t="s">
        <v>250</v>
      </c>
      <c r="H821" s="1295"/>
      <c r="I821" s="1295"/>
    </row>
    <row r="822" spans="1:9">
      <c r="A822" s="1300">
        <v>1166750597</v>
      </c>
      <c r="B822" s="1301" t="s">
        <v>1509</v>
      </c>
      <c r="C822" s="1301" t="s">
        <v>7</v>
      </c>
      <c r="D822" s="1301"/>
      <c r="E822" s="1301"/>
      <c r="F822" s="1301" t="s">
        <v>241</v>
      </c>
      <c r="G822" s="1301" t="s">
        <v>240</v>
      </c>
      <c r="H822" s="1295"/>
      <c r="I822" s="1295"/>
    </row>
    <row r="823" spans="1:9">
      <c r="A823" s="1300">
        <v>1166773573</v>
      </c>
      <c r="B823" s="1301" t="s">
        <v>1252</v>
      </c>
      <c r="C823" s="1301" t="s">
        <v>397</v>
      </c>
      <c r="D823" s="1301" t="s">
        <v>399</v>
      </c>
      <c r="E823" s="1301" t="s">
        <v>150</v>
      </c>
      <c r="F823" s="1301" t="s">
        <v>229</v>
      </c>
      <c r="G823" s="1301" t="s">
        <v>228</v>
      </c>
      <c r="H823" s="1295"/>
      <c r="I823" s="1295"/>
    </row>
    <row r="824" spans="1:9">
      <c r="A824" s="1300">
        <v>1166798869</v>
      </c>
      <c r="B824" s="1301" t="s">
        <v>774</v>
      </c>
      <c r="C824" s="1301" t="s">
        <v>7</v>
      </c>
      <c r="D824" s="1301"/>
      <c r="E824" s="1301"/>
      <c r="F824" s="1301" t="s">
        <v>251</v>
      </c>
      <c r="G824" s="1301" t="s">
        <v>250</v>
      </c>
      <c r="H824" s="1295"/>
      <c r="I824" s="1295"/>
    </row>
    <row r="825" spans="1:9">
      <c r="A825" s="1300">
        <v>1166846700</v>
      </c>
      <c r="B825" s="1301" t="s">
        <v>729</v>
      </c>
      <c r="C825" s="1301" t="s">
        <v>7</v>
      </c>
      <c r="D825" s="1301"/>
      <c r="E825" s="1301"/>
      <c r="F825" s="1301" t="s">
        <v>251</v>
      </c>
      <c r="G825" s="1301" t="s">
        <v>250</v>
      </c>
      <c r="H825" s="1295"/>
      <c r="I825" s="1295"/>
    </row>
    <row r="826" spans="1:9">
      <c r="A826" s="1300">
        <v>1166846775</v>
      </c>
      <c r="B826" s="1301" t="s">
        <v>1510</v>
      </c>
      <c r="C826" s="1301" t="s">
        <v>7</v>
      </c>
      <c r="D826" s="1301"/>
      <c r="E826" s="1301"/>
      <c r="F826" s="1301" t="s">
        <v>251</v>
      </c>
      <c r="G826" s="1301" t="s">
        <v>250</v>
      </c>
      <c r="H826" s="1295"/>
      <c r="I826" s="1295"/>
    </row>
    <row r="827" spans="1:9">
      <c r="A827" s="1300">
        <v>1166852062</v>
      </c>
      <c r="B827" s="1301" t="s">
        <v>579</v>
      </c>
      <c r="C827" s="1301" t="s">
        <v>397</v>
      </c>
      <c r="D827" s="1301" t="s">
        <v>402</v>
      </c>
      <c r="E827" s="1301" t="s">
        <v>103</v>
      </c>
      <c r="F827" s="1301" t="s">
        <v>251</v>
      </c>
      <c r="G827" s="1301" t="s">
        <v>250</v>
      </c>
      <c r="H827" s="1295"/>
      <c r="I827" s="1295"/>
    </row>
    <row r="828" spans="1:9">
      <c r="A828" s="1300">
        <v>1166871542</v>
      </c>
      <c r="B828" s="1301" t="s">
        <v>545</v>
      </c>
      <c r="C828" s="1301" t="s">
        <v>395</v>
      </c>
      <c r="D828" s="1301" t="s">
        <v>399</v>
      </c>
      <c r="E828" s="1301" t="s">
        <v>150</v>
      </c>
      <c r="F828" s="1301" t="s">
        <v>237</v>
      </c>
      <c r="G828" s="1301" t="s">
        <v>236</v>
      </c>
      <c r="H828" s="1295"/>
      <c r="I828" s="1295"/>
    </row>
    <row r="829" spans="1:9">
      <c r="A829" s="1300">
        <v>1166878893</v>
      </c>
      <c r="B829" s="1301" t="s">
        <v>921</v>
      </c>
      <c r="C829" s="1301" t="s">
        <v>395</v>
      </c>
      <c r="D829" s="1301" t="s">
        <v>851</v>
      </c>
      <c r="E829" s="1301" t="s">
        <v>258</v>
      </c>
      <c r="F829" s="1301" t="s">
        <v>229</v>
      </c>
      <c r="G829" s="1301" t="s">
        <v>228</v>
      </c>
      <c r="H829" s="1295"/>
      <c r="I829" s="1295"/>
    </row>
    <row r="830" spans="1:9">
      <c r="A830" s="1300">
        <v>1166937442</v>
      </c>
      <c r="B830" s="1301" t="s">
        <v>746</v>
      </c>
      <c r="C830" s="1301" t="s">
        <v>395</v>
      </c>
      <c r="D830" s="1301" t="s">
        <v>399</v>
      </c>
      <c r="E830" s="1301" t="s">
        <v>150</v>
      </c>
      <c r="F830" s="1301" t="s">
        <v>251</v>
      </c>
      <c r="G830" s="1301" t="s">
        <v>250</v>
      </c>
      <c r="H830" s="1295"/>
      <c r="I830" s="1295"/>
    </row>
    <row r="831" spans="1:9">
      <c r="A831" s="1300">
        <v>1166963760</v>
      </c>
      <c r="B831" s="1301" t="s">
        <v>458</v>
      </c>
      <c r="C831" s="1301" t="s">
        <v>395</v>
      </c>
      <c r="D831" s="1301" t="s">
        <v>399</v>
      </c>
      <c r="E831" s="1301" t="s">
        <v>150</v>
      </c>
      <c r="F831" s="1301" t="s">
        <v>251</v>
      </c>
      <c r="G831" s="1301" t="s">
        <v>250</v>
      </c>
      <c r="H831" s="1295"/>
      <c r="I831" s="1295"/>
    </row>
    <row r="832" spans="1:9">
      <c r="A832" s="1300">
        <v>1166965237</v>
      </c>
      <c r="B832" s="1301" t="s">
        <v>548</v>
      </c>
      <c r="C832" s="1301" t="s">
        <v>395</v>
      </c>
      <c r="D832" s="1301" t="s">
        <v>401</v>
      </c>
      <c r="E832" s="1301" t="s">
        <v>143</v>
      </c>
      <c r="F832" s="1301" t="s">
        <v>251</v>
      </c>
      <c r="G832" s="1301" t="s">
        <v>250</v>
      </c>
      <c r="H832" s="1295"/>
      <c r="I832" s="1295"/>
    </row>
    <row r="833" spans="1:9">
      <c r="A833" s="1300">
        <v>1167002733</v>
      </c>
      <c r="B833" s="1301" t="s">
        <v>1253</v>
      </c>
      <c r="C833" s="1301" t="s">
        <v>395</v>
      </c>
      <c r="D833" s="1301" t="s">
        <v>400</v>
      </c>
      <c r="E833" s="1301" t="s">
        <v>153</v>
      </c>
      <c r="F833" s="1301" t="s">
        <v>251</v>
      </c>
      <c r="G833" s="1301" t="s">
        <v>250</v>
      </c>
      <c r="H833" s="1295"/>
      <c r="I833" s="1295"/>
    </row>
    <row r="834" spans="1:9">
      <c r="A834" s="1300">
        <v>1167033886</v>
      </c>
      <c r="B834" s="1301" t="s">
        <v>1511</v>
      </c>
      <c r="C834" s="1301" t="s">
        <v>7</v>
      </c>
      <c r="D834" s="1301"/>
      <c r="E834" s="1301"/>
      <c r="F834" s="1301" t="s">
        <v>229</v>
      </c>
      <c r="G834" s="1301" t="s">
        <v>228</v>
      </c>
      <c r="H834" s="1295"/>
      <c r="I834" s="1295"/>
    </row>
    <row r="835" spans="1:9">
      <c r="A835" s="1300">
        <v>1167084434</v>
      </c>
      <c r="B835" s="1301" t="s">
        <v>922</v>
      </c>
      <c r="C835" s="1301" t="s">
        <v>7</v>
      </c>
      <c r="D835" s="1301"/>
      <c r="E835" s="1301"/>
      <c r="F835" s="1301" t="s">
        <v>225</v>
      </c>
      <c r="G835" s="1301" t="s">
        <v>224</v>
      </c>
      <c r="H835" s="1295"/>
      <c r="I835" s="1295"/>
    </row>
    <row r="836" spans="1:9">
      <c r="A836" s="1300">
        <v>1167093245</v>
      </c>
      <c r="B836" s="1301" t="s">
        <v>1254</v>
      </c>
      <c r="C836" s="1301" t="s">
        <v>395</v>
      </c>
      <c r="D836" s="1301" t="s">
        <v>399</v>
      </c>
      <c r="E836" s="1301" t="s">
        <v>150</v>
      </c>
      <c r="F836" s="1301" t="s">
        <v>251</v>
      </c>
      <c r="G836" s="1301" t="s">
        <v>250</v>
      </c>
      <c r="H836" s="1295"/>
      <c r="I836" s="1295"/>
    </row>
    <row r="837" spans="1:9">
      <c r="A837" s="1300">
        <v>1167101998</v>
      </c>
      <c r="B837" s="1301" t="s">
        <v>756</v>
      </c>
      <c r="C837" s="1301" t="s">
        <v>7</v>
      </c>
      <c r="D837" s="1301"/>
      <c r="E837" s="1301"/>
      <c r="F837" s="1301" t="s">
        <v>251</v>
      </c>
      <c r="G837" s="1301" t="s">
        <v>250</v>
      </c>
      <c r="H837" s="1295"/>
      <c r="I837" s="1295"/>
    </row>
    <row r="838" spans="1:9">
      <c r="A838" s="1300">
        <v>1167113951</v>
      </c>
      <c r="B838" s="1301" t="s">
        <v>965</v>
      </c>
      <c r="C838" s="1301" t="s">
        <v>7</v>
      </c>
      <c r="D838" s="1301"/>
      <c r="E838" s="1301"/>
      <c r="F838" s="1301" t="s">
        <v>227</v>
      </c>
      <c r="G838" s="1301" t="s">
        <v>226</v>
      </c>
      <c r="H838" s="1295"/>
      <c r="I838" s="1295"/>
    </row>
    <row r="839" spans="1:9">
      <c r="A839" s="1300">
        <v>1167269431</v>
      </c>
      <c r="B839" s="1301" t="s">
        <v>1512</v>
      </c>
      <c r="C839" s="1301" t="s">
        <v>7</v>
      </c>
      <c r="D839" s="1301"/>
      <c r="E839" s="1301"/>
      <c r="F839" s="1301" t="s">
        <v>229</v>
      </c>
      <c r="G839" s="1301" t="s">
        <v>228</v>
      </c>
      <c r="H839" s="1295"/>
      <c r="I839" s="1295"/>
    </row>
    <row r="840" spans="1:9">
      <c r="A840" s="1300">
        <v>1167292334</v>
      </c>
      <c r="B840" s="1301" t="s">
        <v>788</v>
      </c>
      <c r="C840" s="1301" t="s">
        <v>395</v>
      </c>
      <c r="D840" s="1301" t="s">
        <v>398</v>
      </c>
      <c r="E840" s="1301" t="s">
        <v>147</v>
      </c>
      <c r="F840" s="1301" t="s">
        <v>251</v>
      </c>
      <c r="G840" s="1301" t="s">
        <v>250</v>
      </c>
      <c r="H840" s="1295"/>
      <c r="I840" s="1295"/>
    </row>
    <row r="841" spans="1:9">
      <c r="A841" s="1300">
        <v>1167318402</v>
      </c>
      <c r="B841" s="1301" t="s">
        <v>1513</v>
      </c>
      <c r="C841" s="1301" t="s">
        <v>7</v>
      </c>
      <c r="D841" s="1301"/>
      <c r="E841" s="1301"/>
      <c r="F841" s="1301" t="s">
        <v>249</v>
      </c>
      <c r="G841" s="1301" t="s">
        <v>248</v>
      </c>
      <c r="H841" s="1295"/>
      <c r="I841" s="1295"/>
    </row>
    <row r="842" spans="1:9">
      <c r="A842" s="1300">
        <v>1167379032</v>
      </c>
      <c r="B842" s="1301" t="s">
        <v>1514</v>
      </c>
      <c r="C842" s="1301" t="s">
        <v>7</v>
      </c>
      <c r="D842" s="1301"/>
      <c r="E842" s="1301"/>
      <c r="F842" s="1301" t="s">
        <v>251</v>
      </c>
      <c r="G842" s="1301" t="s">
        <v>250</v>
      </c>
      <c r="H842" s="1295"/>
      <c r="I842" s="1295"/>
    </row>
    <row r="843" spans="1:9">
      <c r="A843" s="1300">
        <v>1167393330</v>
      </c>
      <c r="B843" s="1301" t="s">
        <v>769</v>
      </c>
      <c r="C843" s="1301" t="s">
        <v>7</v>
      </c>
      <c r="D843" s="1301"/>
      <c r="E843" s="1301"/>
      <c r="F843" s="1301" t="s">
        <v>251</v>
      </c>
      <c r="G843" s="1301" t="s">
        <v>250</v>
      </c>
      <c r="H843" s="1295"/>
      <c r="I843" s="1295"/>
    </row>
    <row r="844" spans="1:9">
      <c r="A844" s="1300">
        <v>1167396713</v>
      </c>
      <c r="B844" s="1301" t="s">
        <v>1255</v>
      </c>
      <c r="C844" s="1301" t="s">
        <v>395</v>
      </c>
      <c r="D844" s="1301" t="s">
        <v>398</v>
      </c>
      <c r="E844" s="1301" t="s">
        <v>147</v>
      </c>
      <c r="F844" s="1301" t="s">
        <v>251</v>
      </c>
      <c r="G844" s="1301" t="s">
        <v>250</v>
      </c>
      <c r="H844" s="1295"/>
      <c r="I844" s="1295"/>
    </row>
    <row r="845" spans="1:9">
      <c r="A845" s="1300">
        <v>1167398107</v>
      </c>
      <c r="B845" s="1301" t="s">
        <v>985</v>
      </c>
      <c r="C845" s="1301" t="s">
        <v>7</v>
      </c>
      <c r="D845" s="1301"/>
      <c r="E845" s="1301"/>
      <c r="F845" s="1301" t="s">
        <v>251</v>
      </c>
      <c r="G845" s="1301" t="s">
        <v>250</v>
      </c>
      <c r="H845" s="1295"/>
      <c r="I845" s="1295"/>
    </row>
    <row r="846" spans="1:9">
      <c r="A846" s="1300">
        <v>1167401679</v>
      </c>
      <c r="B846" s="1301" t="s">
        <v>767</v>
      </c>
      <c r="C846" s="1301" t="s">
        <v>395</v>
      </c>
      <c r="D846" s="1301" t="s">
        <v>398</v>
      </c>
      <c r="E846" s="1301" t="s">
        <v>147</v>
      </c>
      <c r="F846" s="1301" t="s">
        <v>251</v>
      </c>
      <c r="G846" s="1301" t="s">
        <v>250</v>
      </c>
      <c r="H846" s="1295"/>
      <c r="I846" s="1295"/>
    </row>
    <row r="847" spans="1:9">
      <c r="A847" s="1300">
        <v>1167461186</v>
      </c>
      <c r="B847" s="1301" t="s">
        <v>353</v>
      </c>
      <c r="C847" s="1301" t="s">
        <v>7</v>
      </c>
      <c r="D847" s="1301"/>
      <c r="E847" s="1301"/>
      <c r="F847" s="1301" t="s">
        <v>245</v>
      </c>
      <c r="G847" s="1301" t="s">
        <v>244</v>
      </c>
      <c r="H847" s="1295"/>
      <c r="I847" s="1295"/>
    </row>
    <row r="848" spans="1:9">
      <c r="A848" s="1300">
        <v>1167519140</v>
      </c>
      <c r="B848" s="1301" t="s">
        <v>1515</v>
      </c>
      <c r="C848" s="1301" t="s">
        <v>7</v>
      </c>
      <c r="D848" s="1301"/>
      <c r="E848" s="1301"/>
      <c r="F848" s="1301" t="s">
        <v>251</v>
      </c>
      <c r="G848" s="1301" t="s">
        <v>250</v>
      </c>
      <c r="H848" s="1295"/>
      <c r="I848" s="1295"/>
    </row>
    <row r="849" spans="1:9">
      <c r="A849" s="1300">
        <v>1167547497</v>
      </c>
      <c r="B849" s="1301" t="s">
        <v>643</v>
      </c>
      <c r="C849" s="1301" t="s">
        <v>397</v>
      </c>
      <c r="D849" s="1301" t="s">
        <v>398</v>
      </c>
      <c r="E849" s="1301" t="s">
        <v>147</v>
      </c>
      <c r="F849" s="1301" t="s">
        <v>229</v>
      </c>
      <c r="G849" s="1301" t="s">
        <v>228</v>
      </c>
      <c r="H849" s="1295"/>
      <c r="I849" s="1295"/>
    </row>
    <row r="850" spans="1:9">
      <c r="A850" s="1300">
        <v>1167569202</v>
      </c>
      <c r="B850" s="1301" t="s">
        <v>1256</v>
      </c>
      <c r="C850" s="1301" t="s">
        <v>397</v>
      </c>
      <c r="D850" s="1301" t="s">
        <v>399</v>
      </c>
      <c r="E850" s="1301" t="s">
        <v>150</v>
      </c>
      <c r="F850" s="1301" t="s">
        <v>251</v>
      </c>
      <c r="G850" s="1301" t="s">
        <v>250</v>
      </c>
      <c r="H850" s="1295"/>
      <c r="I850" s="1295"/>
    </row>
    <row r="851" spans="1:9">
      <c r="A851" s="1300">
        <v>1167595405</v>
      </c>
      <c r="B851" s="1301" t="s">
        <v>1516</v>
      </c>
      <c r="C851" s="1301" t="s">
        <v>7</v>
      </c>
      <c r="D851" s="1301"/>
      <c r="E851" s="1301"/>
      <c r="F851" s="1301" t="s">
        <v>249</v>
      </c>
      <c r="G851" s="1301" t="s">
        <v>248</v>
      </c>
      <c r="H851" s="1295"/>
      <c r="I851" s="1295"/>
    </row>
    <row r="852" spans="1:9">
      <c r="A852" s="1300">
        <v>1167611939</v>
      </c>
      <c r="B852" s="1301" t="s">
        <v>562</v>
      </c>
      <c r="C852" s="1301" t="s">
        <v>395</v>
      </c>
      <c r="D852" s="1301" t="s">
        <v>398</v>
      </c>
      <c r="E852" s="1301" t="s">
        <v>147</v>
      </c>
      <c r="F852" s="1301" t="s">
        <v>251</v>
      </c>
      <c r="G852" s="1301" t="s">
        <v>250</v>
      </c>
      <c r="H852" s="1295"/>
      <c r="I852" s="1295"/>
    </row>
    <row r="853" spans="1:9">
      <c r="A853" s="1300">
        <v>1167656843</v>
      </c>
      <c r="B853" s="1301" t="s">
        <v>1517</v>
      </c>
      <c r="C853" s="1301" t="s">
        <v>7</v>
      </c>
      <c r="D853" s="1301"/>
      <c r="E853" s="1301"/>
      <c r="F853" s="1301" t="s">
        <v>251</v>
      </c>
      <c r="G853" s="1301" t="s">
        <v>250</v>
      </c>
      <c r="H853" s="1295"/>
      <c r="I853" s="1295"/>
    </row>
    <row r="854" spans="1:9">
      <c r="A854" s="1300">
        <v>1167661769</v>
      </c>
      <c r="B854" s="1301" t="s">
        <v>1518</v>
      </c>
      <c r="C854" s="1301" t="s">
        <v>7</v>
      </c>
      <c r="D854" s="1301"/>
      <c r="E854" s="1301"/>
      <c r="F854" s="1301" t="s">
        <v>241</v>
      </c>
      <c r="G854" s="1301" t="s">
        <v>240</v>
      </c>
      <c r="H854" s="1295"/>
      <c r="I854" s="1295"/>
    </row>
    <row r="855" spans="1:9">
      <c r="A855" s="1300">
        <v>1167680207</v>
      </c>
      <c r="B855" s="1301" t="s">
        <v>913</v>
      </c>
      <c r="C855" s="1301" t="s">
        <v>7</v>
      </c>
      <c r="D855" s="1301"/>
      <c r="E855" s="1301"/>
      <c r="F855" s="1301" t="s">
        <v>251</v>
      </c>
      <c r="G855" s="1301" t="s">
        <v>250</v>
      </c>
      <c r="H855" s="1295"/>
      <c r="I855" s="1295"/>
    </row>
    <row r="856" spans="1:9">
      <c r="A856" s="1300">
        <v>1167693952</v>
      </c>
      <c r="B856" s="1301" t="s">
        <v>1257</v>
      </c>
      <c r="C856" s="1301" t="s">
        <v>395</v>
      </c>
      <c r="D856" s="1301" t="s">
        <v>399</v>
      </c>
      <c r="E856" s="1301" t="s">
        <v>150</v>
      </c>
      <c r="F856" s="1301" t="s">
        <v>251</v>
      </c>
      <c r="G856" s="1301" t="s">
        <v>250</v>
      </c>
      <c r="H856" s="1295"/>
      <c r="I856" s="1295"/>
    </row>
    <row r="857" spans="1:9">
      <c r="A857" s="1300">
        <v>1167693960</v>
      </c>
      <c r="B857" s="1301" t="s">
        <v>517</v>
      </c>
      <c r="C857" s="1301" t="s">
        <v>395</v>
      </c>
      <c r="D857" s="1301" t="s">
        <v>398</v>
      </c>
      <c r="E857" s="1301" t="s">
        <v>147</v>
      </c>
      <c r="F857" s="1301" t="s">
        <v>251</v>
      </c>
      <c r="G857" s="1301" t="s">
        <v>250</v>
      </c>
      <c r="H857" s="1295"/>
      <c r="I857" s="1295"/>
    </row>
    <row r="858" spans="1:9">
      <c r="A858" s="1300">
        <v>1167694042</v>
      </c>
      <c r="B858" s="1301" t="s">
        <v>662</v>
      </c>
      <c r="C858" s="1301" t="s">
        <v>397</v>
      </c>
      <c r="D858" s="1301" t="s">
        <v>398</v>
      </c>
      <c r="E858" s="1301" t="s">
        <v>147</v>
      </c>
      <c r="F858" s="1301" t="s">
        <v>251</v>
      </c>
      <c r="G858" s="1301" t="s">
        <v>250</v>
      </c>
      <c r="H858" s="1295"/>
      <c r="I858" s="1295"/>
    </row>
    <row r="859" spans="1:9">
      <c r="A859" s="1300">
        <v>1167718031</v>
      </c>
      <c r="B859" s="1301" t="s">
        <v>1519</v>
      </c>
      <c r="C859" s="1301" t="s">
        <v>7</v>
      </c>
      <c r="D859" s="1301"/>
      <c r="E859" s="1301"/>
      <c r="F859" s="1301" t="s">
        <v>251</v>
      </c>
      <c r="G859" s="1301" t="s">
        <v>250</v>
      </c>
      <c r="H859" s="1295"/>
      <c r="I859" s="1295"/>
    </row>
    <row r="860" spans="1:9">
      <c r="A860" s="1300">
        <v>1167722652</v>
      </c>
      <c r="B860" s="1301" t="s">
        <v>1520</v>
      </c>
      <c r="C860" s="1301" t="s">
        <v>7</v>
      </c>
      <c r="D860" s="1301"/>
      <c r="E860" s="1301"/>
      <c r="F860" s="1301" t="s">
        <v>251</v>
      </c>
      <c r="G860" s="1301" t="s">
        <v>250</v>
      </c>
      <c r="H860" s="1295"/>
      <c r="I860" s="1295"/>
    </row>
    <row r="861" spans="1:9">
      <c r="A861" s="1300">
        <v>1167736520</v>
      </c>
      <c r="B861" s="1301" t="s">
        <v>1258</v>
      </c>
      <c r="C861" s="1301" t="s">
        <v>395</v>
      </c>
      <c r="D861" s="1301" t="s">
        <v>398</v>
      </c>
      <c r="E861" s="1301" t="s">
        <v>147</v>
      </c>
      <c r="F861" s="1301" t="s">
        <v>229</v>
      </c>
      <c r="G861" s="1301" t="s">
        <v>228</v>
      </c>
      <c r="H861" s="1295"/>
      <c r="I861" s="1295"/>
    </row>
    <row r="862" spans="1:9">
      <c r="A862" s="1300">
        <v>1167772988</v>
      </c>
      <c r="B862" s="1301" t="s">
        <v>600</v>
      </c>
      <c r="C862" s="1301" t="s">
        <v>397</v>
      </c>
      <c r="D862" s="1301" t="s">
        <v>439</v>
      </c>
      <c r="E862" s="1301" t="s">
        <v>102</v>
      </c>
      <c r="F862" s="1301" t="s">
        <v>229</v>
      </c>
      <c r="G862" s="1301" t="s">
        <v>228</v>
      </c>
      <c r="H862" s="1295"/>
      <c r="I862" s="1295"/>
    </row>
    <row r="863" spans="1:9">
      <c r="A863" s="1300">
        <v>1167781450</v>
      </c>
      <c r="B863" s="1301" t="s">
        <v>1521</v>
      </c>
      <c r="C863" s="1301" t="s">
        <v>7</v>
      </c>
      <c r="D863" s="1301"/>
      <c r="E863" s="1301"/>
      <c r="F863" s="1301" t="s">
        <v>251</v>
      </c>
      <c r="G863" s="1301" t="s">
        <v>250</v>
      </c>
      <c r="H863" s="1295"/>
      <c r="I863" s="1295"/>
    </row>
    <row r="864" spans="1:9">
      <c r="A864" s="1300">
        <v>1167806877</v>
      </c>
      <c r="B864" s="1301" t="s">
        <v>1522</v>
      </c>
      <c r="C864" s="1301" t="s">
        <v>7</v>
      </c>
      <c r="D864" s="1301"/>
      <c r="E864" s="1301"/>
      <c r="F864" s="1301" t="s">
        <v>251</v>
      </c>
      <c r="G864" s="1301" t="s">
        <v>250</v>
      </c>
      <c r="H864" s="1295"/>
      <c r="I864" s="1295"/>
    </row>
    <row r="865" spans="1:9">
      <c r="A865" s="1300">
        <v>1167812651</v>
      </c>
      <c r="B865" s="1301" t="s">
        <v>995</v>
      </c>
      <c r="C865" s="1301" t="s">
        <v>7</v>
      </c>
      <c r="D865" s="1301"/>
      <c r="E865" s="1301"/>
      <c r="F865" s="1301" t="s">
        <v>251</v>
      </c>
      <c r="G865" s="1301" t="s">
        <v>250</v>
      </c>
      <c r="H865" s="1295"/>
      <c r="I865" s="1295"/>
    </row>
    <row r="866" spans="1:9">
      <c r="A866" s="1300">
        <v>1167854257</v>
      </c>
      <c r="B866" s="1301" t="s">
        <v>1523</v>
      </c>
      <c r="C866" s="1301" t="s">
        <v>7</v>
      </c>
      <c r="D866" s="1301"/>
      <c r="E866" s="1301"/>
      <c r="F866" s="1301" t="s">
        <v>251</v>
      </c>
      <c r="G866" s="1301" t="s">
        <v>250</v>
      </c>
      <c r="H866" s="1295"/>
      <c r="I866" s="1295"/>
    </row>
    <row r="867" spans="1:9">
      <c r="A867" s="1300">
        <v>1167858274</v>
      </c>
      <c r="B867" s="1301" t="s">
        <v>1524</v>
      </c>
      <c r="C867" s="1301" t="s">
        <v>7</v>
      </c>
      <c r="D867" s="1301"/>
      <c r="E867" s="1301"/>
      <c r="F867" s="1301" t="s">
        <v>237</v>
      </c>
      <c r="G867" s="1301" t="s">
        <v>236</v>
      </c>
      <c r="H867" s="1295"/>
      <c r="I867" s="1295"/>
    </row>
    <row r="868" spans="1:9">
      <c r="A868" s="1300">
        <v>1167898866</v>
      </c>
      <c r="B868" s="1301" t="s">
        <v>1525</v>
      </c>
      <c r="C868" s="1301" t="s">
        <v>7</v>
      </c>
      <c r="D868" s="1301"/>
      <c r="E868" s="1301"/>
      <c r="F868" s="1301" t="s">
        <v>251</v>
      </c>
      <c r="G868" s="1301" t="s">
        <v>250</v>
      </c>
      <c r="H868" s="1295"/>
      <c r="I868" s="1295"/>
    </row>
    <row r="869" spans="1:9">
      <c r="A869" s="1300">
        <v>1167952069</v>
      </c>
      <c r="B869" s="1301" t="s">
        <v>1526</v>
      </c>
      <c r="C869" s="1301" t="s">
        <v>7</v>
      </c>
      <c r="D869" s="1301"/>
      <c r="E869" s="1301"/>
      <c r="F869" s="1301" t="s">
        <v>239</v>
      </c>
      <c r="G869" s="1301" t="s">
        <v>238</v>
      </c>
      <c r="H869" s="1295"/>
      <c r="I869" s="1295"/>
    </row>
    <row r="870" spans="1:9">
      <c r="A870" s="1300">
        <v>1167952093</v>
      </c>
      <c r="B870" s="1301" t="s">
        <v>787</v>
      </c>
      <c r="C870" s="1301" t="s">
        <v>395</v>
      </c>
      <c r="D870" s="1301" t="s">
        <v>401</v>
      </c>
      <c r="E870" s="1301" t="s">
        <v>143</v>
      </c>
      <c r="F870" s="1301" t="s">
        <v>229</v>
      </c>
      <c r="G870" s="1301" t="s">
        <v>228</v>
      </c>
      <c r="H870" s="1295"/>
      <c r="I870" s="1295"/>
    </row>
    <row r="871" spans="1:9">
      <c r="A871" s="1300">
        <v>1167971325</v>
      </c>
      <c r="B871" s="1301" t="s">
        <v>919</v>
      </c>
      <c r="C871" s="1301" t="s">
        <v>395</v>
      </c>
      <c r="D871" s="1301" t="s">
        <v>851</v>
      </c>
      <c r="E871" s="1301" t="s">
        <v>258</v>
      </c>
      <c r="F871" s="1301" t="s">
        <v>251</v>
      </c>
      <c r="G871" s="1301" t="s">
        <v>250</v>
      </c>
      <c r="H871" s="1295"/>
      <c r="I871" s="1295"/>
    </row>
    <row r="872" spans="1:9">
      <c r="A872" s="1300">
        <v>1167975078</v>
      </c>
      <c r="B872" s="1301" t="s">
        <v>537</v>
      </c>
      <c r="C872" s="1301" t="s">
        <v>395</v>
      </c>
      <c r="D872" s="1301" t="s">
        <v>398</v>
      </c>
      <c r="E872" s="1301" t="s">
        <v>147</v>
      </c>
      <c r="F872" s="1301" t="s">
        <v>251</v>
      </c>
      <c r="G872" s="1301" t="s">
        <v>250</v>
      </c>
      <c r="H872" s="1295"/>
      <c r="I872" s="1295"/>
    </row>
    <row r="873" spans="1:9">
      <c r="A873" s="1300">
        <v>1167975086</v>
      </c>
      <c r="B873" s="1301" t="s">
        <v>1527</v>
      </c>
      <c r="C873" s="1301" t="s">
        <v>7</v>
      </c>
      <c r="D873" s="1301"/>
      <c r="E873" s="1301"/>
      <c r="F873" s="1301" t="s">
        <v>229</v>
      </c>
      <c r="G873" s="1301" t="s">
        <v>228</v>
      </c>
      <c r="H873" s="1295"/>
      <c r="I873" s="1295"/>
    </row>
    <row r="874" spans="1:9">
      <c r="A874" s="1300">
        <v>1168000397</v>
      </c>
      <c r="B874" s="1301" t="s">
        <v>1259</v>
      </c>
      <c r="C874" s="1301" t="s">
        <v>395</v>
      </c>
      <c r="D874" s="1301" t="s">
        <v>399</v>
      </c>
      <c r="E874" s="1301" t="s">
        <v>150</v>
      </c>
      <c r="F874" s="1301" t="s">
        <v>231</v>
      </c>
      <c r="G874" s="1301" t="s">
        <v>230</v>
      </c>
      <c r="H874" s="1295"/>
      <c r="I874" s="1295"/>
    </row>
    <row r="875" spans="1:9">
      <c r="A875" s="1300">
        <v>1168006204</v>
      </c>
      <c r="B875" s="1301" t="s">
        <v>781</v>
      </c>
      <c r="C875" s="1301" t="s">
        <v>7</v>
      </c>
      <c r="D875" s="1301"/>
      <c r="E875" s="1301"/>
      <c r="F875" s="1301" t="s">
        <v>251</v>
      </c>
      <c r="G875" s="1301" t="s">
        <v>250</v>
      </c>
      <c r="H875" s="1295"/>
      <c r="I875" s="1295"/>
    </row>
    <row r="876" spans="1:9">
      <c r="A876" s="1300">
        <v>1168028281</v>
      </c>
      <c r="B876" s="1301" t="s">
        <v>724</v>
      </c>
      <c r="C876" s="1301" t="s">
        <v>7</v>
      </c>
      <c r="D876" s="1301"/>
      <c r="E876" s="1301"/>
      <c r="F876" s="1301" t="s">
        <v>251</v>
      </c>
      <c r="G876" s="1301" t="s">
        <v>250</v>
      </c>
    </row>
    <row r="877" spans="1:9">
      <c r="A877" s="1300">
        <v>1168048198</v>
      </c>
      <c r="B877" s="1301" t="s">
        <v>544</v>
      </c>
      <c r="C877" s="1301" t="s">
        <v>395</v>
      </c>
      <c r="D877" s="1301" t="s">
        <v>398</v>
      </c>
      <c r="E877" s="1301" t="s">
        <v>147</v>
      </c>
      <c r="F877" s="1301" t="s">
        <v>251</v>
      </c>
      <c r="G877" s="1301" t="s">
        <v>250</v>
      </c>
    </row>
    <row r="878" spans="1:9">
      <c r="A878" s="1300">
        <v>1168048214</v>
      </c>
      <c r="B878" s="1301" t="s">
        <v>1528</v>
      </c>
      <c r="C878" s="1301" t="s">
        <v>7</v>
      </c>
      <c r="D878" s="1301"/>
      <c r="E878" s="1301"/>
      <c r="F878" s="1301" t="s">
        <v>249</v>
      </c>
      <c r="G878" s="1301" t="s">
        <v>248</v>
      </c>
    </row>
    <row r="879" spans="1:9">
      <c r="A879" s="1300">
        <v>1168055441</v>
      </c>
      <c r="B879" s="1301" t="s">
        <v>1529</v>
      </c>
      <c r="C879" s="1301" t="s">
        <v>7</v>
      </c>
      <c r="D879" s="1301"/>
      <c r="E879" s="1301"/>
      <c r="F879" s="1301" t="s">
        <v>239</v>
      </c>
      <c r="G879" s="1301" t="s">
        <v>238</v>
      </c>
    </row>
    <row r="880" spans="1:9">
      <c r="A880" s="1300">
        <v>1168196781</v>
      </c>
      <c r="B880" s="1301" t="s">
        <v>740</v>
      </c>
      <c r="C880" s="1301" t="s">
        <v>7</v>
      </c>
      <c r="D880" s="1301"/>
      <c r="E880" s="1301"/>
      <c r="F880" s="1301" t="s">
        <v>251</v>
      </c>
      <c r="G880" s="1301" t="s">
        <v>250</v>
      </c>
    </row>
    <row r="881" spans="1:7">
      <c r="A881" s="1300">
        <v>1168220581</v>
      </c>
      <c r="B881" s="1301" t="s">
        <v>1530</v>
      </c>
      <c r="C881" s="1301" t="s">
        <v>7</v>
      </c>
      <c r="D881" s="1301"/>
      <c r="E881" s="1301"/>
      <c r="F881" s="1301" t="s">
        <v>251</v>
      </c>
      <c r="G881" s="1301" t="s">
        <v>250</v>
      </c>
    </row>
    <row r="882" spans="1:7">
      <c r="A882" s="1300">
        <v>1168236199</v>
      </c>
      <c r="B882" s="1301" t="s">
        <v>1531</v>
      </c>
      <c r="C882" s="1301" t="s">
        <v>7</v>
      </c>
      <c r="D882" s="1301"/>
      <c r="E882" s="1301"/>
      <c r="F882" s="1301" t="s">
        <v>249</v>
      </c>
      <c r="G882" s="1301" t="s">
        <v>248</v>
      </c>
    </row>
    <row r="883" spans="1:7">
      <c r="A883" s="1300">
        <v>1168262880</v>
      </c>
      <c r="B883" s="1301" t="s">
        <v>521</v>
      </c>
      <c r="C883" s="1301" t="s">
        <v>395</v>
      </c>
      <c r="D883" s="1301" t="s">
        <v>398</v>
      </c>
      <c r="E883" s="1301" t="s">
        <v>147</v>
      </c>
      <c r="F883" s="1301" t="s">
        <v>251</v>
      </c>
      <c r="G883" s="1301" t="s">
        <v>250</v>
      </c>
    </row>
    <row r="884" spans="1:7">
      <c r="A884" s="1300">
        <v>1168347392</v>
      </c>
      <c r="B884" s="1301" t="s">
        <v>721</v>
      </c>
      <c r="C884" s="1301" t="s">
        <v>7</v>
      </c>
      <c r="D884" s="1301"/>
      <c r="E884" s="1301"/>
      <c r="F884" s="1301" t="s">
        <v>251</v>
      </c>
      <c r="G884" s="1301" t="s">
        <v>250</v>
      </c>
    </row>
    <row r="885" spans="1:7">
      <c r="A885" s="1300">
        <v>1168357946</v>
      </c>
      <c r="B885" s="1301" t="s">
        <v>739</v>
      </c>
      <c r="C885" s="1301" t="s">
        <v>7</v>
      </c>
      <c r="D885" s="1301"/>
      <c r="E885" s="1301"/>
      <c r="F885" s="1301" t="s">
        <v>243</v>
      </c>
      <c r="G885" s="1301" t="s">
        <v>242</v>
      </c>
    </row>
    <row r="886" spans="1:7">
      <c r="A886" s="1300">
        <v>1168362243</v>
      </c>
      <c r="B886" s="1301" t="s">
        <v>1532</v>
      </c>
      <c r="C886" s="1301" t="s">
        <v>7</v>
      </c>
      <c r="D886" s="1301"/>
      <c r="E886" s="1301"/>
      <c r="F886" s="1301" t="s">
        <v>233</v>
      </c>
      <c r="G886" s="1301" t="s">
        <v>232</v>
      </c>
    </row>
    <row r="887" spans="1:7">
      <c r="A887" s="1300">
        <v>1168366285</v>
      </c>
      <c r="B887" s="1301" t="s">
        <v>1533</v>
      </c>
      <c r="C887" s="1301" t="s">
        <v>7</v>
      </c>
      <c r="D887" s="1301"/>
      <c r="E887" s="1301"/>
      <c r="F887" s="1301" t="s">
        <v>233</v>
      </c>
      <c r="G887" s="1301" t="s">
        <v>232</v>
      </c>
    </row>
    <row r="888" spans="1:7">
      <c r="A888" s="1300">
        <v>1168408749</v>
      </c>
      <c r="B888" s="1301" t="s">
        <v>1534</v>
      </c>
      <c r="C888" s="1301" t="s">
        <v>7</v>
      </c>
      <c r="D888" s="1301"/>
      <c r="E888" s="1301"/>
      <c r="F888" s="1301" t="s">
        <v>251</v>
      </c>
      <c r="G888" s="1301" t="s">
        <v>250</v>
      </c>
    </row>
    <row r="889" spans="1:7">
      <c r="A889" s="1300">
        <v>1168410356</v>
      </c>
      <c r="B889" s="1301" t="s">
        <v>929</v>
      </c>
      <c r="C889" s="1301" t="s">
        <v>395</v>
      </c>
      <c r="D889" s="1301" t="s">
        <v>848</v>
      </c>
      <c r="E889" s="1301" t="s">
        <v>158</v>
      </c>
      <c r="F889" s="1301" t="s">
        <v>237</v>
      </c>
      <c r="G889" s="1301" t="s">
        <v>236</v>
      </c>
    </row>
    <row r="890" spans="1:7">
      <c r="A890" s="1300">
        <v>1168508712</v>
      </c>
      <c r="B890" s="1301" t="s">
        <v>924</v>
      </c>
      <c r="C890" s="1301" t="s">
        <v>7</v>
      </c>
      <c r="D890" s="1301"/>
      <c r="E890" s="1301"/>
      <c r="F890" s="1301" t="s">
        <v>251</v>
      </c>
      <c r="G890" s="1301" t="s">
        <v>250</v>
      </c>
    </row>
    <row r="891" spans="1:7">
      <c r="A891" s="1300">
        <v>1168512987</v>
      </c>
      <c r="B891" s="1301" t="s">
        <v>731</v>
      </c>
      <c r="C891" s="1301" t="s">
        <v>7</v>
      </c>
      <c r="D891" s="1301"/>
      <c r="E891" s="1301"/>
      <c r="F891" s="1301" t="s">
        <v>251</v>
      </c>
      <c r="G891" s="1301" t="s">
        <v>250</v>
      </c>
    </row>
    <row r="892" spans="1:7">
      <c r="A892" s="1300">
        <v>1168636182</v>
      </c>
      <c r="B892" s="1301" t="s">
        <v>526</v>
      </c>
      <c r="C892" s="1301" t="s">
        <v>395</v>
      </c>
      <c r="D892" s="1301" t="s">
        <v>399</v>
      </c>
      <c r="E892" s="1301" t="s">
        <v>150</v>
      </c>
      <c r="F892" s="1301" t="s">
        <v>251</v>
      </c>
      <c r="G892" s="1301" t="s">
        <v>250</v>
      </c>
    </row>
    <row r="893" spans="1:7">
      <c r="A893" s="1300">
        <v>1168650225</v>
      </c>
      <c r="B893" s="1301" t="s">
        <v>893</v>
      </c>
      <c r="C893" s="1301" t="s">
        <v>7</v>
      </c>
      <c r="D893" s="1301"/>
      <c r="E893" s="1301"/>
      <c r="F893" s="1301" t="s">
        <v>251</v>
      </c>
      <c r="G893" s="1301" t="s">
        <v>250</v>
      </c>
    </row>
    <row r="894" spans="1:7">
      <c r="A894" s="1300">
        <v>1168663731</v>
      </c>
      <c r="B894" s="1301" t="s">
        <v>752</v>
      </c>
      <c r="C894" s="1301" t="s">
        <v>7</v>
      </c>
      <c r="D894" s="1301"/>
      <c r="E894" s="1301"/>
      <c r="F894" s="1301" t="s">
        <v>251</v>
      </c>
      <c r="G894" s="1301" t="s">
        <v>250</v>
      </c>
    </row>
    <row r="895" spans="1:7">
      <c r="A895" s="1300">
        <v>1168710276</v>
      </c>
      <c r="B895" s="1301" t="s">
        <v>916</v>
      </c>
      <c r="C895" s="1301" t="s">
        <v>395</v>
      </c>
      <c r="D895" s="1301" t="s">
        <v>848</v>
      </c>
      <c r="E895" s="1301" t="s">
        <v>158</v>
      </c>
      <c r="F895" s="1301" t="s">
        <v>251</v>
      </c>
      <c r="G895" s="1301" t="s">
        <v>250</v>
      </c>
    </row>
    <row r="896" spans="1:7">
      <c r="A896" s="1300">
        <v>1168800176</v>
      </c>
      <c r="B896" s="1301" t="s">
        <v>1535</v>
      </c>
      <c r="C896" s="1301" t="s">
        <v>7</v>
      </c>
      <c r="D896" s="1301"/>
      <c r="E896" s="1301"/>
      <c r="F896" s="1301" t="s">
        <v>251</v>
      </c>
      <c r="G896" s="1301" t="s">
        <v>250</v>
      </c>
    </row>
    <row r="897" spans="1:7">
      <c r="A897" s="1300">
        <v>1168855295</v>
      </c>
      <c r="B897" s="1301" t="s">
        <v>1536</v>
      </c>
      <c r="C897" s="1301" t="s">
        <v>7</v>
      </c>
      <c r="D897" s="1301"/>
      <c r="E897" s="1301"/>
      <c r="F897" s="1301" t="s">
        <v>251</v>
      </c>
      <c r="G897" s="1301" t="s">
        <v>250</v>
      </c>
    </row>
    <row r="898" spans="1:7">
      <c r="A898" s="1300">
        <v>1168866656</v>
      </c>
      <c r="B898" s="1301" t="s">
        <v>1537</v>
      </c>
      <c r="C898" s="1301" t="s">
        <v>7</v>
      </c>
      <c r="D898" s="1301"/>
      <c r="E898" s="1301"/>
      <c r="F898" s="1301" t="s">
        <v>251</v>
      </c>
      <c r="G898" s="1301" t="s">
        <v>250</v>
      </c>
    </row>
    <row r="899" spans="1:7">
      <c r="A899" s="1300">
        <v>1168868207</v>
      </c>
      <c r="B899" s="1301" t="s">
        <v>527</v>
      </c>
      <c r="C899" s="1301" t="s">
        <v>395</v>
      </c>
      <c r="D899" s="1301" t="s">
        <v>399</v>
      </c>
      <c r="E899" s="1301" t="s">
        <v>150</v>
      </c>
      <c r="F899" s="1301" t="s">
        <v>251</v>
      </c>
      <c r="G899" s="1301" t="s">
        <v>250</v>
      </c>
    </row>
    <row r="900" spans="1:7">
      <c r="A900" s="1300">
        <v>1168881697</v>
      </c>
      <c r="B900" s="1301" t="s">
        <v>1260</v>
      </c>
      <c r="C900" s="1301" t="s">
        <v>395</v>
      </c>
      <c r="D900" s="1301" t="s">
        <v>856</v>
      </c>
      <c r="E900" s="1301" t="s">
        <v>110</v>
      </c>
      <c r="F900" s="1301" t="s">
        <v>251</v>
      </c>
      <c r="G900" s="1301" t="s">
        <v>250</v>
      </c>
    </row>
    <row r="901" spans="1:7">
      <c r="A901" s="1300">
        <v>1168892439</v>
      </c>
      <c r="B901" s="1301" t="s">
        <v>751</v>
      </c>
      <c r="C901" s="1301" t="s">
        <v>395</v>
      </c>
      <c r="D901" s="1301" t="s">
        <v>399</v>
      </c>
      <c r="E901" s="1301" t="s">
        <v>150</v>
      </c>
      <c r="F901" s="1301" t="s">
        <v>251</v>
      </c>
      <c r="G901" s="1301" t="s">
        <v>250</v>
      </c>
    </row>
    <row r="902" spans="1:7">
      <c r="A902" s="1300">
        <v>1168913896</v>
      </c>
      <c r="B902" s="1301" t="s">
        <v>1261</v>
      </c>
      <c r="C902" s="1301" t="s">
        <v>395</v>
      </c>
      <c r="D902" s="1301" t="s">
        <v>848</v>
      </c>
      <c r="E902" s="1301" t="s">
        <v>158</v>
      </c>
      <c r="F902" s="1301" t="s">
        <v>255</v>
      </c>
      <c r="G902" s="1301" t="s">
        <v>254</v>
      </c>
    </row>
    <row r="903" spans="1:7">
      <c r="A903" s="1300">
        <v>1168919760</v>
      </c>
      <c r="B903" s="1301" t="s">
        <v>1538</v>
      </c>
      <c r="C903" s="1301" t="s">
        <v>7</v>
      </c>
      <c r="D903" s="1301"/>
      <c r="E903" s="1301"/>
      <c r="F903" s="1301" t="s">
        <v>251</v>
      </c>
      <c r="G903" s="1301" t="s">
        <v>250</v>
      </c>
    </row>
    <row r="904" spans="1:7">
      <c r="A904" s="1300">
        <v>1168932516</v>
      </c>
      <c r="B904" s="1301" t="s">
        <v>732</v>
      </c>
      <c r="C904" s="1301" t="s">
        <v>7</v>
      </c>
      <c r="D904" s="1301"/>
      <c r="E904" s="1301"/>
      <c r="F904" s="1301" t="s">
        <v>237</v>
      </c>
      <c r="G904" s="1301" t="s">
        <v>236</v>
      </c>
    </row>
    <row r="905" spans="1:7">
      <c r="A905" s="1300">
        <v>1168938232</v>
      </c>
      <c r="B905" s="1301" t="s">
        <v>1539</v>
      </c>
      <c r="C905" s="1301" t="s">
        <v>7</v>
      </c>
      <c r="D905" s="1301"/>
      <c r="E905" s="1301"/>
      <c r="F905" s="1301" t="s">
        <v>251</v>
      </c>
      <c r="G905" s="1301" t="s">
        <v>250</v>
      </c>
    </row>
    <row r="906" spans="1:7">
      <c r="A906" s="1300">
        <v>1168960053</v>
      </c>
      <c r="B906" s="1301" t="s">
        <v>754</v>
      </c>
      <c r="C906" s="1301" t="s">
        <v>395</v>
      </c>
      <c r="D906" s="1301" t="s">
        <v>399</v>
      </c>
      <c r="E906" s="1301" t="s">
        <v>150</v>
      </c>
      <c r="F906" s="1301" t="s">
        <v>251</v>
      </c>
      <c r="G906" s="1301" t="s">
        <v>250</v>
      </c>
    </row>
    <row r="907" spans="1:7">
      <c r="A907" s="1300">
        <v>1168971100</v>
      </c>
      <c r="B907" s="1301" t="s">
        <v>1262</v>
      </c>
      <c r="C907" s="1301" t="s">
        <v>395</v>
      </c>
      <c r="D907" s="1301" t="s">
        <v>398</v>
      </c>
      <c r="E907" s="1301" t="s">
        <v>147</v>
      </c>
      <c r="F907" s="1301" t="s">
        <v>245</v>
      </c>
      <c r="G907" s="1301" t="s">
        <v>244</v>
      </c>
    </row>
    <row r="908" spans="1:7">
      <c r="A908" s="1300">
        <v>1168971118</v>
      </c>
      <c r="B908" s="1301" t="s">
        <v>574</v>
      </c>
      <c r="C908" s="1301" t="s">
        <v>395</v>
      </c>
      <c r="D908" s="1301" t="s">
        <v>402</v>
      </c>
      <c r="E908" s="1301" t="s">
        <v>103</v>
      </c>
      <c r="F908" s="1301" t="s">
        <v>229</v>
      </c>
      <c r="G908" s="1301" t="s">
        <v>228</v>
      </c>
    </row>
    <row r="909" spans="1:7">
      <c r="A909" s="1300">
        <v>1168977651</v>
      </c>
      <c r="B909" s="1301" t="s">
        <v>1540</v>
      </c>
      <c r="C909" s="1301" t="s">
        <v>7</v>
      </c>
      <c r="D909" s="1301"/>
      <c r="E909" s="1301"/>
      <c r="F909" s="1301" t="s">
        <v>243</v>
      </c>
      <c r="G909" s="1301" t="s">
        <v>242</v>
      </c>
    </row>
    <row r="910" spans="1:7">
      <c r="A910" s="1300">
        <v>1168981596</v>
      </c>
      <c r="B910" s="1301" t="s">
        <v>551</v>
      </c>
      <c r="C910" s="1301" t="s">
        <v>395</v>
      </c>
      <c r="D910" s="1301" t="s">
        <v>401</v>
      </c>
      <c r="E910" s="1301" t="s">
        <v>143</v>
      </c>
      <c r="F910" s="1301" t="s">
        <v>239</v>
      </c>
      <c r="G910" s="1301" t="s">
        <v>238</v>
      </c>
    </row>
    <row r="911" spans="1:7">
      <c r="A911" s="1300">
        <v>1168981745</v>
      </c>
      <c r="B911" s="1301" t="s">
        <v>455</v>
      </c>
      <c r="C911" s="1301" t="s">
        <v>395</v>
      </c>
      <c r="D911" s="1301" t="s">
        <v>400</v>
      </c>
      <c r="E911" s="1301" t="s">
        <v>153</v>
      </c>
      <c r="F911" s="1301" t="s">
        <v>249</v>
      </c>
      <c r="G911" s="1301" t="s">
        <v>248</v>
      </c>
    </row>
    <row r="912" spans="1:7">
      <c r="A912" s="1300">
        <v>1169015022</v>
      </c>
      <c r="B912" s="1301" t="s">
        <v>1541</v>
      </c>
      <c r="C912" s="1301" t="s">
        <v>7</v>
      </c>
      <c r="D912" s="1301"/>
      <c r="E912" s="1301"/>
      <c r="F912" s="1301" t="s">
        <v>255</v>
      </c>
      <c r="G912" s="1301" t="s">
        <v>254</v>
      </c>
    </row>
    <row r="913" spans="1:7">
      <c r="A913" s="1300">
        <v>1169055812</v>
      </c>
      <c r="B913" s="1301" t="s">
        <v>511</v>
      </c>
      <c r="C913" s="1301" t="s">
        <v>395</v>
      </c>
      <c r="D913" s="1301" t="s">
        <v>401</v>
      </c>
      <c r="E913" s="1301" t="s">
        <v>143</v>
      </c>
      <c r="F913" s="1301" t="s">
        <v>229</v>
      </c>
      <c r="G913" s="1301" t="s">
        <v>228</v>
      </c>
    </row>
    <row r="914" spans="1:7">
      <c r="A914" s="1300">
        <v>1169083822</v>
      </c>
      <c r="B914" s="1301" t="s">
        <v>771</v>
      </c>
      <c r="C914" s="1301" t="s">
        <v>7</v>
      </c>
      <c r="D914" s="1301"/>
      <c r="E914" s="1301"/>
      <c r="F914" s="1301" t="s">
        <v>251</v>
      </c>
      <c r="G914" s="1301" t="s">
        <v>250</v>
      </c>
    </row>
    <row r="915" spans="1:7">
      <c r="A915" s="1300">
        <v>1169099828</v>
      </c>
      <c r="B915" s="1301" t="s">
        <v>443</v>
      </c>
      <c r="C915" s="1301" t="s">
        <v>397</v>
      </c>
      <c r="D915" s="1301" t="s">
        <v>399</v>
      </c>
      <c r="E915" s="1301" t="s">
        <v>150</v>
      </c>
      <c r="F915" s="1301" t="s">
        <v>229</v>
      </c>
      <c r="G915" s="1301" t="s">
        <v>228</v>
      </c>
    </row>
    <row r="916" spans="1:7">
      <c r="A916" s="1300">
        <v>1169102192</v>
      </c>
      <c r="B916" s="1301" t="s">
        <v>547</v>
      </c>
      <c r="C916" s="1301" t="s">
        <v>395</v>
      </c>
      <c r="D916" s="1301" t="s">
        <v>401</v>
      </c>
      <c r="E916" s="1301" t="s">
        <v>143</v>
      </c>
      <c r="F916" s="1301" t="s">
        <v>251</v>
      </c>
      <c r="G916" s="1301" t="s">
        <v>250</v>
      </c>
    </row>
    <row r="917" spans="1:7">
      <c r="A917" s="1300">
        <v>1169102283</v>
      </c>
      <c r="B917" s="1301" t="s">
        <v>1263</v>
      </c>
      <c r="C917" s="1301" t="s">
        <v>395</v>
      </c>
      <c r="D917" s="1301" t="s">
        <v>398</v>
      </c>
      <c r="E917" s="1301" t="s">
        <v>147</v>
      </c>
      <c r="F917" s="1301" t="s">
        <v>251</v>
      </c>
      <c r="G917" s="1301" t="s">
        <v>250</v>
      </c>
    </row>
    <row r="918" spans="1:7">
      <c r="A918" s="1300">
        <v>1169159416</v>
      </c>
      <c r="B918" s="1301" t="s">
        <v>1264</v>
      </c>
      <c r="C918" s="1301" t="s">
        <v>395</v>
      </c>
      <c r="D918" s="1301" t="s">
        <v>399</v>
      </c>
      <c r="E918" s="1301" t="s">
        <v>150</v>
      </c>
      <c r="F918" s="1301" t="s">
        <v>251</v>
      </c>
      <c r="G918" s="1301" t="s">
        <v>250</v>
      </c>
    </row>
    <row r="919" spans="1:7">
      <c r="A919" s="1300">
        <v>1169164309</v>
      </c>
      <c r="B919" s="1301" t="s">
        <v>513</v>
      </c>
      <c r="C919" s="1301" t="s">
        <v>395</v>
      </c>
      <c r="D919" s="1301" t="s">
        <v>399</v>
      </c>
      <c r="E919" s="1301" t="s">
        <v>150</v>
      </c>
      <c r="F919" s="1301" t="s">
        <v>251</v>
      </c>
      <c r="G919" s="1301" t="s">
        <v>250</v>
      </c>
    </row>
    <row r="920" spans="1:7">
      <c r="A920" s="1300">
        <v>1169287936</v>
      </c>
      <c r="B920" s="1301" t="s">
        <v>1265</v>
      </c>
      <c r="C920" s="1301" t="s">
        <v>395</v>
      </c>
      <c r="D920" s="1301" t="s">
        <v>399</v>
      </c>
      <c r="E920" s="1301" t="s">
        <v>150</v>
      </c>
      <c r="F920" s="1301" t="s">
        <v>251</v>
      </c>
      <c r="G920" s="1301" t="s">
        <v>250</v>
      </c>
    </row>
    <row r="921" spans="1:7">
      <c r="A921" s="1300">
        <v>1169295137</v>
      </c>
      <c r="B921" s="1301" t="s">
        <v>727</v>
      </c>
      <c r="C921" s="1301" t="s">
        <v>7</v>
      </c>
      <c r="D921" s="1301"/>
      <c r="E921" s="1301"/>
      <c r="F921" s="1301" t="s">
        <v>251</v>
      </c>
      <c r="G921" s="1301" t="s">
        <v>250</v>
      </c>
    </row>
    <row r="922" spans="1:7">
      <c r="A922" s="1300">
        <v>1169312205</v>
      </c>
      <c r="B922" s="1301" t="s">
        <v>523</v>
      </c>
      <c r="C922" s="1301" t="s">
        <v>395</v>
      </c>
      <c r="D922" s="1301" t="s">
        <v>401</v>
      </c>
      <c r="E922" s="1301" t="s">
        <v>143</v>
      </c>
      <c r="F922" s="1301" t="s">
        <v>251</v>
      </c>
      <c r="G922" s="1301" t="s">
        <v>250</v>
      </c>
    </row>
    <row r="923" spans="1:7">
      <c r="A923" s="1300">
        <v>1169319101</v>
      </c>
      <c r="B923" s="1301" t="s">
        <v>491</v>
      </c>
      <c r="C923" s="1301" t="s">
        <v>395</v>
      </c>
      <c r="D923" s="1301" t="s">
        <v>396</v>
      </c>
      <c r="E923" s="1301" t="s">
        <v>159</v>
      </c>
      <c r="F923" s="1301" t="s">
        <v>227</v>
      </c>
      <c r="G923" s="1301" t="s">
        <v>226</v>
      </c>
    </row>
    <row r="924" spans="1:7">
      <c r="A924" s="1300">
        <v>1169333250</v>
      </c>
      <c r="B924" s="1301" t="s">
        <v>718</v>
      </c>
      <c r="C924" s="1301" t="s">
        <v>7</v>
      </c>
      <c r="D924" s="1301"/>
      <c r="E924" s="1301"/>
      <c r="F924" s="1301" t="s">
        <v>251</v>
      </c>
      <c r="G924" s="1301" t="s">
        <v>250</v>
      </c>
    </row>
    <row r="925" spans="1:7">
      <c r="A925" s="1300">
        <v>1169383875</v>
      </c>
      <c r="B925" s="1301" t="s">
        <v>1542</v>
      </c>
      <c r="C925" s="1301" t="s">
        <v>7</v>
      </c>
      <c r="D925" s="1301"/>
      <c r="E925" s="1301"/>
      <c r="F925" s="1301" t="s">
        <v>251</v>
      </c>
      <c r="G925" s="1301" t="s">
        <v>250</v>
      </c>
    </row>
    <row r="926" spans="1:7">
      <c r="A926" s="1300">
        <v>1169403913</v>
      </c>
      <c r="B926" s="1301" t="s">
        <v>560</v>
      </c>
      <c r="C926" s="1301" t="s">
        <v>395</v>
      </c>
      <c r="D926" s="1301" t="s">
        <v>400</v>
      </c>
      <c r="E926" s="1301" t="s">
        <v>153</v>
      </c>
      <c r="F926" s="1301" t="s">
        <v>251</v>
      </c>
      <c r="G926" s="1301" t="s">
        <v>250</v>
      </c>
    </row>
    <row r="927" spans="1:7">
      <c r="A927" s="1300">
        <v>1169440881</v>
      </c>
      <c r="B927" s="1301" t="s">
        <v>772</v>
      </c>
      <c r="C927" s="1301" t="s">
        <v>7</v>
      </c>
      <c r="D927" s="1301"/>
      <c r="E927" s="1301"/>
      <c r="F927" s="1301" t="s">
        <v>251</v>
      </c>
      <c r="G927" s="1301" t="s">
        <v>250</v>
      </c>
    </row>
    <row r="928" spans="1:7">
      <c r="A928" s="1300">
        <v>1169449783</v>
      </c>
      <c r="B928" s="1301" t="s">
        <v>970</v>
      </c>
      <c r="C928" s="1301" t="s">
        <v>7</v>
      </c>
      <c r="D928" s="1301"/>
      <c r="E928" s="1301"/>
      <c r="F928" s="1301" t="s">
        <v>237</v>
      </c>
      <c r="G928" s="1301" t="s">
        <v>236</v>
      </c>
    </row>
    <row r="929" spans="1:7">
      <c r="A929" s="1300">
        <v>1169449874</v>
      </c>
      <c r="B929" s="1301" t="s">
        <v>549</v>
      </c>
      <c r="C929" s="1301" t="s">
        <v>395</v>
      </c>
      <c r="D929" s="1301" t="s">
        <v>439</v>
      </c>
      <c r="E929" s="1301" t="s">
        <v>102</v>
      </c>
      <c r="F929" s="1301" t="s">
        <v>229</v>
      </c>
      <c r="G929" s="1301" t="s">
        <v>228</v>
      </c>
    </row>
    <row r="930" spans="1:7">
      <c r="A930" s="1300">
        <v>1169457414</v>
      </c>
      <c r="B930" s="1301" t="s">
        <v>723</v>
      </c>
      <c r="C930" s="1301" t="s">
        <v>7</v>
      </c>
      <c r="D930" s="1301"/>
      <c r="E930" s="1301"/>
      <c r="F930" s="1301" t="s">
        <v>251</v>
      </c>
      <c r="G930" s="1301" t="s">
        <v>250</v>
      </c>
    </row>
    <row r="931" spans="1:7">
      <c r="A931" s="1300">
        <v>1169479616</v>
      </c>
      <c r="B931" s="1301" t="s">
        <v>1266</v>
      </c>
      <c r="C931" s="1301" t="s">
        <v>395</v>
      </c>
      <c r="D931" s="1301" t="s">
        <v>398</v>
      </c>
      <c r="E931" s="1301" t="s">
        <v>147</v>
      </c>
      <c r="F931" s="1301" t="s">
        <v>229</v>
      </c>
      <c r="G931" s="1301" t="s">
        <v>228</v>
      </c>
    </row>
    <row r="932" spans="1:7">
      <c r="A932" s="1300">
        <v>1169486595</v>
      </c>
      <c r="B932" s="1301" t="s">
        <v>1543</v>
      </c>
      <c r="C932" s="1301" t="s">
        <v>7</v>
      </c>
      <c r="D932" s="1301"/>
      <c r="E932" s="1301"/>
      <c r="F932" s="1301" t="s">
        <v>229</v>
      </c>
      <c r="G932" s="1301" t="s">
        <v>228</v>
      </c>
    </row>
    <row r="933" spans="1:7">
      <c r="A933" s="1300">
        <v>1169501773</v>
      </c>
      <c r="B933" s="1301" t="s">
        <v>748</v>
      </c>
      <c r="C933" s="1301" t="s">
        <v>395</v>
      </c>
      <c r="D933" s="1301" t="s">
        <v>402</v>
      </c>
      <c r="E933" s="1301" t="s">
        <v>103</v>
      </c>
      <c r="F933" s="1301" t="s">
        <v>251</v>
      </c>
      <c r="G933" s="1301" t="s">
        <v>250</v>
      </c>
    </row>
    <row r="934" spans="1:7">
      <c r="A934" s="1300">
        <v>1169506012</v>
      </c>
      <c r="B934" s="1301" t="s">
        <v>522</v>
      </c>
      <c r="C934" s="1301" t="s">
        <v>395</v>
      </c>
      <c r="D934" s="1301" t="s">
        <v>401</v>
      </c>
      <c r="E934" s="1301" t="s">
        <v>143</v>
      </c>
      <c r="F934" s="1301" t="s">
        <v>251</v>
      </c>
      <c r="G934" s="1301" t="s">
        <v>250</v>
      </c>
    </row>
    <row r="935" spans="1:7">
      <c r="A935" s="1300">
        <v>1169513646</v>
      </c>
      <c r="B935" s="1301" t="s">
        <v>1544</v>
      </c>
      <c r="C935" s="1301" t="s">
        <v>7</v>
      </c>
      <c r="D935" s="1301"/>
      <c r="E935" s="1301"/>
      <c r="F935" s="1301" t="s">
        <v>225</v>
      </c>
      <c r="G935" s="1301" t="s">
        <v>224</v>
      </c>
    </row>
    <row r="936" spans="1:7">
      <c r="A936" s="1300">
        <v>1169563823</v>
      </c>
      <c r="B936" s="1301" t="s">
        <v>1545</v>
      </c>
      <c r="C936" s="1301" t="s">
        <v>7</v>
      </c>
      <c r="D936" s="1301"/>
      <c r="E936" s="1301"/>
      <c r="F936" s="1301" t="s">
        <v>251</v>
      </c>
      <c r="G936" s="1301" t="s">
        <v>250</v>
      </c>
    </row>
    <row r="937" spans="1:7">
      <c r="A937" s="1300">
        <v>1169606911</v>
      </c>
      <c r="B937" s="1301" t="s">
        <v>510</v>
      </c>
      <c r="C937" s="1301" t="s">
        <v>7</v>
      </c>
      <c r="D937" s="1301"/>
      <c r="E937" s="1301"/>
      <c r="F937" s="1301" t="s">
        <v>251</v>
      </c>
      <c r="G937" s="1301" t="s">
        <v>250</v>
      </c>
    </row>
    <row r="938" spans="1:7">
      <c r="A938" s="1300">
        <v>1169613875</v>
      </c>
      <c r="B938" s="1301" t="s">
        <v>778</v>
      </c>
      <c r="C938" s="1301" t="s">
        <v>7</v>
      </c>
      <c r="D938" s="1301"/>
      <c r="E938" s="1301"/>
      <c r="F938" s="1301" t="s">
        <v>245</v>
      </c>
      <c r="G938" s="1301" t="s">
        <v>244</v>
      </c>
    </row>
    <row r="939" spans="1:7">
      <c r="A939" s="1300">
        <v>1169651909</v>
      </c>
      <c r="B939" s="1301" t="s">
        <v>1546</v>
      </c>
      <c r="C939" s="1301" t="s">
        <v>7</v>
      </c>
      <c r="D939" s="1301"/>
      <c r="E939" s="1301"/>
      <c r="F939" s="1301" t="s">
        <v>251</v>
      </c>
      <c r="G939" s="1301" t="s">
        <v>250</v>
      </c>
    </row>
    <row r="940" spans="1:7">
      <c r="A940" s="1300">
        <v>1169652014</v>
      </c>
      <c r="B940" s="1301" t="s">
        <v>811</v>
      </c>
      <c r="C940" s="1301" t="s">
        <v>7</v>
      </c>
      <c r="D940" s="1301"/>
      <c r="E940" s="1301"/>
      <c r="F940" s="1301" t="s">
        <v>251</v>
      </c>
      <c r="G940" s="1301" t="s">
        <v>250</v>
      </c>
    </row>
    <row r="941" spans="1:7">
      <c r="A941" s="1300">
        <v>1169663474</v>
      </c>
      <c r="B941" s="1301" t="s">
        <v>1547</v>
      </c>
      <c r="C941" s="1301" t="s">
        <v>7</v>
      </c>
      <c r="D941" s="1301"/>
      <c r="E941" s="1301"/>
      <c r="F941" s="1301" t="s">
        <v>251</v>
      </c>
      <c r="G941" s="1301" t="s">
        <v>250</v>
      </c>
    </row>
    <row r="942" spans="1:7">
      <c r="A942" s="1300">
        <v>1169666758</v>
      </c>
      <c r="B942" s="1301" t="s">
        <v>1548</v>
      </c>
      <c r="C942" s="1301" t="s">
        <v>7</v>
      </c>
      <c r="D942" s="1301"/>
      <c r="E942" s="1301"/>
      <c r="F942" s="1301" t="s">
        <v>245</v>
      </c>
      <c r="G942" s="1301" t="s">
        <v>244</v>
      </c>
    </row>
    <row r="943" spans="1:7">
      <c r="A943" s="1300">
        <v>1169714897</v>
      </c>
      <c r="B943" s="1301" t="s">
        <v>827</v>
      </c>
      <c r="C943" s="1301" t="s">
        <v>395</v>
      </c>
      <c r="D943" s="1301" t="s">
        <v>400</v>
      </c>
      <c r="E943" s="1301" t="s">
        <v>153</v>
      </c>
      <c r="F943" s="1301" t="s">
        <v>257</v>
      </c>
      <c r="G943" s="1301" t="s">
        <v>256</v>
      </c>
    </row>
    <row r="944" spans="1:7">
      <c r="A944" s="1300">
        <v>1169755908</v>
      </c>
      <c r="B944" s="1301" t="s">
        <v>1549</v>
      </c>
      <c r="C944" s="1301" t="s">
        <v>7</v>
      </c>
      <c r="D944" s="1301"/>
      <c r="E944" s="1301"/>
      <c r="F944" s="1301" t="s">
        <v>249</v>
      </c>
      <c r="G944" s="1301" t="s">
        <v>248</v>
      </c>
    </row>
    <row r="945" spans="1:7">
      <c r="A945" s="1300">
        <v>1169813772</v>
      </c>
      <c r="B945" s="1301" t="s">
        <v>1550</v>
      </c>
      <c r="C945" s="1301" t="s">
        <v>7</v>
      </c>
      <c r="D945" s="1301"/>
      <c r="E945" s="1301"/>
      <c r="F945" s="1301" t="s">
        <v>251</v>
      </c>
      <c r="G945" s="1301" t="s">
        <v>250</v>
      </c>
    </row>
    <row r="946" spans="1:7">
      <c r="A946" s="1300">
        <v>1169818755</v>
      </c>
      <c r="B946" s="1301" t="s">
        <v>1551</v>
      </c>
      <c r="C946" s="1301" t="s">
        <v>7</v>
      </c>
      <c r="D946" s="1301"/>
      <c r="E946" s="1301"/>
      <c r="F946" s="1301" t="s">
        <v>251</v>
      </c>
      <c r="G946" s="1301" t="s">
        <v>250</v>
      </c>
    </row>
    <row r="947" spans="1:7">
      <c r="A947" s="1300">
        <v>1169837227</v>
      </c>
      <c r="B947" s="1301" t="s">
        <v>790</v>
      </c>
      <c r="C947" s="1301" t="s">
        <v>395</v>
      </c>
      <c r="D947" s="1301" t="s">
        <v>398</v>
      </c>
      <c r="E947" s="1301" t="s">
        <v>147</v>
      </c>
      <c r="F947" s="1301" t="s">
        <v>251</v>
      </c>
      <c r="G947" s="1301" t="s">
        <v>250</v>
      </c>
    </row>
    <row r="948" spans="1:7">
      <c r="A948" s="1300">
        <v>1169850964</v>
      </c>
      <c r="B948" s="1301" t="s">
        <v>1552</v>
      </c>
      <c r="C948" s="1301" t="s">
        <v>7</v>
      </c>
      <c r="D948" s="1301"/>
      <c r="E948" s="1301"/>
      <c r="F948" s="1301" t="s">
        <v>251</v>
      </c>
      <c r="G948" s="1301" t="s">
        <v>250</v>
      </c>
    </row>
    <row r="949" spans="1:7">
      <c r="A949" s="1300">
        <v>1169893485</v>
      </c>
      <c r="B949" s="1301" t="s">
        <v>782</v>
      </c>
      <c r="C949" s="1301" t="s">
        <v>395</v>
      </c>
      <c r="D949" s="1301" t="s">
        <v>399</v>
      </c>
      <c r="E949" s="1301" t="s">
        <v>150</v>
      </c>
      <c r="F949" s="1301" t="s">
        <v>251</v>
      </c>
      <c r="G949" s="1301" t="s">
        <v>250</v>
      </c>
    </row>
    <row r="950" spans="1:7">
      <c r="A950" s="1300">
        <v>1169939411</v>
      </c>
      <c r="B950" s="1301" t="s">
        <v>1553</v>
      </c>
      <c r="C950" s="1301" t="s">
        <v>7</v>
      </c>
      <c r="D950" s="1301"/>
      <c r="E950" s="1301"/>
      <c r="F950" s="1301" t="s">
        <v>229</v>
      </c>
      <c r="G950" s="1301" t="s">
        <v>228</v>
      </c>
    </row>
    <row r="951" spans="1:7">
      <c r="A951" s="1300">
        <v>1169970309</v>
      </c>
      <c r="B951" s="1301" t="s">
        <v>555</v>
      </c>
      <c r="C951" s="1301" t="s">
        <v>395</v>
      </c>
      <c r="D951" s="1301" t="s">
        <v>399</v>
      </c>
      <c r="E951" s="1301" t="s">
        <v>150</v>
      </c>
      <c r="F951" s="1301" t="s">
        <v>251</v>
      </c>
      <c r="G951" s="1301" t="s">
        <v>250</v>
      </c>
    </row>
    <row r="952" spans="1:7">
      <c r="A952" s="1300">
        <v>1170054846</v>
      </c>
      <c r="B952" s="1301" t="s">
        <v>1267</v>
      </c>
      <c r="C952" s="1301" t="s">
        <v>395</v>
      </c>
      <c r="D952" s="1301" t="s">
        <v>398</v>
      </c>
      <c r="E952" s="1301" t="s">
        <v>147</v>
      </c>
      <c r="F952" s="1301" t="s">
        <v>251</v>
      </c>
      <c r="G952" s="1301" t="s">
        <v>250</v>
      </c>
    </row>
    <row r="953" spans="1:7">
      <c r="A953" s="1300">
        <v>1170071832</v>
      </c>
      <c r="B953" s="1301" t="s">
        <v>1554</v>
      </c>
      <c r="C953" s="1301" t="s">
        <v>7</v>
      </c>
      <c r="D953" s="1301"/>
      <c r="E953" s="1301"/>
      <c r="F953" s="1301" t="s">
        <v>249</v>
      </c>
      <c r="G953" s="1301" t="s">
        <v>248</v>
      </c>
    </row>
    <row r="954" spans="1:7">
      <c r="A954" s="1300">
        <v>1170092853</v>
      </c>
      <c r="B954" s="1301" t="s">
        <v>1555</v>
      </c>
      <c r="C954" s="1301" t="s">
        <v>7</v>
      </c>
      <c r="D954" s="1301"/>
      <c r="E954" s="1301"/>
      <c r="F954" s="1301" t="s">
        <v>229</v>
      </c>
      <c r="G954" s="1301" t="s">
        <v>228</v>
      </c>
    </row>
    <row r="955" spans="1:7">
      <c r="A955" s="1300">
        <v>1170105507</v>
      </c>
      <c r="B955" s="1301" t="s">
        <v>711</v>
      </c>
      <c r="C955" s="1301" t="s">
        <v>7</v>
      </c>
      <c r="D955" s="1301"/>
      <c r="E955" s="1301"/>
      <c r="F955" s="1301" t="s">
        <v>251</v>
      </c>
      <c r="G955" s="1301" t="s">
        <v>250</v>
      </c>
    </row>
    <row r="956" spans="1:7">
      <c r="A956" s="1300">
        <v>1170179767</v>
      </c>
      <c r="B956" s="1301" t="s">
        <v>550</v>
      </c>
      <c r="C956" s="1301" t="s">
        <v>395</v>
      </c>
      <c r="D956" s="1301" t="s">
        <v>401</v>
      </c>
      <c r="E956" s="1301" t="s">
        <v>143</v>
      </c>
      <c r="F956" s="1301" t="s">
        <v>251</v>
      </c>
      <c r="G956" s="1301" t="s">
        <v>250</v>
      </c>
    </row>
    <row r="957" spans="1:7">
      <c r="A957" s="1300">
        <v>1170212709</v>
      </c>
      <c r="B957" s="1301" t="s">
        <v>1556</v>
      </c>
      <c r="C957" s="1301" t="s">
        <v>7</v>
      </c>
      <c r="D957" s="1301"/>
      <c r="E957" s="1301"/>
      <c r="F957" s="1301" t="s">
        <v>229</v>
      </c>
      <c r="G957" s="1301" t="s">
        <v>228</v>
      </c>
    </row>
    <row r="958" spans="1:7">
      <c r="A958" s="1300">
        <v>1170259353</v>
      </c>
      <c r="B958" s="1301" t="s">
        <v>1268</v>
      </c>
      <c r="C958" s="1301" t="s">
        <v>395</v>
      </c>
      <c r="D958" s="1301" t="s">
        <v>399</v>
      </c>
      <c r="E958" s="1301" t="s">
        <v>150</v>
      </c>
      <c r="F958" s="1301" t="s">
        <v>237</v>
      </c>
      <c r="G958" s="1301" t="s">
        <v>236</v>
      </c>
    </row>
    <row r="959" spans="1:7">
      <c r="A959" s="1300">
        <v>1170284401</v>
      </c>
      <c r="B959" s="1301" t="s">
        <v>720</v>
      </c>
      <c r="C959" s="1301" t="s">
        <v>7</v>
      </c>
      <c r="D959" s="1301"/>
      <c r="E959" s="1301"/>
      <c r="F959" s="1301" t="s">
        <v>235</v>
      </c>
      <c r="G959" s="1301" t="s">
        <v>234</v>
      </c>
    </row>
    <row r="960" spans="1:7">
      <c r="A960" s="1300">
        <v>1170307152</v>
      </c>
      <c r="B960" s="1301" t="s">
        <v>1557</v>
      </c>
      <c r="C960" s="1301" t="s">
        <v>7</v>
      </c>
      <c r="D960" s="1301"/>
      <c r="E960" s="1301"/>
      <c r="F960" s="1301" t="s">
        <v>229</v>
      </c>
      <c r="G960" s="1301" t="s">
        <v>228</v>
      </c>
    </row>
    <row r="961" spans="1:7">
      <c r="A961" s="1300">
        <v>1170311451</v>
      </c>
      <c r="B961" s="1301" t="s">
        <v>1558</v>
      </c>
      <c r="C961" s="1301" t="s">
        <v>7</v>
      </c>
      <c r="D961" s="1301"/>
      <c r="E961" s="1301"/>
      <c r="F961" s="1301" t="s">
        <v>245</v>
      </c>
      <c r="G961" s="1301" t="s">
        <v>244</v>
      </c>
    </row>
    <row r="962" spans="1:7">
      <c r="A962" s="1300">
        <v>1170311626</v>
      </c>
      <c r="B962" s="1301" t="s">
        <v>659</v>
      </c>
      <c r="C962" s="1301" t="s">
        <v>397</v>
      </c>
      <c r="D962" s="1301" t="s">
        <v>401</v>
      </c>
      <c r="E962" s="1301" t="s">
        <v>143</v>
      </c>
      <c r="F962" s="1301" t="s">
        <v>251</v>
      </c>
      <c r="G962" s="1301" t="s">
        <v>250</v>
      </c>
    </row>
    <row r="963" spans="1:7">
      <c r="A963" s="1300">
        <v>1170322045</v>
      </c>
      <c r="B963" s="1301" t="s">
        <v>1559</v>
      </c>
      <c r="C963" s="1301" t="s">
        <v>7</v>
      </c>
      <c r="D963" s="1301"/>
      <c r="E963" s="1301"/>
      <c r="F963" s="1301" t="s">
        <v>251</v>
      </c>
      <c r="G963" s="1301" t="s">
        <v>250</v>
      </c>
    </row>
    <row r="964" spans="1:7">
      <c r="A964" s="1300">
        <v>1170330394</v>
      </c>
      <c r="B964" s="1301" t="s">
        <v>524</v>
      </c>
      <c r="C964" s="1301" t="s">
        <v>395</v>
      </c>
      <c r="D964" s="1301" t="s">
        <v>399</v>
      </c>
      <c r="E964" s="1301" t="s">
        <v>150</v>
      </c>
      <c r="F964" s="1301" t="s">
        <v>251</v>
      </c>
      <c r="G964" s="1301" t="s">
        <v>250</v>
      </c>
    </row>
    <row r="965" spans="1:7">
      <c r="A965" s="1300">
        <v>1170395041</v>
      </c>
      <c r="B965" s="1301" t="s">
        <v>486</v>
      </c>
      <c r="C965" s="1301" t="s">
        <v>395</v>
      </c>
      <c r="D965" s="1301" t="s">
        <v>396</v>
      </c>
      <c r="E965" s="1301" t="s">
        <v>159</v>
      </c>
      <c r="F965" s="1301" t="s">
        <v>251</v>
      </c>
      <c r="G965" s="1301" t="s">
        <v>250</v>
      </c>
    </row>
    <row r="966" spans="1:7">
      <c r="A966" s="1300">
        <v>1170412580</v>
      </c>
      <c r="B966" s="1301" t="s">
        <v>1560</v>
      </c>
      <c r="C966" s="1301" t="s">
        <v>7</v>
      </c>
      <c r="D966" s="1301"/>
      <c r="E966" s="1301"/>
      <c r="F966" s="1301" t="s">
        <v>251</v>
      </c>
      <c r="G966" s="1301" t="s">
        <v>250</v>
      </c>
    </row>
    <row r="967" spans="1:7">
      <c r="A967" s="1300">
        <v>1170429360</v>
      </c>
      <c r="B967" s="1301" t="s">
        <v>750</v>
      </c>
      <c r="C967" s="1301" t="s">
        <v>395</v>
      </c>
      <c r="D967" s="1301" t="s">
        <v>399</v>
      </c>
      <c r="E967" s="1301" t="s">
        <v>150</v>
      </c>
      <c r="F967" s="1301" t="s">
        <v>235</v>
      </c>
      <c r="G967" s="1301" t="s">
        <v>234</v>
      </c>
    </row>
    <row r="968" spans="1:7">
      <c r="A968" s="1300">
        <v>1170458682</v>
      </c>
      <c r="B968" s="1301" t="s">
        <v>1561</v>
      </c>
      <c r="C968" s="1301" t="s">
        <v>7</v>
      </c>
      <c r="D968" s="1301"/>
      <c r="E968" s="1301"/>
      <c r="F968" s="1301" t="s">
        <v>243</v>
      </c>
      <c r="G968" s="1301" t="s">
        <v>242</v>
      </c>
    </row>
    <row r="969" spans="1:7">
      <c r="A969" s="1300">
        <v>1170476122</v>
      </c>
      <c r="B969" s="1301" t="s">
        <v>1269</v>
      </c>
      <c r="C969" s="1301" t="s">
        <v>395</v>
      </c>
      <c r="D969" s="1301" t="s">
        <v>401</v>
      </c>
      <c r="E969" s="1301" t="s">
        <v>143</v>
      </c>
      <c r="F969" s="1301" t="s">
        <v>251</v>
      </c>
      <c r="G969" s="1301" t="s">
        <v>250</v>
      </c>
    </row>
    <row r="970" spans="1:7">
      <c r="A970" s="1300">
        <v>1170519335</v>
      </c>
      <c r="B970" s="1301" t="s">
        <v>1562</v>
      </c>
      <c r="C970" s="1301" t="s">
        <v>7</v>
      </c>
      <c r="D970" s="1301"/>
      <c r="E970" s="1301"/>
      <c r="F970" s="1301" t="s">
        <v>233</v>
      </c>
      <c r="G970" s="1301" t="s">
        <v>232</v>
      </c>
    </row>
    <row r="971" spans="1:7">
      <c r="A971" s="1300">
        <v>1170589312</v>
      </c>
      <c r="B971" s="1301" t="s">
        <v>1563</v>
      </c>
      <c r="C971" s="1301" t="s">
        <v>7</v>
      </c>
      <c r="D971" s="1301"/>
      <c r="E971" s="1301"/>
      <c r="F971" s="1301" t="s">
        <v>237</v>
      </c>
      <c r="G971" s="1301" t="s">
        <v>236</v>
      </c>
    </row>
    <row r="972" spans="1:7">
      <c r="A972" s="1300">
        <v>1170622147</v>
      </c>
      <c r="B972" s="1301" t="s">
        <v>1564</v>
      </c>
      <c r="C972" s="1301" t="s">
        <v>7</v>
      </c>
      <c r="D972" s="1301"/>
      <c r="E972" s="1301"/>
      <c r="F972" s="1301" t="s">
        <v>251</v>
      </c>
      <c r="G972" s="1301" t="s">
        <v>250</v>
      </c>
    </row>
    <row r="973" spans="1:7">
      <c r="A973" s="1300">
        <v>1170631676</v>
      </c>
      <c r="B973" s="1301" t="s">
        <v>927</v>
      </c>
      <c r="C973" s="1301" t="s">
        <v>7</v>
      </c>
      <c r="D973" s="1301"/>
      <c r="E973" s="1301"/>
      <c r="F973" s="1301" t="s">
        <v>243</v>
      </c>
      <c r="G973" s="1301" t="s">
        <v>242</v>
      </c>
    </row>
    <row r="974" spans="1:7">
      <c r="A974" s="1300">
        <v>1170646567</v>
      </c>
      <c r="B974" s="1301" t="s">
        <v>1270</v>
      </c>
      <c r="C974" s="1301" t="s">
        <v>395</v>
      </c>
      <c r="D974" s="1301" t="s">
        <v>396</v>
      </c>
      <c r="E974" s="1301" t="s">
        <v>159</v>
      </c>
      <c r="F974" s="1301" t="s">
        <v>251</v>
      </c>
      <c r="G974" s="1301" t="s">
        <v>250</v>
      </c>
    </row>
    <row r="975" spans="1:7">
      <c r="A975" s="1300">
        <v>1170687090</v>
      </c>
      <c r="B975" s="1301" t="s">
        <v>1565</v>
      </c>
      <c r="C975" s="1301" t="s">
        <v>7</v>
      </c>
      <c r="D975" s="1301"/>
      <c r="E975" s="1301"/>
      <c r="F975" s="1301" t="s">
        <v>251</v>
      </c>
      <c r="G975" s="1301" t="s">
        <v>250</v>
      </c>
    </row>
    <row r="976" spans="1:7">
      <c r="A976" s="1300">
        <v>1170692785</v>
      </c>
      <c r="B976" s="1301" t="s">
        <v>557</v>
      </c>
      <c r="C976" s="1301" t="s">
        <v>395</v>
      </c>
      <c r="D976" s="1301" t="s">
        <v>398</v>
      </c>
      <c r="E976" s="1301" t="s">
        <v>147</v>
      </c>
      <c r="F976" s="1301" t="s">
        <v>251</v>
      </c>
      <c r="G976" s="1301" t="s">
        <v>250</v>
      </c>
    </row>
    <row r="977" spans="1:7">
      <c r="A977" s="1300">
        <v>1170699863</v>
      </c>
      <c r="B977" s="1301" t="s">
        <v>518</v>
      </c>
      <c r="C977" s="1301" t="s">
        <v>395</v>
      </c>
      <c r="D977" s="1301" t="s">
        <v>399</v>
      </c>
      <c r="E977" s="1301" t="s">
        <v>150</v>
      </c>
      <c r="F977" s="1301" t="s">
        <v>251</v>
      </c>
      <c r="G977" s="1301" t="s">
        <v>250</v>
      </c>
    </row>
    <row r="978" spans="1:7">
      <c r="A978" s="1300">
        <v>1170716766</v>
      </c>
      <c r="B978" s="1301" t="s">
        <v>1566</v>
      </c>
      <c r="C978" s="1301" t="s">
        <v>7</v>
      </c>
      <c r="D978" s="1301"/>
      <c r="E978" s="1301"/>
      <c r="F978" s="1301" t="s">
        <v>251</v>
      </c>
      <c r="G978" s="1301" t="s">
        <v>250</v>
      </c>
    </row>
    <row r="979" spans="1:7">
      <c r="A979" s="1300">
        <v>1170733860</v>
      </c>
      <c r="B979" s="1301" t="s">
        <v>1567</v>
      </c>
      <c r="C979" s="1301" t="s">
        <v>7</v>
      </c>
      <c r="D979" s="1301"/>
      <c r="E979" s="1301"/>
      <c r="F979" s="1301" t="s">
        <v>249</v>
      </c>
      <c r="G979" s="1301" t="s">
        <v>248</v>
      </c>
    </row>
    <row r="980" spans="1:7">
      <c r="A980" s="1300">
        <v>1170737234</v>
      </c>
      <c r="B980" s="1301" t="s">
        <v>737</v>
      </c>
      <c r="C980" s="1301" t="s">
        <v>7</v>
      </c>
      <c r="D980" s="1301"/>
      <c r="E980" s="1301"/>
      <c r="F980" s="1301" t="s">
        <v>237</v>
      </c>
      <c r="G980" s="1301" t="s">
        <v>236</v>
      </c>
    </row>
    <row r="981" spans="1:7">
      <c r="A981" s="1300">
        <v>1170749833</v>
      </c>
      <c r="B981" s="1301" t="s">
        <v>1568</v>
      </c>
      <c r="C981" s="1301" t="s">
        <v>7</v>
      </c>
      <c r="D981" s="1301"/>
      <c r="E981" s="1301"/>
      <c r="F981" s="1301" t="s">
        <v>251</v>
      </c>
      <c r="G981" s="1301" t="s">
        <v>250</v>
      </c>
    </row>
    <row r="982" spans="1:7">
      <c r="A982" s="1300">
        <v>1170798160</v>
      </c>
      <c r="B982" s="1301" t="s">
        <v>1569</v>
      </c>
      <c r="C982" s="1301" t="s">
        <v>7</v>
      </c>
      <c r="D982" s="1301"/>
      <c r="E982" s="1301"/>
      <c r="F982" s="1301" t="s">
        <v>247</v>
      </c>
      <c r="G982" s="1301" t="s">
        <v>246</v>
      </c>
    </row>
    <row r="983" spans="1:7">
      <c r="A983" s="1300">
        <v>1170812359</v>
      </c>
      <c r="B983" s="1301" t="s">
        <v>355</v>
      </c>
      <c r="C983" s="1301" t="s">
        <v>395</v>
      </c>
      <c r="D983" s="1301" t="s">
        <v>396</v>
      </c>
      <c r="E983" s="1301" t="s">
        <v>159</v>
      </c>
      <c r="F983" s="1301" t="s">
        <v>237</v>
      </c>
      <c r="G983" s="1301" t="s">
        <v>236</v>
      </c>
    </row>
    <row r="984" spans="1:7">
      <c r="A984" s="1300">
        <v>1170823794</v>
      </c>
      <c r="B984" s="1301" t="s">
        <v>1570</v>
      </c>
      <c r="C984" s="1301" t="s">
        <v>7</v>
      </c>
      <c r="D984" s="1301"/>
      <c r="E984" s="1301"/>
      <c r="F984" s="1301" t="s">
        <v>257</v>
      </c>
      <c r="G984" s="1301" t="s">
        <v>256</v>
      </c>
    </row>
    <row r="985" spans="1:7">
      <c r="A985" s="1300">
        <v>1170854229</v>
      </c>
      <c r="B985" s="1301" t="s">
        <v>853</v>
      </c>
      <c r="C985" s="1301" t="s">
        <v>395</v>
      </c>
      <c r="D985" s="1301" t="s">
        <v>851</v>
      </c>
      <c r="E985" s="1301" t="s">
        <v>258</v>
      </c>
      <c r="F985" s="1301" t="s">
        <v>251</v>
      </c>
      <c r="G985" s="1301" t="s">
        <v>250</v>
      </c>
    </row>
    <row r="986" spans="1:7">
      <c r="A986" s="1300">
        <v>1170855721</v>
      </c>
      <c r="B986" s="1301" t="s">
        <v>1571</v>
      </c>
      <c r="C986" s="1301" t="s">
        <v>7</v>
      </c>
      <c r="D986" s="1301"/>
      <c r="E986" s="1301"/>
      <c r="F986" s="1301" t="s">
        <v>251</v>
      </c>
      <c r="G986" s="1301" t="s">
        <v>250</v>
      </c>
    </row>
    <row r="987" spans="1:7">
      <c r="A987" s="1300">
        <v>1170858048</v>
      </c>
      <c r="B987" s="1301" t="s">
        <v>1572</v>
      </c>
      <c r="C987" s="1301" t="s">
        <v>7</v>
      </c>
      <c r="D987" s="1301"/>
      <c r="E987" s="1301"/>
      <c r="F987" s="1301" t="s">
        <v>251</v>
      </c>
      <c r="G987" s="1301" t="s">
        <v>250</v>
      </c>
    </row>
    <row r="988" spans="1:7">
      <c r="A988" s="1300">
        <v>1170867130</v>
      </c>
      <c r="B988" s="1301" t="s">
        <v>535</v>
      </c>
      <c r="C988" s="1301" t="s">
        <v>395</v>
      </c>
      <c r="D988" s="1301" t="s">
        <v>398</v>
      </c>
      <c r="E988" s="1301" t="s">
        <v>147</v>
      </c>
      <c r="F988" s="1301" t="s">
        <v>251</v>
      </c>
      <c r="G988" s="1301" t="s">
        <v>250</v>
      </c>
    </row>
    <row r="989" spans="1:7">
      <c r="A989" s="1300">
        <v>1170894381</v>
      </c>
      <c r="B989" s="1301" t="s">
        <v>1573</v>
      </c>
      <c r="C989" s="1301" t="s">
        <v>7</v>
      </c>
      <c r="D989" s="1301"/>
      <c r="E989" s="1301"/>
      <c r="F989" s="1301" t="s">
        <v>251</v>
      </c>
      <c r="G989" s="1301" t="s">
        <v>250</v>
      </c>
    </row>
    <row r="990" spans="1:7">
      <c r="A990" s="1300">
        <v>1170916515</v>
      </c>
      <c r="B990" s="1301" t="s">
        <v>1574</v>
      </c>
      <c r="C990" s="1301" t="s">
        <v>7</v>
      </c>
      <c r="D990" s="1301"/>
      <c r="E990" s="1301"/>
      <c r="F990" s="1301" t="s">
        <v>251</v>
      </c>
      <c r="G990" s="1301" t="s">
        <v>250</v>
      </c>
    </row>
    <row r="991" spans="1:7">
      <c r="A991" s="1300">
        <v>1170939632</v>
      </c>
      <c r="B991" s="1301" t="s">
        <v>1271</v>
      </c>
      <c r="C991" s="1301" t="s">
        <v>395</v>
      </c>
      <c r="D991" s="1301" t="s">
        <v>396</v>
      </c>
      <c r="E991" s="1301" t="s">
        <v>159</v>
      </c>
      <c r="F991" s="1301" t="s">
        <v>229</v>
      </c>
      <c r="G991" s="1301" t="s">
        <v>228</v>
      </c>
    </row>
    <row r="992" spans="1:7">
      <c r="A992" s="1300">
        <v>1170950431</v>
      </c>
      <c r="B992" s="1301" t="s">
        <v>356</v>
      </c>
      <c r="C992" s="1301" t="s">
        <v>395</v>
      </c>
      <c r="D992" s="1301" t="s">
        <v>396</v>
      </c>
      <c r="E992" s="1301" t="s">
        <v>159</v>
      </c>
      <c r="F992" s="1301" t="s">
        <v>229</v>
      </c>
      <c r="G992" s="1301" t="s">
        <v>228</v>
      </c>
    </row>
    <row r="993" spans="1:7">
      <c r="A993" s="1300">
        <v>1170992599</v>
      </c>
      <c r="B993" s="1301" t="s">
        <v>1575</v>
      </c>
      <c r="C993" s="1301" t="s">
        <v>7</v>
      </c>
      <c r="D993" s="1301"/>
      <c r="E993" s="1301"/>
      <c r="F993" s="1301" t="s">
        <v>251</v>
      </c>
      <c r="G993" s="1301" t="s">
        <v>250</v>
      </c>
    </row>
    <row r="994" spans="1:7">
      <c r="A994" s="1300">
        <v>1171036172</v>
      </c>
      <c r="B994" s="1301" t="s">
        <v>1576</v>
      </c>
      <c r="C994" s="1301" t="s">
        <v>7</v>
      </c>
      <c r="D994" s="1301"/>
      <c r="E994" s="1301"/>
      <c r="F994" s="1301" t="s">
        <v>229</v>
      </c>
      <c r="G994" s="1301" t="s">
        <v>228</v>
      </c>
    </row>
    <row r="995" spans="1:7">
      <c r="A995" s="1300">
        <v>1171036180</v>
      </c>
      <c r="B995" s="1301" t="s">
        <v>1577</v>
      </c>
      <c r="C995" s="1301" t="s">
        <v>7</v>
      </c>
      <c r="D995" s="1301"/>
      <c r="E995" s="1301"/>
      <c r="F995" s="1301" t="s">
        <v>251</v>
      </c>
      <c r="G995" s="1301" t="s">
        <v>250</v>
      </c>
    </row>
    <row r="996" spans="1:7">
      <c r="A996" s="1300">
        <v>1171077101</v>
      </c>
      <c r="B996" s="1301" t="s">
        <v>1272</v>
      </c>
      <c r="C996" s="1301" t="s">
        <v>395</v>
      </c>
      <c r="D996" s="1301" t="s">
        <v>396</v>
      </c>
      <c r="E996" s="1301" t="s">
        <v>159</v>
      </c>
      <c r="F996" s="1301" t="s">
        <v>251</v>
      </c>
      <c r="G996" s="1301" t="s">
        <v>250</v>
      </c>
    </row>
    <row r="997" spans="1:7">
      <c r="A997" s="1300">
        <v>1171111991</v>
      </c>
      <c r="B997" s="1301" t="s">
        <v>1578</v>
      </c>
      <c r="C997" s="1301" t="s">
        <v>7</v>
      </c>
      <c r="D997" s="1301"/>
      <c r="E997" s="1301"/>
      <c r="F997" s="1301" t="s">
        <v>251</v>
      </c>
      <c r="G997" s="1301" t="s">
        <v>250</v>
      </c>
    </row>
    <row r="998" spans="1:7">
      <c r="A998" s="1300">
        <v>1171119630</v>
      </c>
      <c r="B998" s="1301" t="s">
        <v>1579</v>
      </c>
      <c r="C998" s="1301" t="s">
        <v>7</v>
      </c>
      <c r="D998" s="1301"/>
      <c r="E998" s="1301"/>
      <c r="F998" s="1301" t="s">
        <v>255</v>
      </c>
      <c r="G998" s="1301" t="s">
        <v>254</v>
      </c>
    </row>
    <row r="999" spans="1:7">
      <c r="A999" s="1300">
        <v>1171141147</v>
      </c>
      <c r="B999" s="1301" t="s">
        <v>764</v>
      </c>
      <c r="C999" s="1301" t="s">
        <v>7</v>
      </c>
      <c r="D999" s="1301"/>
      <c r="E999" s="1301"/>
      <c r="F999" s="1301" t="s">
        <v>251</v>
      </c>
      <c r="G999" s="1301" t="s">
        <v>250</v>
      </c>
    </row>
    <row r="1000" spans="1:7">
      <c r="A1000" s="1300">
        <v>1171169601</v>
      </c>
      <c r="B1000" s="1301" t="s">
        <v>546</v>
      </c>
      <c r="C1000" s="1301" t="s">
        <v>395</v>
      </c>
      <c r="D1000" s="1301" t="s">
        <v>399</v>
      </c>
      <c r="E1000" s="1301" t="s">
        <v>150</v>
      </c>
      <c r="F1000" s="1301" t="s">
        <v>229</v>
      </c>
      <c r="G1000" s="1301" t="s">
        <v>228</v>
      </c>
    </row>
    <row r="1001" spans="1:7">
      <c r="A1001" s="1300">
        <v>1171216550</v>
      </c>
      <c r="B1001" s="1301" t="s">
        <v>1580</v>
      </c>
      <c r="C1001" s="1301" t="s">
        <v>7</v>
      </c>
      <c r="D1001" s="1301"/>
      <c r="E1001" s="1301"/>
      <c r="F1001" s="1301" t="s">
        <v>251</v>
      </c>
      <c r="G1001" s="1301" t="s">
        <v>250</v>
      </c>
    </row>
    <row r="1002" spans="1:7">
      <c r="A1002" s="1300">
        <v>1171225866</v>
      </c>
      <c r="B1002" s="1301" t="s">
        <v>1273</v>
      </c>
      <c r="C1002" s="1301" t="s">
        <v>395</v>
      </c>
      <c r="D1002" s="1301" t="s">
        <v>399</v>
      </c>
      <c r="E1002" s="1301" t="s">
        <v>150</v>
      </c>
      <c r="F1002" s="1301" t="s">
        <v>229</v>
      </c>
      <c r="G1002" s="1301" t="s">
        <v>228</v>
      </c>
    </row>
    <row r="1003" spans="1:7">
      <c r="A1003" s="1300">
        <v>1171248033</v>
      </c>
      <c r="B1003" s="1301" t="s">
        <v>525</v>
      </c>
      <c r="C1003" s="1301" t="s">
        <v>395</v>
      </c>
      <c r="D1003" s="1301" t="s">
        <v>399</v>
      </c>
      <c r="E1003" s="1301" t="s">
        <v>150</v>
      </c>
      <c r="F1003" s="1301" t="s">
        <v>251</v>
      </c>
      <c r="G1003" s="1301" t="s">
        <v>250</v>
      </c>
    </row>
    <row r="1004" spans="1:7">
      <c r="A1004" s="1300">
        <v>1171273072</v>
      </c>
      <c r="B1004" s="1301" t="s">
        <v>1581</v>
      </c>
      <c r="C1004" s="1301" t="s">
        <v>7</v>
      </c>
      <c r="D1004" s="1301"/>
      <c r="E1004" s="1301"/>
      <c r="F1004" s="1301" t="s">
        <v>251</v>
      </c>
      <c r="G1004" s="1301" t="s">
        <v>250</v>
      </c>
    </row>
    <row r="1005" spans="1:7">
      <c r="A1005" s="1300">
        <v>1171281935</v>
      </c>
      <c r="B1005" s="1301" t="s">
        <v>761</v>
      </c>
      <c r="C1005" s="1301" t="s">
        <v>7</v>
      </c>
      <c r="D1005" s="1301"/>
      <c r="E1005" s="1301"/>
      <c r="F1005" s="1301" t="s">
        <v>251</v>
      </c>
      <c r="G1005" s="1301" t="s">
        <v>250</v>
      </c>
    </row>
    <row r="1006" spans="1:7">
      <c r="A1006" s="1300">
        <v>1171302566</v>
      </c>
      <c r="B1006" s="1301" t="s">
        <v>1582</v>
      </c>
      <c r="C1006" s="1301" t="s">
        <v>7</v>
      </c>
      <c r="D1006" s="1301"/>
      <c r="E1006" s="1301"/>
      <c r="F1006" s="1301" t="s">
        <v>229</v>
      </c>
      <c r="G1006" s="1301" t="s">
        <v>228</v>
      </c>
    </row>
    <row r="1007" spans="1:7">
      <c r="A1007" s="1300">
        <v>1171332811</v>
      </c>
      <c r="B1007" s="1301" t="s">
        <v>516</v>
      </c>
      <c r="C1007" s="1301" t="s">
        <v>395</v>
      </c>
      <c r="D1007" s="1301" t="s">
        <v>401</v>
      </c>
      <c r="E1007" s="1301" t="s">
        <v>143</v>
      </c>
      <c r="F1007" s="1301" t="s">
        <v>251</v>
      </c>
      <c r="G1007" s="1301" t="s">
        <v>250</v>
      </c>
    </row>
    <row r="1008" spans="1:7">
      <c r="A1008" s="1300">
        <v>1171357255</v>
      </c>
      <c r="B1008" s="1301" t="s">
        <v>1307</v>
      </c>
      <c r="C1008" s="1301" t="s">
        <v>7</v>
      </c>
      <c r="D1008" s="1301"/>
      <c r="E1008" s="1301"/>
      <c r="F1008" s="1301" t="s">
        <v>251</v>
      </c>
      <c r="G1008" s="1301" t="s">
        <v>250</v>
      </c>
    </row>
    <row r="1009" spans="1:7">
      <c r="A1009" s="1300">
        <v>1171398572</v>
      </c>
      <c r="B1009" s="1301" t="s">
        <v>1274</v>
      </c>
      <c r="C1009" s="1301" t="s">
        <v>395</v>
      </c>
      <c r="D1009" s="1301" t="s">
        <v>399</v>
      </c>
      <c r="E1009" s="1301" t="s">
        <v>150</v>
      </c>
      <c r="F1009" s="1301" t="s">
        <v>251</v>
      </c>
      <c r="G1009" s="1301" t="s">
        <v>250</v>
      </c>
    </row>
    <row r="1010" spans="1:7">
      <c r="A1010" s="1300">
        <v>1171412712</v>
      </c>
      <c r="B1010" s="1301" t="s">
        <v>896</v>
      </c>
      <c r="C1010" s="1301" t="s">
        <v>395</v>
      </c>
      <c r="D1010" s="1301" t="s">
        <v>851</v>
      </c>
      <c r="E1010" s="1301" t="s">
        <v>258</v>
      </c>
      <c r="F1010" s="1301" t="s">
        <v>251</v>
      </c>
      <c r="G1010" s="1301" t="s">
        <v>250</v>
      </c>
    </row>
    <row r="1011" spans="1:7">
      <c r="A1011" s="1300">
        <v>1171435333</v>
      </c>
      <c r="B1011" s="1301" t="s">
        <v>1583</v>
      </c>
      <c r="C1011" s="1301" t="s">
        <v>7</v>
      </c>
      <c r="D1011" s="1301"/>
      <c r="E1011" s="1301"/>
      <c r="F1011" s="1301" t="s">
        <v>251</v>
      </c>
      <c r="G1011" s="1301" t="s">
        <v>250</v>
      </c>
    </row>
    <row r="1012" spans="1:7">
      <c r="A1012" s="1300">
        <v>1171448534</v>
      </c>
      <c r="B1012" s="1301" t="s">
        <v>575</v>
      </c>
      <c r="C1012" s="1301" t="s">
        <v>395</v>
      </c>
      <c r="D1012" s="1301" t="s">
        <v>398</v>
      </c>
      <c r="E1012" s="1301" t="s">
        <v>147</v>
      </c>
      <c r="F1012" s="1301" t="s">
        <v>251</v>
      </c>
      <c r="G1012" s="1301" t="s">
        <v>250</v>
      </c>
    </row>
    <row r="1013" spans="1:7">
      <c r="A1013" s="1300">
        <v>1171452106</v>
      </c>
      <c r="B1013" s="1301" t="s">
        <v>1275</v>
      </c>
      <c r="C1013" s="1301" t="s">
        <v>395</v>
      </c>
      <c r="D1013" s="1301" t="s">
        <v>848</v>
      </c>
      <c r="E1013" s="1301" t="s">
        <v>158</v>
      </c>
      <c r="F1013" s="1301" t="s">
        <v>251</v>
      </c>
      <c r="G1013" s="1301" t="s">
        <v>250</v>
      </c>
    </row>
    <row r="1014" spans="1:7">
      <c r="A1014" s="1300">
        <v>1171452163</v>
      </c>
      <c r="B1014" s="1301" t="s">
        <v>920</v>
      </c>
      <c r="C1014" s="1301" t="s">
        <v>7</v>
      </c>
      <c r="D1014" s="1301"/>
      <c r="E1014" s="1301"/>
      <c r="F1014" s="1301" t="s">
        <v>255</v>
      </c>
      <c r="G1014" s="1301" t="s">
        <v>254</v>
      </c>
    </row>
    <row r="1015" spans="1:7">
      <c r="A1015" s="1300">
        <v>1171464101</v>
      </c>
      <c r="B1015" s="1301" t="s">
        <v>1584</v>
      </c>
      <c r="C1015" s="1301" t="s">
        <v>7</v>
      </c>
      <c r="D1015" s="1301"/>
      <c r="E1015" s="1301"/>
      <c r="F1015" s="1301" t="s">
        <v>251</v>
      </c>
      <c r="G1015" s="1301" t="s">
        <v>250</v>
      </c>
    </row>
    <row r="1016" spans="1:7">
      <c r="A1016" s="1300">
        <v>1171488787</v>
      </c>
      <c r="B1016" s="1301" t="s">
        <v>1585</v>
      </c>
      <c r="C1016" s="1301" t="s">
        <v>7</v>
      </c>
      <c r="D1016" s="1301"/>
      <c r="E1016" s="1301"/>
      <c r="F1016" s="1301" t="s">
        <v>251</v>
      </c>
      <c r="G1016" s="1301" t="s">
        <v>250</v>
      </c>
    </row>
    <row r="1017" spans="1:7">
      <c r="A1017" s="1300">
        <v>1171499735</v>
      </c>
      <c r="B1017" s="1301" t="s">
        <v>1586</v>
      </c>
      <c r="C1017" s="1301" t="s">
        <v>7</v>
      </c>
      <c r="D1017" s="1301"/>
      <c r="E1017" s="1301"/>
      <c r="F1017" s="1301" t="s">
        <v>251</v>
      </c>
      <c r="G1017" s="1301" t="s">
        <v>250</v>
      </c>
    </row>
    <row r="1018" spans="1:7">
      <c r="A1018" s="1300">
        <v>1171541924</v>
      </c>
      <c r="B1018" s="1301" t="s">
        <v>1587</v>
      </c>
      <c r="C1018" s="1301" t="s">
        <v>7</v>
      </c>
      <c r="D1018" s="1301"/>
      <c r="E1018" s="1301"/>
      <c r="F1018" s="1301" t="s">
        <v>251</v>
      </c>
      <c r="G1018" s="1301" t="s">
        <v>250</v>
      </c>
    </row>
    <row r="1019" spans="1:7">
      <c r="A1019" s="1300">
        <v>1171573380</v>
      </c>
      <c r="B1019" s="1301" t="s">
        <v>1588</v>
      </c>
      <c r="C1019" s="1301" t="s">
        <v>7</v>
      </c>
      <c r="D1019" s="1301"/>
      <c r="E1019" s="1301"/>
      <c r="F1019" s="1301" t="s">
        <v>257</v>
      </c>
      <c r="G1019" s="1301" t="s">
        <v>256</v>
      </c>
    </row>
    <row r="1020" spans="1:7">
      <c r="A1020" s="1300">
        <v>1171594071</v>
      </c>
      <c r="B1020" s="1301" t="s">
        <v>1589</v>
      </c>
      <c r="C1020" s="1301" t="s">
        <v>7</v>
      </c>
      <c r="D1020" s="1301"/>
      <c r="E1020" s="1301"/>
      <c r="F1020" s="1301" t="s">
        <v>241</v>
      </c>
      <c r="G1020" s="1301" t="s">
        <v>240</v>
      </c>
    </row>
    <row r="1021" spans="1:7">
      <c r="A1021" s="1300">
        <v>1171615850</v>
      </c>
      <c r="B1021" s="1301" t="s">
        <v>1590</v>
      </c>
      <c r="C1021" s="1301" t="s">
        <v>7</v>
      </c>
      <c r="D1021" s="1301"/>
      <c r="E1021" s="1301"/>
      <c r="F1021" s="1301" t="s">
        <v>251</v>
      </c>
      <c r="G1021" s="1301" t="s">
        <v>250</v>
      </c>
    </row>
    <row r="1022" spans="1:7">
      <c r="A1022" s="1300">
        <v>1171619399</v>
      </c>
      <c r="B1022" s="1301" t="s">
        <v>1591</v>
      </c>
      <c r="C1022" s="1301" t="s">
        <v>7</v>
      </c>
      <c r="D1022" s="1301"/>
      <c r="E1022" s="1301"/>
      <c r="F1022" s="1301" t="s">
        <v>233</v>
      </c>
      <c r="G1022" s="1301" t="s">
        <v>232</v>
      </c>
    </row>
    <row r="1023" spans="1:7">
      <c r="A1023" s="1300">
        <v>1171623573</v>
      </c>
      <c r="B1023" s="1301" t="s">
        <v>1592</v>
      </c>
      <c r="C1023" s="1301" t="s">
        <v>7</v>
      </c>
      <c r="D1023" s="1301"/>
      <c r="E1023" s="1301"/>
      <c r="F1023" s="1301" t="s">
        <v>245</v>
      </c>
      <c r="G1023" s="1301" t="s">
        <v>244</v>
      </c>
    </row>
    <row r="1024" spans="1:7">
      <c r="A1024" s="1300">
        <v>1171642219</v>
      </c>
      <c r="B1024" s="1301" t="s">
        <v>1593</v>
      </c>
      <c r="C1024" s="1301" t="s">
        <v>7</v>
      </c>
      <c r="D1024" s="1301"/>
      <c r="E1024" s="1301"/>
      <c r="F1024" s="1301" t="s">
        <v>251</v>
      </c>
      <c r="G1024" s="1301" t="s">
        <v>250</v>
      </c>
    </row>
    <row r="1025" spans="1:7">
      <c r="A1025" s="1300">
        <v>1171645212</v>
      </c>
      <c r="B1025" s="1301" t="s">
        <v>1594</v>
      </c>
      <c r="C1025" s="1301" t="s">
        <v>7</v>
      </c>
      <c r="D1025" s="1301"/>
      <c r="E1025" s="1301"/>
      <c r="F1025" s="1301" t="s">
        <v>251</v>
      </c>
      <c r="G1025" s="1301" t="s">
        <v>250</v>
      </c>
    </row>
    <row r="1026" spans="1:7">
      <c r="A1026" s="1300">
        <v>1171669667</v>
      </c>
      <c r="B1026" s="1301" t="s">
        <v>1595</v>
      </c>
      <c r="C1026" s="1301" t="s">
        <v>7</v>
      </c>
      <c r="D1026" s="1301"/>
      <c r="E1026" s="1301"/>
      <c r="F1026" s="1301" t="s">
        <v>249</v>
      </c>
      <c r="G1026" s="1301" t="s">
        <v>248</v>
      </c>
    </row>
    <row r="1027" spans="1:7">
      <c r="A1027" s="1300">
        <v>1171725402</v>
      </c>
      <c r="B1027" s="1301" t="s">
        <v>1596</v>
      </c>
      <c r="C1027" s="1301" t="s">
        <v>7</v>
      </c>
      <c r="D1027" s="1301"/>
      <c r="E1027" s="1301"/>
      <c r="F1027" s="1301" t="s">
        <v>249</v>
      </c>
      <c r="G1027" s="1301" t="s">
        <v>248</v>
      </c>
    </row>
    <row r="1028" spans="1:7">
      <c r="A1028" s="1300">
        <v>1171739676</v>
      </c>
      <c r="B1028" s="1301" t="s">
        <v>1597</v>
      </c>
      <c r="C1028" s="1301" t="s">
        <v>7</v>
      </c>
      <c r="D1028" s="1301"/>
      <c r="E1028" s="1301"/>
      <c r="F1028" s="1301" t="s">
        <v>227</v>
      </c>
      <c r="G1028" s="1301" t="s">
        <v>226</v>
      </c>
    </row>
    <row r="1029" spans="1:7">
      <c r="A1029" s="1300">
        <v>1171758932</v>
      </c>
      <c r="B1029" s="1301" t="s">
        <v>1598</v>
      </c>
      <c r="C1029" s="1301" t="s">
        <v>7</v>
      </c>
      <c r="D1029" s="1301"/>
      <c r="E1029" s="1301"/>
      <c r="F1029" s="1301" t="s">
        <v>251</v>
      </c>
      <c r="G1029" s="1301" t="s">
        <v>250</v>
      </c>
    </row>
    <row r="1030" spans="1:7">
      <c r="A1030" s="1300">
        <v>1171762579</v>
      </c>
      <c r="B1030" s="1301" t="s">
        <v>1599</v>
      </c>
      <c r="C1030" s="1301" t="s">
        <v>7</v>
      </c>
      <c r="D1030" s="1301"/>
      <c r="E1030" s="1301"/>
      <c r="F1030" s="1301" t="s">
        <v>251</v>
      </c>
      <c r="G1030" s="1301" t="s">
        <v>250</v>
      </c>
    </row>
    <row r="1031" spans="1:7">
      <c r="A1031" s="1300">
        <v>1171765168</v>
      </c>
      <c r="B1031" s="1301" t="s">
        <v>1600</v>
      </c>
      <c r="C1031" s="1301" t="s">
        <v>7</v>
      </c>
      <c r="D1031" s="1301"/>
      <c r="E1031" s="1301"/>
      <c r="F1031" s="1301" t="s">
        <v>251</v>
      </c>
      <c r="G1031" s="1301" t="s">
        <v>250</v>
      </c>
    </row>
    <row r="1032" spans="1:7">
      <c r="A1032" s="1300">
        <v>1171770879</v>
      </c>
      <c r="B1032" s="1301" t="s">
        <v>807</v>
      </c>
      <c r="C1032" s="1301" t="s">
        <v>7</v>
      </c>
      <c r="D1032" s="1301"/>
      <c r="E1032" s="1301"/>
      <c r="F1032" s="1301" t="s">
        <v>251</v>
      </c>
      <c r="G1032" s="1301" t="s">
        <v>250</v>
      </c>
    </row>
    <row r="1033" spans="1:7">
      <c r="A1033" s="1300">
        <v>1171796221</v>
      </c>
      <c r="B1033" s="1301" t="s">
        <v>1601</v>
      </c>
      <c r="C1033" s="1301" t="s">
        <v>7</v>
      </c>
      <c r="D1033" s="1301"/>
      <c r="E1033" s="1301"/>
      <c r="F1033" s="1301" t="s">
        <v>251</v>
      </c>
      <c r="G1033" s="1301" t="s">
        <v>250</v>
      </c>
    </row>
    <row r="1034" spans="1:7">
      <c r="A1034" s="1300">
        <v>1171883581</v>
      </c>
      <c r="B1034" s="1301" t="s">
        <v>1602</v>
      </c>
      <c r="C1034" s="1301" t="s">
        <v>7</v>
      </c>
      <c r="D1034" s="1301"/>
      <c r="E1034" s="1301"/>
      <c r="F1034" s="1301" t="s">
        <v>251</v>
      </c>
      <c r="G1034" s="1301" t="s">
        <v>250</v>
      </c>
    </row>
    <row r="1035" spans="1:7">
      <c r="A1035" s="1300">
        <v>1171895510</v>
      </c>
      <c r="B1035" s="1301" t="s">
        <v>795</v>
      </c>
      <c r="C1035" s="1301" t="s">
        <v>395</v>
      </c>
      <c r="D1035" s="1301" t="s">
        <v>400</v>
      </c>
      <c r="E1035" s="1301" t="s">
        <v>153</v>
      </c>
      <c r="F1035" s="1301" t="s">
        <v>237</v>
      </c>
      <c r="G1035" s="1301" t="s">
        <v>236</v>
      </c>
    </row>
    <row r="1036" spans="1:7">
      <c r="A1036" s="1300">
        <v>1171895601</v>
      </c>
      <c r="B1036" s="1301" t="s">
        <v>1276</v>
      </c>
      <c r="C1036" s="1301" t="s">
        <v>395</v>
      </c>
      <c r="D1036" s="1301" t="s">
        <v>399</v>
      </c>
      <c r="E1036" s="1301" t="s">
        <v>150</v>
      </c>
      <c r="F1036" s="1301" t="s">
        <v>257</v>
      </c>
      <c r="G1036" s="1301" t="s">
        <v>256</v>
      </c>
    </row>
    <row r="1037" spans="1:7">
      <c r="A1037" s="1300">
        <v>1171905038</v>
      </c>
      <c r="B1037" s="1301" t="s">
        <v>1603</v>
      </c>
      <c r="C1037" s="1301" t="s">
        <v>7</v>
      </c>
      <c r="D1037" s="1301"/>
      <c r="E1037" s="1301"/>
      <c r="F1037" s="1301" t="s">
        <v>251</v>
      </c>
      <c r="G1037" s="1301" t="s">
        <v>250</v>
      </c>
    </row>
    <row r="1038" spans="1:7">
      <c r="A1038" s="1300">
        <v>1171945190</v>
      </c>
      <c r="B1038" s="1301" t="s">
        <v>1604</v>
      </c>
      <c r="C1038" s="1301" t="s">
        <v>7</v>
      </c>
      <c r="D1038" s="1301"/>
      <c r="E1038" s="1301"/>
      <c r="F1038" s="1301" t="s">
        <v>229</v>
      </c>
      <c r="G1038" s="1301" t="s">
        <v>228</v>
      </c>
    </row>
    <row r="1039" spans="1:7">
      <c r="A1039" s="1300">
        <v>1171994925</v>
      </c>
      <c r="B1039" s="1301" t="s">
        <v>1277</v>
      </c>
      <c r="C1039" s="1301" t="s">
        <v>397</v>
      </c>
      <c r="D1039" s="1301" t="s">
        <v>396</v>
      </c>
      <c r="E1039" s="1301" t="s">
        <v>159</v>
      </c>
      <c r="F1039" s="1301" t="s">
        <v>257</v>
      </c>
      <c r="G1039" s="1301" t="s">
        <v>256</v>
      </c>
    </row>
    <row r="1040" spans="1:7">
      <c r="A1040" s="1300">
        <v>1171999486</v>
      </c>
      <c r="B1040" s="1301" t="s">
        <v>923</v>
      </c>
      <c r="C1040" s="1301" t="s">
        <v>7</v>
      </c>
      <c r="D1040" s="1301"/>
      <c r="E1040" s="1301"/>
      <c r="F1040" s="1301" t="s">
        <v>251</v>
      </c>
      <c r="G1040" s="1301" t="s">
        <v>250</v>
      </c>
    </row>
    <row r="1041" spans="1:7">
      <c r="A1041" s="1300">
        <v>1172000375</v>
      </c>
      <c r="B1041" s="1301" t="s">
        <v>1605</v>
      </c>
      <c r="C1041" s="1301" t="s">
        <v>7</v>
      </c>
      <c r="D1041" s="1301"/>
      <c r="E1041" s="1301"/>
      <c r="F1041" s="1301" t="s">
        <v>229</v>
      </c>
      <c r="G1041" s="1301" t="s">
        <v>228</v>
      </c>
    </row>
    <row r="1042" spans="1:7">
      <c r="A1042" s="1300">
        <v>1172009228</v>
      </c>
      <c r="B1042" s="1301" t="s">
        <v>1606</v>
      </c>
      <c r="C1042" s="1301" t="s">
        <v>7</v>
      </c>
      <c r="D1042" s="1301"/>
      <c r="E1042" s="1301"/>
      <c r="F1042" s="1301" t="s">
        <v>251</v>
      </c>
      <c r="G1042" s="1301" t="s">
        <v>250</v>
      </c>
    </row>
    <row r="1043" spans="1:7">
      <c r="A1043" s="1300">
        <v>1172038987</v>
      </c>
      <c r="B1043" s="1301" t="s">
        <v>1607</v>
      </c>
      <c r="C1043" s="1301" t="s">
        <v>7</v>
      </c>
      <c r="D1043" s="1301"/>
      <c r="E1043" s="1301"/>
      <c r="F1043" s="1301" t="s">
        <v>241</v>
      </c>
      <c r="G1043" s="1301" t="s">
        <v>240</v>
      </c>
    </row>
    <row r="1044" spans="1:7">
      <c r="A1044" s="1300">
        <v>1172044670</v>
      </c>
      <c r="B1044" s="1301" t="s">
        <v>1608</v>
      </c>
      <c r="C1044" s="1301" t="s">
        <v>7</v>
      </c>
      <c r="D1044" s="1301"/>
      <c r="E1044" s="1301"/>
      <c r="F1044" s="1301" t="s">
        <v>251</v>
      </c>
      <c r="G1044" s="1301" t="s">
        <v>250</v>
      </c>
    </row>
    <row r="1045" spans="1:7">
      <c r="A1045" s="1300">
        <v>1172059355</v>
      </c>
      <c r="B1045" s="1301" t="s">
        <v>1609</v>
      </c>
      <c r="C1045" s="1301" t="s">
        <v>7</v>
      </c>
      <c r="D1045" s="1301"/>
      <c r="E1045" s="1301"/>
      <c r="F1045" s="1301" t="s">
        <v>243</v>
      </c>
      <c r="G1045" s="1301" t="s">
        <v>242</v>
      </c>
    </row>
    <row r="1046" spans="1:7">
      <c r="A1046" s="1300">
        <v>1172067176</v>
      </c>
      <c r="B1046" s="1301" t="s">
        <v>1610</v>
      </c>
      <c r="C1046" s="1301" t="s">
        <v>7</v>
      </c>
      <c r="D1046" s="1301"/>
      <c r="E1046" s="1301"/>
      <c r="F1046" s="1301" t="s">
        <v>229</v>
      </c>
      <c r="G1046" s="1301" t="s">
        <v>228</v>
      </c>
    </row>
    <row r="1047" spans="1:7">
      <c r="A1047" s="1300">
        <v>1172092547</v>
      </c>
      <c r="B1047" s="1301" t="s">
        <v>1611</v>
      </c>
      <c r="C1047" s="1301" t="s">
        <v>7</v>
      </c>
      <c r="D1047" s="1301"/>
      <c r="E1047" s="1301"/>
      <c r="F1047" s="1301" t="s">
        <v>225</v>
      </c>
      <c r="G1047" s="1301" t="s">
        <v>224</v>
      </c>
    </row>
    <row r="1048" spans="1:7">
      <c r="A1048" s="1300">
        <v>1172097074</v>
      </c>
      <c r="B1048" s="1301" t="s">
        <v>1278</v>
      </c>
      <c r="C1048" s="1301" t="s">
        <v>395</v>
      </c>
      <c r="D1048" s="1301" t="s">
        <v>399</v>
      </c>
      <c r="E1048" s="1301" t="s">
        <v>150</v>
      </c>
      <c r="F1048" s="1301" t="s">
        <v>229</v>
      </c>
      <c r="G1048" s="1301" t="s">
        <v>228</v>
      </c>
    </row>
    <row r="1049" spans="1:7">
      <c r="A1049" s="1300">
        <v>1172100142</v>
      </c>
      <c r="B1049" s="1301" t="s">
        <v>972</v>
      </c>
      <c r="C1049" s="1301" t="s">
        <v>395</v>
      </c>
      <c r="D1049" s="1301" t="s">
        <v>398</v>
      </c>
      <c r="E1049" s="1301" t="s">
        <v>147</v>
      </c>
      <c r="F1049" s="1301" t="s">
        <v>251</v>
      </c>
      <c r="G1049" s="1301" t="s">
        <v>250</v>
      </c>
    </row>
    <row r="1050" spans="1:7">
      <c r="A1050" s="1300">
        <v>1172130560</v>
      </c>
      <c r="B1050" s="1301" t="s">
        <v>738</v>
      </c>
      <c r="C1050" s="1301" t="s">
        <v>7</v>
      </c>
      <c r="D1050" s="1301"/>
      <c r="E1050" s="1301"/>
      <c r="F1050" s="1301" t="s">
        <v>251</v>
      </c>
      <c r="G1050" s="1301" t="s">
        <v>250</v>
      </c>
    </row>
    <row r="1051" spans="1:7">
      <c r="A1051" s="1300">
        <v>1172133960</v>
      </c>
      <c r="B1051" s="1301" t="s">
        <v>1612</v>
      </c>
      <c r="C1051" s="1301" t="s">
        <v>7</v>
      </c>
      <c r="D1051" s="1301"/>
      <c r="E1051" s="1301"/>
      <c r="F1051" s="1301" t="s">
        <v>229</v>
      </c>
      <c r="G1051" s="1301" t="s">
        <v>228</v>
      </c>
    </row>
    <row r="1052" spans="1:7">
      <c r="A1052" s="1300">
        <v>1172134109</v>
      </c>
      <c r="B1052" s="1301" t="s">
        <v>1613</v>
      </c>
      <c r="C1052" s="1301" t="s">
        <v>7</v>
      </c>
      <c r="D1052" s="1301"/>
      <c r="E1052" s="1301"/>
      <c r="F1052" s="1301" t="s">
        <v>251</v>
      </c>
      <c r="G1052" s="1301" t="s">
        <v>250</v>
      </c>
    </row>
    <row r="1053" spans="1:7">
      <c r="A1053" s="1300">
        <v>1172153505</v>
      </c>
      <c r="B1053" s="1301" t="s">
        <v>1614</v>
      </c>
      <c r="C1053" s="1301" t="s">
        <v>7</v>
      </c>
      <c r="D1053" s="1301"/>
      <c r="E1053" s="1301"/>
      <c r="F1053" s="1301" t="s">
        <v>237</v>
      </c>
      <c r="G1053" s="1301" t="s">
        <v>236</v>
      </c>
    </row>
    <row r="1054" spans="1:7">
      <c r="A1054" s="1300">
        <v>1172182066</v>
      </c>
      <c r="B1054" s="1301" t="s">
        <v>918</v>
      </c>
      <c r="C1054" s="1301" t="s">
        <v>7</v>
      </c>
      <c r="D1054" s="1301"/>
      <c r="E1054" s="1301"/>
      <c r="F1054" s="1301" t="s">
        <v>251</v>
      </c>
      <c r="G1054" s="1301" t="s">
        <v>250</v>
      </c>
    </row>
    <row r="1055" spans="1:7">
      <c r="A1055" s="1300">
        <v>1172205818</v>
      </c>
      <c r="B1055" s="1301" t="s">
        <v>1279</v>
      </c>
      <c r="C1055" s="1301" t="s">
        <v>395</v>
      </c>
      <c r="D1055" s="1301" t="s">
        <v>399</v>
      </c>
      <c r="E1055" s="1301" t="s">
        <v>150</v>
      </c>
      <c r="F1055" s="1301" t="s">
        <v>251</v>
      </c>
      <c r="G1055" s="1301" t="s">
        <v>250</v>
      </c>
    </row>
    <row r="1056" spans="1:7">
      <c r="A1056" s="1300">
        <v>1172208481</v>
      </c>
      <c r="B1056" s="1301" t="s">
        <v>1280</v>
      </c>
      <c r="C1056" s="1301" t="s">
        <v>395</v>
      </c>
      <c r="D1056" s="1301" t="s">
        <v>398</v>
      </c>
      <c r="E1056" s="1301" t="s">
        <v>147</v>
      </c>
      <c r="F1056" s="1301" t="s">
        <v>229</v>
      </c>
      <c r="G1056" s="1301" t="s">
        <v>228</v>
      </c>
    </row>
    <row r="1057" spans="1:7">
      <c r="A1057" s="1300">
        <v>1172213168</v>
      </c>
      <c r="B1057" s="1301" t="s">
        <v>1615</v>
      </c>
      <c r="C1057" s="1301" t="s">
        <v>7</v>
      </c>
      <c r="D1057" s="1301"/>
      <c r="E1057" s="1301"/>
      <c r="F1057" s="1301" t="s">
        <v>251</v>
      </c>
      <c r="G1057" s="1301" t="s">
        <v>250</v>
      </c>
    </row>
    <row r="1058" spans="1:7">
      <c r="A1058" s="1300">
        <v>1172228067</v>
      </c>
      <c r="B1058" s="1301" t="s">
        <v>1616</v>
      </c>
      <c r="C1058" s="1301" t="s">
        <v>7</v>
      </c>
      <c r="D1058" s="1301"/>
      <c r="E1058" s="1301"/>
      <c r="F1058" s="1301" t="s">
        <v>241</v>
      </c>
      <c r="G1058" s="1301" t="s">
        <v>240</v>
      </c>
    </row>
    <row r="1059" spans="1:7">
      <c r="A1059" s="1300">
        <v>1172241953</v>
      </c>
      <c r="B1059" s="1301" t="s">
        <v>712</v>
      </c>
      <c r="C1059" s="1301" t="s">
        <v>395</v>
      </c>
      <c r="D1059" s="1301" t="s">
        <v>399</v>
      </c>
      <c r="E1059" s="1301" t="s">
        <v>150</v>
      </c>
      <c r="F1059" s="1301" t="s">
        <v>251</v>
      </c>
      <c r="G1059" s="1301" t="s">
        <v>250</v>
      </c>
    </row>
    <row r="1060" spans="1:7">
      <c r="A1060" s="1300">
        <v>1172271729</v>
      </c>
      <c r="B1060" s="1301" t="s">
        <v>1617</v>
      </c>
      <c r="C1060" s="1301" t="s">
        <v>7</v>
      </c>
      <c r="D1060" s="1301"/>
      <c r="E1060" s="1301"/>
      <c r="F1060" s="1301" t="s">
        <v>251</v>
      </c>
      <c r="G1060" s="1301" t="s">
        <v>250</v>
      </c>
    </row>
    <row r="1061" spans="1:7">
      <c r="A1061" s="1300">
        <v>1172330608</v>
      </c>
      <c r="B1061" s="1301" t="s">
        <v>1618</v>
      </c>
      <c r="C1061" s="1301" t="s">
        <v>7</v>
      </c>
      <c r="D1061" s="1301"/>
      <c r="E1061" s="1301"/>
      <c r="F1061" s="1301" t="s">
        <v>249</v>
      </c>
      <c r="G1061" s="1301" t="s">
        <v>248</v>
      </c>
    </row>
    <row r="1062" spans="1:7">
      <c r="A1062" s="1300">
        <v>1172335169</v>
      </c>
      <c r="B1062" s="1301" t="s">
        <v>1281</v>
      </c>
      <c r="C1062" s="1301" t="s">
        <v>395</v>
      </c>
      <c r="D1062" s="1301" t="s">
        <v>398</v>
      </c>
      <c r="E1062" s="1301" t="s">
        <v>147</v>
      </c>
      <c r="F1062" s="1301" t="s">
        <v>255</v>
      </c>
      <c r="G1062" s="1301" t="s">
        <v>254</v>
      </c>
    </row>
    <row r="1063" spans="1:7">
      <c r="A1063" s="1300">
        <v>1172343908</v>
      </c>
      <c r="B1063" s="1301" t="s">
        <v>1282</v>
      </c>
      <c r="C1063" s="1301" t="s">
        <v>395</v>
      </c>
      <c r="D1063" s="1301" t="s">
        <v>439</v>
      </c>
      <c r="E1063" s="1301" t="s">
        <v>102</v>
      </c>
      <c r="F1063" s="1301" t="s">
        <v>251</v>
      </c>
      <c r="G1063" s="1301" t="s">
        <v>250</v>
      </c>
    </row>
    <row r="1064" spans="1:7">
      <c r="A1064" s="1300">
        <v>1172351323</v>
      </c>
      <c r="B1064" s="1301" t="s">
        <v>1619</v>
      </c>
      <c r="C1064" s="1301" t="s">
        <v>7</v>
      </c>
      <c r="D1064" s="1301"/>
      <c r="E1064" s="1301"/>
      <c r="F1064" s="1301" t="s">
        <v>251</v>
      </c>
      <c r="G1064" s="1301" t="s">
        <v>250</v>
      </c>
    </row>
    <row r="1065" spans="1:7">
      <c r="A1065" s="1300">
        <v>1172354269</v>
      </c>
      <c r="B1065" s="1301" t="s">
        <v>1620</v>
      </c>
      <c r="C1065" s="1301" t="s">
        <v>7</v>
      </c>
      <c r="D1065" s="1301"/>
      <c r="E1065" s="1301"/>
      <c r="F1065" s="1301" t="s">
        <v>251</v>
      </c>
      <c r="G1065" s="1301" t="s">
        <v>250</v>
      </c>
    </row>
    <row r="1066" spans="1:7">
      <c r="A1066" s="1300">
        <v>1172405988</v>
      </c>
      <c r="B1066" s="1301" t="s">
        <v>810</v>
      </c>
      <c r="C1066" s="1301" t="s">
        <v>7</v>
      </c>
      <c r="D1066" s="1301"/>
      <c r="E1066" s="1301"/>
      <c r="F1066" s="1301" t="s">
        <v>229</v>
      </c>
      <c r="G1066" s="1301" t="s">
        <v>228</v>
      </c>
    </row>
    <row r="1067" spans="1:7">
      <c r="A1067" s="1300">
        <v>1172420128</v>
      </c>
      <c r="B1067" s="1301" t="s">
        <v>1621</v>
      </c>
      <c r="C1067" s="1301" t="s">
        <v>7</v>
      </c>
      <c r="D1067" s="1301"/>
      <c r="E1067" s="1301"/>
      <c r="F1067" s="1301" t="s">
        <v>251</v>
      </c>
      <c r="G1067" s="1301" t="s">
        <v>250</v>
      </c>
    </row>
    <row r="1068" spans="1:7">
      <c r="A1068" s="1300">
        <v>1172425127</v>
      </c>
      <c r="B1068" s="1301" t="s">
        <v>1622</v>
      </c>
      <c r="C1068" s="1301" t="s">
        <v>7</v>
      </c>
      <c r="D1068" s="1301"/>
      <c r="E1068" s="1301"/>
      <c r="F1068" s="1301" t="s">
        <v>251</v>
      </c>
      <c r="G1068" s="1301" t="s">
        <v>250</v>
      </c>
    </row>
    <row r="1069" spans="1:7">
      <c r="A1069" s="1300">
        <v>1172428204</v>
      </c>
      <c r="B1069" s="1301" t="s">
        <v>1283</v>
      </c>
      <c r="C1069" s="1301" t="s">
        <v>395</v>
      </c>
      <c r="D1069" s="1301" t="s">
        <v>396</v>
      </c>
      <c r="E1069" s="1301" t="s">
        <v>159</v>
      </c>
      <c r="F1069" s="1301" t="s">
        <v>251</v>
      </c>
      <c r="G1069" s="1301" t="s">
        <v>250</v>
      </c>
    </row>
    <row r="1070" spans="1:7">
      <c r="A1070" s="1300">
        <v>1172440019</v>
      </c>
      <c r="B1070" s="1301" t="s">
        <v>1284</v>
      </c>
      <c r="C1070" s="1301" t="s">
        <v>395</v>
      </c>
      <c r="D1070" s="1301" t="s">
        <v>848</v>
      </c>
      <c r="E1070" s="1301" t="s">
        <v>158</v>
      </c>
      <c r="F1070" s="1301" t="s">
        <v>247</v>
      </c>
      <c r="G1070" s="1301" t="s">
        <v>246</v>
      </c>
    </row>
    <row r="1071" spans="1:7">
      <c r="A1071" s="1300">
        <v>1172446859</v>
      </c>
      <c r="B1071" s="1301" t="s">
        <v>437</v>
      </c>
      <c r="C1071" s="1301" t="s">
        <v>7</v>
      </c>
      <c r="D1071" s="1301"/>
      <c r="E1071" s="1301"/>
      <c r="F1071" s="1301" t="s">
        <v>231</v>
      </c>
      <c r="G1071" s="1301" t="s">
        <v>230</v>
      </c>
    </row>
    <row r="1072" spans="1:7">
      <c r="A1072" s="1300">
        <v>1172453020</v>
      </c>
      <c r="B1072" s="1301" t="s">
        <v>1285</v>
      </c>
      <c r="C1072" s="1301" t="s">
        <v>395</v>
      </c>
      <c r="D1072" s="1301" t="s">
        <v>400</v>
      </c>
      <c r="E1072" s="1301" t="s">
        <v>153</v>
      </c>
      <c r="F1072" s="1301" t="s">
        <v>251</v>
      </c>
      <c r="G1072" s="1301" t="s">
        <v>250</v>
      </c>
    </row>
    <row r="1073" spans="1:7">
      <c r="A1073" s="1300">
        <v>1172478746</v>
      </c>
      <c r="B1073" s="1301" t="s">
        <v>1623</v>
      </c>
      <c r="C1073" s="1301" t="s">
        <v>7</v>
      </c>
      <c r="D1073" s="1301"/>
      <c r="E1073" s="1301"/>
      <c r="F1073" s="1301" t="s">
        <v>227</v>
      </c>
      <c r="G1073" s="1301" t="s">
        <v>226</v>
      </c>
    </row>
    <row r="1074" spans="1:7">
      <c r="A1074" s="1300">
        <v>1172509193</v>
      </c>
      <c r="B1074" s="1301" t="s">
        <v>447</v>
      </c>
      <c r="C1074" s="1301" t="s">
        <v>395</v>
      </c>
      <c r="D1074" s="1301" t="s">
        <v>399</v>
      </c>
      <c r="E1074" s="1301" t="s">
        <v>150</v>
      </c>
      <c r="F1074" s="1301" t="s">
        <v>237</v>
      </c>
      <c r="G1074" s="1301" t="s">
        <v>236</v>
      </c>
    </row>
    <row r="1075" spans="1:7">
      <c r="A1075" s="1300">
        <v>1172513286</v>
      </c>
      <c r="B1075" s="1301" t="s">
        <v>1624</v>
      </c>
      <c r="C1075" s="1301" t="s">
        <v>7</v>
      </c>
      <c r="D1075" s="1301"/>
      <c r="E1075" s="1301"/>
      <c r="F1075" s="1301" t="s">
        <v>251</v>
      </c>
      <c r="G1075" s="1301" t="s">
        <v>250</v>
      </c>
    </row>
    <row r="1076" spans="1:7">
      <c r="A1076" s="1300">
        <v>1172513344</v>
      </c>
      <c r="B1076" s="1301" t="s">
        <v>741</v>
      </c>
      <c r="C1076" s="1301" t="s">
        <v>7</v>
      </c>
      <c r="D1076" s="1301"/>
      <c r="E1076" s="1301"/>
      <c r="F1076" s="1301" t="s">
        <v>249</v>
      </c>
      <c r="G1076" s="1301" t="s">
        <v>248</v>
      </c>
    </row>
    <row r="1077" spans="1:7">
      <c r="A1077" s="1300">
        <v>1172526445</v>
      </c>
      <c r="B1077" s="1301" t="s">
        <v>911</v>
      </c>
      <c r="C1077" s="1301" t="s">
        <v>7</v>
      </c>
      <c r="D1077" s="1301"/>
      <c r="E1077" s="1301"/>
      <c r="F1077" s="1301" t="s">
        <v>251</v>
      </c>
      <c r="G1077" s="1301" t="s">
        <v>250</v>
      </c>
    </row>
    <row r="1078" spans="1:7">
      <c r="A1078" s="1300">
        <v>1172537731</v>
      </c>
      <c r="B1078" s="1301" t="s">
        <v>1286</v>
      </c>
      <c r="C1078" s="1301" t="s">
        <v>395</v>
      </c>
      <c r="D1078" s="1301" t="s">
        <v>396</v>
      </c>
      <c r="E1078" s="1301" t="s">
        <v>159</v>
      </c>
      <c r="F1078" s="1301" t="s">
        <v>251</v>
      </c>
      <c r="G1078" s="1301" t="s">
        <v>250</v>
      </c>
    </row>
    <row r="1079" spans="1:7">
      <c r="A1079" s="1300">
        <v>1172537848</v>
      </c>
      <c r="B1079" s="1301" t="s">
        <v>785</v>
      </c>
      <c r="C1079" s="1301" t="s">
        <v>395</v>
      </c>
      <c r="D1079" s="1301" t="s">
        <v>396</v>
      </c>
      <c r="E1079" s="1301" t="s">
        <v>159</v>
      </c>
      <c r="F1079" s="1301" t="s">
        <v>251</v>
      </c>
      <c r="G1079" s="1301" t="s">
        <v>250</v>
      </c>
    </row>
    <row r="1080" spans="1:7">
      <c r="A1080" s="1300">
        <v>1172546021</v>
      </c>
      <c r="B1080" s="1301" t="s">
        <v>1625</v>
      </c>
      <c r="C1080" s="1301" t="s">
        <v>7</v>
      </c>
      <c r="D1080" s="1301"/>
      <c r="E1080" s="1301"/>
      <c r="F1080" s="1301" t="s">
        <v>237</v>
      </c>
      <c r="G1080" s="1301" t="s">
        <v>236</v>
      </c>
    </row>
    <row r="1081" spans="1:7">
      <c r="A1081" s="1300">
        <v>1172571557</v>
      </c>
      <c r="B1081" s="1301" t="s">
        <v>1626</v>
      </c>
      <c r="C1081" s="1301" t="s">
        <v>7</v>
      </c>
      <c r="D1081" s="1301"/>
      <c r="E1081" s="1301"/>
      <c r="F1081" s="1301" t="s">
        <v>251</v>
      </c>
      <c r="G1081" s="1301" t="s">
        <v>250</v>
      </c>
    </row>
    <row r="1082" spans="1:7">
      <c r="A1082" s="1300">
        <v>1172571565</v>
      </c>
      <c r="B1082" s="1301" t="s">
        <v>1627</v>
      </c>
      <c r="C1082" s="1301" t="s">
        <v>7</v>
      </c>
      <c r="D1082" s="1301"/>
      <c r="E1082" s="1301"/>
      <c r="F1082" s="1301" t="s">
        <v>251</v>
      </c>
      <c r="G1082" s="1301" t="s">
        <v>250</v>
      </c>
    </row>
    <row r="1083" spans="1:7">
      <c r="A1083" s="1300">
        <v>1172571656</v>
      </c>
      <c r="B1083" s="1301" t="s">
        <v>1628</v>
      </c>
      <c r="C1083" s="1301" t="s">
        <v>7</v>
      </c>
      <c r="D1083" s="1301"/>
      <c r="E1083" s="1301"/>
      <c r="F1083" s="1301" t="s">
        <v>251</v>
      </c>
      <c r="G1083" s="1301" t="s">
        <v>250</v>
      </c>
    </row>
    <row r="1084" spans="1:7">
      <c r="A1084" s="1300">
        <v>1172597271</v>
      </c>
      <c r="B1084" s="1301" t="s">
        <v>1629</v>
      </c>
      <c r="C1084" s="1301" t="s">
        <v>7</v>
      </c>
      <c r="D1084" s="1301"/>
      <c r="E1084" s="1301"/>
      <c r="F1084" s="1301" t="s">
        <v>257</v>
      </c>
      <c r="G1084" s="1301" t="s">
        <v>256</v>
      </c>
    </row>
    <row r="1085" spans="1:7">
      <c r="A1085" s="1300">
        <v>1172628894</v>
      </c>
      <c r="B1085" s="1301" t="s">
        <v>1630</v>
      </c>
      <c r="C1085" s="1301" t="s">
        <v>7</v>
      </c>
      <c r="D1085" s="1301"/>
      <c r="E1085" s="1301"/>
      <c r="F1085" s="1301" t="s">
        <v>251</v>
      </c>
      <c r="G1085" s="1301" t="s">
        <v>250</v>
      </c>
    </row>
    <row r="1086" spans="1:7">
      <c r="A1086" s="1300">
        <v>1172635881</v>
      </c>
      <c r="B1086" s="1301" t="s">
        <v>742</v>
      </c>
      <c r="C1086" s="1301" t="s">
        <v>395</v>
      </c>
      <c r="D1086" s="1301" t="s">
        <v>399</v>
      </c>
      <c r="E1086" s="1301" t="s">
        <v>150</v>
      </c>
      <c r="F1086" s="1301" t="s">
        <v>251</v>
      </c>
      <c r="G1086" s="1301" t="s">
        <v>250</v>
      </c>
    </row>
    <row r="1087" spans="1:7">
      <c r="A1087" s="1300">
        <v>1172662083</v>
      </c>
      <c r="B1087" s="1301" t="s">
        <v>1631</v>
      </c>
      <c r="C1087" s="1301" t="s">
        <v>7</v>
      </c>
      <c r="D1087" s="1301"/>
      <c r="E1087" s="1301"/>
      <c r="F1087" s="1301" t="s">
        <v>229</v>
      </c>
      <c r="G1087" s="1301" t="s">
        <v>228</v>
      </c>
    </row>
    <row r="1088" spans="1:7">
      <c r="A1088" s="1300">
        <v>1172668767</v>
      </c>
      <c r="B1088" s="1301" t="s">
        <v>1632</v>
      </c>
      <c r="C1088" s="1301" t="s">
        <v>7</v>
      </c>
      <c r="D1088" s="1301"/>
      <c r="E1088" s="1301"/>
      <c r="F1088" s="1301" t="s">
        <v>251</v>
      </c>
      <c r="G1088" s="1301" t="s">
        <v>250</v>
      </c>
    </row>
    <row r="1089" spans="1:7">
      <c r="A1089" s="1300">
        <v>1172671977</v>
      </c>
      <c r="B1089" s="1301" t="s">
        <v>1633</v>
      </c>
      <c r="C1089" s="1301" t="s">
        <v>7</v>
      </c>
      <c r="D1089" s="1301"/>
      <c r="E1089" s="1301"/>
      <c r="F1089" s="1301" t="s">
        <v>251</v>
      </c>
      <c r="G1089" s="1301" t="s">
        <v>250</v>
      </c>
    </row>
    <row r="1090" spans="1:7">
      <c r="A1090" s="1300">
        <v>1172693047</v>
      </c>
      <c r="B1090" s="1301" t="s">
        <v>1634</v>
      </c>
      <c r="C1090" s="1301" t="s">
        <v>7</v>
      </c>
      <c r="D1090" s="1301"/>
      <c r="E1090" s="1301"/>
      <c r="F1090" s="1301" t="s">
        <v>251</v>
      </c>
      <c r="G1090" s="1301" t="s">
        <v>250</v>
      </c>
    </row>
    <row r="1091" spans="1:7">
      <c r="A1091" s="1300">
        <v>1172707516</v>
      </c>
      <c r="B1091" s="1301" t="s">
        <v>989</v>
      </c>
      <c r="C1091" s="1301" t="s">
        <v>7</v>
      </c>
      <c r="D1091" s="1301"/>
      <c r="E1091" s="1301"/>
      <c r="F1091" s="1301" t="s">
        <v>251</v>
      </c>
      <c r="G1091" s="1301" t="s">
        <v>250</v>
      </c>
    </row>
    <row r="1092" spans="1:7">
      <c r="A1092" s="1300">
        <v>1172716137</v>
      </c>
      <c r="B1092" s="1301" t="s">
        <v>1635</v>
      </c>
      <c r="C1092" s="1301" t="s">
        <v>7</v>
      </c>
      <c r="D1092" s="1301"/>
      <c r="E1092" s="1301"/>
      <c r="F1092" s="1301" t="s">
        <v>229</v>
      </c>
      <c r="G1092" s="1301" t="s">
        <v>228</v>
      </c>
    </row>
    <row r="1093" spans="1:7">
      <c r="A1093" s="1300">
        <v>1172734577</v>
      </c>
      <c r="B1093" s="1301" t="s">
        <v>768</v>
      </c>
      <c r="C1093" s="1301" t="s">
        <v>7</v>
      </c>
      <c r="D1093" s="1301"/>
      <c r="E1093" s="1301"/>
      <c r="F1093" s="1301" t="s">
        <v>251</v>
      </c>
      <c r="G1093" s="1301" t="s">
        <v>250</v>
      </c>
    </row>
    <row r="1094" spans="1:7">
      <c r="A1094" s="1300">
        <v>1172760051</v>
      </c>
      <c r="B1094" s="1301" t="s">
        <v>1636</v>
      </c>
      <c r="C1094" s="1301" t="s">
        <v>7</v>
      </c>
      <c r="D1094" s="1301"/>
      <c r="E1094" s="1301"/>
      <c r="F1094" s="1301" t="s">
        <v>251</v>
      </c>
      <c r="G1094" s="1301" t="s">
        <v>250</v>
      </c>
    </row>
    <row r="1095" spans="1:7">
      <c r="A1095" s="1300">
        <v>1172815244</v>
      </c>
      <c r="B1095" s="1301" t="s">
        <v>1637</v>
      </c>
      <c r="C1095" s="1301" t="s">
        <v>7</v>
      </c>
      <c r="D1095" s="1301"/>
      <c r="E1095" s="1301"/>
      <c r="F1095" s="1301" t="s">
        <v>251</v>
      </c>
      <c r="G1095" s="1301" t="s">
        <v>250</v>
      </c>
    </row>
    <row r="1096" spans="1:7">
      <c r="A1096" s="1300">
        <v>1172827587</v>
      </c>
      <c r="B1096" s="1301" t="s">
        <v>1287</v>
      </c>
      <c r="C1096" s="1301" t="s">
        <v>395</v>
      </c>
      <c r="D1096" s="1301" t="s">
        <v>399</v>
      </c>
      <c r="E1096" s="1301" t="s">
        <v>150</v>
      </c>
      <c r="F1096" s="1301" t="s">
        <v>237</v>
      </c>
      <c r="G1096" s="1301" t="s">
        <v>236</v>
      </c>
    </row>
    <row r="1097" spans="1:7">
      <c r="A1097" s="1300">
        <v>1172835341</v>
      </c>
      <c r="B1097" s="1301" t="s">
        <v>1638</v>
      </c>
      <c r="C1097" s="1301" t="s">
        <v>7</v>
      </c>
      <c r="D1097" s="1301"/>
      <c r="E1097" s="1301"/>
      <c r="F1097" s="1301" t="s">
        <v>227</v>
      </c>
      <c r="G1097" s="1301" t="s">
        <v>226</v>
      </c>
    </row>
    <row r="1098" spans="1:7">
      <c r="A1098" s="1300">
        <v>1172843915</v>
      </c>
      <c r="B1098" s="1301" t="s">
        <v>1639</v>
      </c>
      <c r="C1098" s="1301" t="s">
        <v>7</v>
      </c>
      <c r="D1098" s="1301"/>
      <c r="E1098" s="1301"/>
      <c r="F1098" s="1301" t="s">
        <v>229</v>
      </c>
      <c r="G1098" s="1301" t="s">
        <v>228</v>
      </c>
    </row>
    <row r="1099" spans="1:7">
      <c r="A1099" s="1300">
        <v>1172855778</v>
      </c>
      <c r="B1099" s="1301" t="s">
        <v>1288</v>
      </c>
      <c r="C1099" s="1301" t="s">
        <v>395</v>
      </c>
      <c r="D1099" s="1301" t="s">
        <v>396</v>
      </c>
      <c r="E1099" s="1301" t="s">
        <v>159</v>
      </c>
      <c r="F1099" s="1301" t="s">
        <v>237</v>
      </c>
      <c r="G1099" s="1301" t="s">
        <v>236</v>
      </c>
    </row>
    <row r="1100" spans="1:7">
      <c r="A1100" s="1300">
        <v>1172891658</v>
      </c>
      <c r="B1100" s="1301" t="s">
        <v>1640</v>
      </c>
      <c r="C1100" s="1301" t="s">
        <v>7</v>
      </c>
      <c r="D1100" s="1301"/>
      <c r="E1100" s="1301"/>
      <c r="F1100" s="1301" t="s">
        <v>229</v>
      </c>
      <c r="G1100" s="1301" t="s">
        <v>228</v>
      </c>
    </row>
    <row r="1101" spans="1:7">
      <c r="A1101" s="1300">
        <v>1172905078</v>
      </c>
      <c r="B1101" s="1301" t="s">
        <v>917</v>
      </c>
      <c r="C1101" s="1301" t="s">
        <v>395</v>
      </c>
      <c r="D1101" s="1301" t="s">
        <v>856</v>
      </c>
      <c r="E1101" s="1301" t="s">
        <v>110</v>
      </c>
      <c r="F1101" s="1301" t="s">
        <v>239</v>
      </c>
      <c r="G1101" s="1301" t="s">
        <v>238</v>
      </c>
    </row>
    <row r="1102" spans="1:7">
      <c r="A1102" s="1300">
        <v>1172905821</v>
      </c>
      <c r="B1102" s="1301" t="s">
        <v>1641</v>
      </c>
      <c r="C1102" s="1301" t="s">
        <v>7</v>
      </c>
      <c r="D1102" s="1301"/>
      <c r="E1102" s="1301"/>
      <c r="F1102" s="1301" t="s">
        <v>229</v>
      </c>
      <c r="G1102" s="1301" t="s">
        <v>228</v>
      </c>
    </row>
    <row r="1103" spans="1:7">
      <c r="A1103" s="1300">
        <v>1172906639</v>
      </c>
      <c r="B1103" s="1301" t="s">
        <v>786</v>
      </c>
      <c r="C1103" s="1301" t="s">
        <v>395</v>
      </c>
      <c r="D1103" s="1301" t="s">
        <v>399</v>
      </c>
      <c r="E1103" s="1301" t="s">
        <v>150</v>
      </c>
      <c r="F1103" s="1301" t="s">
        <v>251</v>
      </c>
      <c r="G1103" s="1301" t="s">
        <v>250</v>
      </c>
    </row>
    <row r="1104" spans="1:7">
      <c r="A1104" s="1300">
        <v>1172921315</v>
      </c>
      <c r="B1104" s="1301" t="s">
        <v>1642</v>
      </c>
      <c r="C1104" s="1301" t="s">
        <v>7</v>
      </c>
      <c r="D1104" s="1301"/>
      <c r="E1104" s="1301"/>
      <c r="F1104" s="1301" t="s">
        <v>251</v>
      </c>
      <c r="G1104" s="1301" t="s">
        <v>250</v>
      </c>
    </row>
    <row r="1105" spans="1:7">
      <c r="A1105" s="1300">
        <v>1172940729</v>
      </c>
      <c r="B1105" s="1301" t="s">
        <v>1643</v>
      </c>
      <c r="C1105" s="1301" t="s">
        <v>7</v>
      </c>
      <c r="D1105" s="1301"/>
      <c r="E1105" s="1301"/>
      <c r="F1105" s="1301" t="s">
        <v>251</v>
      </c>
      <c r="G1105" s="1301" t="s">
        <v>250</v>
      </c>
    </row>
    <row r="1106" spans="1:7">
      <c r="A1106" s="1300">
        <v>1172944549</v>
      </c>
      <c r="B1106" s="1301" t="s">
        <v>1644</v>
      </c>
      <c r="C1106" s="1301" t="s">
        <v>7</v>
      </c>
      <c r="D1106" s="1301"/>
      <c r="E1106" s="1301"/>
      <c r="F1106" s="1301" t="s">
        <v>251</v>
      </c>
      <c r="G1106" s="1301" t="s">
        <v>250</v>
      </c>
    </row>
    <row r="1107" spans="1:7">
      <c r="A1107" s="1300">
        <v>1172948409</v>
      </c>
      <c r="B1107" s="1301" t="s">
        <v>1645</v>
      </c>
      <c r="C1107" s="1301" t="s">
        <v>7</v>
      </c>
      <c r="D1107" s="1301"/>
      <c r="E1107" s="1301"/>
      <c r="F1107" s="1301" t="s">
        <v>243</v>
      </c>
      <c r="G1107" s="1301" t="s">
        <v>242</v>
      </c>
    </row>
    <row r="1108" spans="1:7">
      <c r="A1108" s="1300">
        <v>1172952161</v>
      </c>
      <c r="B1108" s="1301" t="s">
        <v>1646</v>
      </c>
      <c r="C1108" s="1301" t="s">
        <v>7</v>
      </c>
      <c r="D1108" s="1301"/>
      <c r="E1108" s="1301"/>
      <c r="F1108" s="1301" t="s">
        <v>251</v>
      </c>
      <c r="G1108" s="1301" t="s">
        <v>250</v>
      </c>
    </row>
    <row r="1109" spans="1:7">
      <c r="A1109" s="1300">
        <v>1172957210</v>
      </c>
      <c r="B1109" s="1301" t="s">
        <v>1647</v>
      </c>
      <c r="C1109" s="1301" t="s">
        <v>7</v>
      </c>
      <c r="D1109" s="1301"/>
      <c r="E1109" s="1301"/>
      <c r="F1109" s="1301" t="s">
        <v>241</v>
      </c>
      <c r="G1109" s="1301" t="s">
        <v>240</v>
      </c>
    </row>
    <row r="1110" spans="1:7">
      <c r="A1110" s="1300">
        <v>1172964943</v>
      </c>
      <c r="B1110" s="1301" t="s">
        <v>992</v>
      </c>
      <c r="C1110" s="1301" t="s">
        <v>395</v>
      </c>
      <c r="D1110" s="1301" t="s">
        <v>848</v>
      </c>
      <c r="E1110" s="1301" t="s">
        <v>158</v>
      </c>
      <c r="F1110" s="1301" t="s">
        <v>251</v>
      </c>
      <c r="G1110" s="1301" t="s">
        <v>250</v>
      </c>
    </row>
    <row r="1111" spans="1:7">
      <c r="A1111" s="1300">
        <v>1172969660</v>
      </c>
      <c r="B1111" s="1301" t="s">
        <v>763</v>
      </c>
      <c r="C1111" s="1301" t="s">
        <v>395</v>
      </c>
      <c r="D1111" s="1301" t="s">
        <v>401</v>
      </c>
      <c r="E1111" s="1301" t="s">
        <v>143</v>
      </c>
      <c r="F1111" s="1301" t="s">
        <v>251</v>
      </c>
      <c r="G1111" s="1301" t="s">
        <v>250</v>
      </c>
    </row>
    <row r="1112" spans="1:7">
      <c r="A1112" s="1300">
        <v>1172997414</v>
      </c>
      <c r="B1112" s="1301" t="s">
        <v>1648</v>
      </c>
      <c r="C1112" s="1301" t="s">
        <v>7</v>
      </c>
      <c r="D1112" s="1301"/>
      <c r="E1112" s="1301"/>
      <c r="F1112" s="1301" t="s">
        <v>251</v>
      </c>
      <c r="G1112" s="1301" t="s">
        <v>250</v>
      </c>
    </row>
    <row r="1113" spans="1:7">
      <c r="A1113" s="1300">
        <v>1173019598</v>
      </c>
      <c r="B1113" s="1301" t="s">
        <v>1649</v>
      </c>
      <c r="C1113" s="1301" t="s">
        <v>7</v>
      </c>
      <c r="D1113" s="1301"/>
      <c r="E1113" s="1301"/>
      <c r="F1113" s="1301" t="s">
        <v>249</v>
      </c>
      <c r="G1113" s="1301" t="s">
        <v>248</v>
      </c>
    </row>
    <row r="1114" spans="1:7">
      <c r="A1114" s="1300">
        <v>1173033185</v>
      </c>
      <c r="B1114" s="1301" t="s">
        <v>1650</v>
      </c>
      <c r="C1114" s="1301" t="s">
        <v>7</v>
      </c>
      <c r="D1114" s="1301"/>
      <c r="E1114" s="1301"/>
      <c r="F1114" s="1301" t="s">
        <v>251</v>
      </c>
      <c r="G1114" s="1301" t="s">
        <v>250</v>
      </c>
    </row>
    <row r="1115" spans="1:7">
      <c r="A1115" s="1300">
        <v>1173046955</v>
      </c>
      <c r="B1115" s="1301" t="s">
        <v>1651</v>
      </c>
      <c r="C1115" s="1301" t="s">
        <v>7</v>
      </c>
      <c r="D1115" s="1301"/>
      <c r="E1115" s="1301"/>
      <c r="F1115" s="1301" t="s">
        <v>251</v>
      </c>
      <c r="G1115" s="1301" t="s">
        <v>250</v>
      </c>
    </row>
    <row r="1116" spans="1:7">
      <c r="A1116" s="1300">
        <v>1173097263</v>
      </c>
      <c r="B1116" s="1301" t="s">
        <v>1652</v>
      </c>
      <c r="C1116" s="1301" t="s">
        <v>7</v>
      </c>
      <c r="D1116" s="1301"/>
      <c r="E1116" s="1301"/>
      <c r="F1116" s="1301" t="s">
        <v>229</v>
      </c>
      <c r="G1116" s="1301" t="s">
        <v>228</v>
      </c>
    </row>
    <row r="1117" spans="1:7">
      <c r="A1117" s="1300">
        <v>1173122871</v>
      </c>
      <c r="B1117" s="1301" t="s">
        <v>990</v>
      </c>
      <c r="C1117" s="1301" t="s">
        <v>395</v>
      </c>
      <c r="D1117" s="1301" t="s">
        <v>851</v>
      </c>
      <c r="E1117" s="1301" t="s">
        <v>258</v>
      </c>
      <c r="F1117" s="1301" t="s">
        <v>251</v>
      </c>
      <c r="G1117" s="1301" t="s">
        <v>250</v>
      </c>
    </row>
    <row r="1118" spans="1:7">
      <c r="A1118" s="1300">
        <v>1173155210</v>
      </c>
      <c r="B1118" s="1301" t="s">
        <v>987</v>
      </c>
      <c r="C1118" s="1301" t="s">
        <v>7</v>
      </c>
      <c r="D1118" s="1301"/>
      <c r="E1118" s="1301"/>
      <c r="F1118" s="1301" t="s">
        <v>255</v>
      </c>
      <c r="G1118" s="1301" t="s">
        <v>254</v>
      </c>
    </row>
    <row r="1119" spans="1:7">
      <c r="A1119" s="1300">
        <v>1173165425</v>
      </c>
      <c r="B1119" s="1301" t="s">
        <v>1289</v>
      </c>
      <c r="C1119" s="1301" t="s">
        <v>395</v>
      </c>
      <c r="D1119" s="1301" t="s">
        <v>851</v>
      </c>
      <c r="E1119" s="1301" t="s">
        <v>258</v>
      </c>
      <c r="F1119" s="1301" t="s">
        <v>251</v>
      </c>
      <c r="G1119" s="1301" t="s">
        <v>250</v>
      </c>
    </row>
    <row r="1120" spans="1:7">
      <c r="A1120" s="1300">
        <v>1173171563</v>
      </c>
      <c r="B1120" s="1301" t="s">
        <v>964</v>
      </c>
      <c r="C1120" s="1301" t="s">
        <v>395</v>
      </c>
      <c r="D1120" s="1301" t="s">
        <v>863</v>
      </c>
      <c r="E1120" s="1301" t="s">
        <v>154</v>
      </c>
      <c r="F1120" s="1301" t="s">
        <v>229</v>
      </c>
      <c r="G1120" s="1301" t="s">
        <v>228</v>
      </c>
    </row>
    <row r="1121" spans="1:7">
      <c r="A1121" s="1300">
        <v>1173182156</v>
      </c>
      <c r="B1121" s="1301" t="s">
        <v>558</v>
      </c>
      <c r="C1121" s="1301" t="s">
        <v>395</v>
      </c>
      <c r="D1121" s="1301" t="s">
        <v>399</v>
      </c>
      <c r="E1121" s="1301" t="s">
        <v>150</v>
      </c>
      <c r="F1121" s="1301" t="s">
        <v>251</v>
      </c>
      <c r="G1121" s="1301" t="s">
        <v>250</v>
      </c>
    </row>
    <row r="1122" spans="1:7">
      <c r="A1122" s="1300">
        <v>1173220808</v>
      </c>
      <c r="B1122" s="1301" t="s">
        <v>352</v>
      </c>
      <c r="C1122" s="1301" t="s">
        <v>7</v>
      </c>
      <c r="D1122" s="1301"/>
      <c r="E1122" s="1301"/>
      <c r="F1122" s="1301" t="s">
        <v>225</v>
      </c>
      <c r="G1122" s="1301" t="s">
        <v>224</v>
      </c>
    </row>
    <row r="1123" spans="1:7">
      <c r="A1123" s="1300">
        <v>1173226094</v>
      </c>
      <c r="B1123" s="1301" t="s">
        <v>1653</v>
      </c>
      <c r="C1123" s="1301" t="s">
        <v>7</v>
      </c>
      <c r="D1123" s="1301"/>
      <c r="E1123" s="1301"/>
      <c r="F1123" s="1301" t="s">
        <v>237</v>
      </c>
      <c r="G1123" s="1301" t="s">
        <v>236</v>
      </c>
    </row>
    <row r="1124" spans="1:7">
      <c r="A1124" s="1300">
        <v>1173232498</v>
      </c>
      <c r="B1124" s="1301" t="s">
        <v>1654</v>
      </c>
      <c r="C1124" s="1301" t="s">
        <v>7</v>
      </c>
      <c r="D1124" s="1301"/>
      <c r="E1124" s="1301"/>
      <c r="F1124" s="1301" t="s">
        <v>229</v>
      </c>
      <c r="G1124" s="1301" t="s">
        <v>228</v>
      </c>
    </row>
    <row r="1125" spans="1:7">
      <c r="A1125" s="1300">
        <v>1173257297</v>
      </c>
      <c r="B1125" s="1301" t="s">
        <v>1655</v>
      </c>
      <c r="C1125" s="1301" t="s">
        <v>7</v>
      </c>
      <c r="D1125" s="1301"/>
      <c r="E1125" s="1301"/>
      <c r="F1125" s="1301" t="s">
        <v>251</v>
      </c>
      <c r="G1125" s="1301" t="s">
        <v>250</v>
      </c>
    </row>
    <row r="1126" spans="1:7">
      <c r="A1126" s="1300">
        <v>1173299703</v>
      </c>
      <c r="B1126" s="1301" t="s">
        <v>1656</v>
      </c>
      <c r="C1126" s="1301" t="s">
        <v>7</v>
      </c>
      <c r="D1126" s="1301"/>
      <c r="E1126" s="1301"/>
      <c r="F1126" s="1301" t="s">
        <v>251</v>
      </c>
      <c r="G1126" s="1301" t="s">
        <v>250</v>
      </c>
    </row>
    <row r="1127" spans="1:7">
      <c r="A1127" s="1300">
        <v>1173342735</v>
      </c>
      <c r="B1127" s="1301" t="s">
        <v>539</v>
      </c>
      <c r="C1127" s="1301" t="s">
        <v>395</v>
      </c>
      <c r="D1127" s="1301" t="s">
        <v>401</v>
      </c>
      <c r="E1127" s="1301" t="s">
        <v>143</v>
      </c>
      <c r="F1127" s="1301" t="s">
        <v>225</v>
      </c>
      <c r="G1127" s="1301" t="s">
        <v>224</v>
      </c>
    </row>
    <row r="1128" spans="1:7">
      <c r="A1128" s="1300">
        <v>1173344475</v>
      </c>
      <c r="B1128" s="1301" t="s">
        <v>726</v>
      </c>
      <c r="C1128" s="1301" t="s">
        <v>7</v>
      </c>
      <c r="D1128" s="1301"/>
      <c r="E1128" s="1301"/>
      <c r="F1128" s="1301" t="s">
        <v>241</v>
      </c>
      <c r="G1128" s="1301" t="s">
        <v>240</v>
      </c>
    </row>
    <row r="1129" spans="1:7">
      <c r="A1129" s="1300">
        <v>1173362923</v>
      </c>
      <c r="B1129" s="1301" t="s">
        <v>808</v>
      </c>
      <c r="C1129" s="1301" t="s">
        <v>7</v>
      </c>
      <c r="D1129" s="1301"/>
      <c r="E1129" s="1301"/>
      <c r="F1129" s="1301" t="s">
        <v>257</v>
      </c>
      <c r="G1129" s="1301" t="s">
        <v>256</v>
      </c>
    </row>
    <row r="1130" spans="1:7">
      <c r="A1130" s="1300">
        <v>1173395543</v>
      </c>
      <c r="B1130" s="1301" t="s">
        <v>1657</v>
      </c>
      <c r="C1130" s="1301" t="s">
        <v>7</v>
      </c>
      <c r="D1130" s="1301"/>
      <c r="E1130" s="1301"/>
      <c r="F1130" s="1301" t="s">
        <v>251</v>
      </c>
      <c r="G1130" s="1301" t="s">
        <v>250</v>
      </c>
    </row>
    <row r="1131" spans="1:7">
      <c r="A1131" s="1300">
        <v>1173402307</v>
      </c>
      <c r="B1131" s="1301" t="s">
        <v>1658</v>
      </c>
      <c r="C1131" s="1301" t="s">
        <v>7</v>
      </c>
      <c r="D1131" s="1301"/>
      <c r="E1131" s="1301"/>
      <c r="F1131" s="1301" t="s">
        <v>247</v>
      </c>
      <c r="G1131" s="1301" t="s">
        <v>246</v>
      </c>
    </row>
    <row r="1132" spans="1:7">
      <c r="A1132" s="1300">
        <v>1173417248</v>
      </c>
      <c r="B1132" s="1301" t="s">
        <v>1659</v>
      </c>
      <c r="C1132" s="1301" t="s">
        <v>7</v>
      </c>
      <c r="D1132" s="1301"/>
      <c r="E1132" s="1301"/>
      <c r="F1132" s="1301" t="s">
        <v>251</v>
      </c>
      <c r="G1132" s="1301" t="s">
        <v>250</v>
      </c>
    </row>
    <row r="1133" spans="1:7">
      <c r="A1133" s="1300">
        <v>1173422156</v>
      </c>
      <c r="B1133" s="1301" t="s">
        <v>1660</v>
      </c>
      <c r="C1133" s="1301" t="s">
        <v>7</v>
      </c>
      <c r="D1133" s="1301"/>
      <c r="E1133" s="1301"/>
      <c r="F1133" s="1301" t="s">
        <v>245</v>
      </c>
      <c r="G1133" s="1301" t="s">
        <v>244</v>
      </c>
    </row>
    <row r="1134" spans="1:7">
      <c r="A1134" s="1300">
        <v>1173423618</v>
      </c>
      <c r="B1134" s="1301" t="s">
        <v>1661</v>
      </c>
      <c r="C1134" s="1301" t="s">
        <v>7</v>
      </c>
      <c r="D1134" s="1301"/>
      <c r="E1134" s="1301"/>
      <c r="F1134" s="1301" t="s">
        <v>251</v>
      </c>
      <c r="G1134" s="1301" t="s">
        <v>250</v>
      </c>
    </row>
    <row r="1135" spans="1:7">
      <c r="A1135" s="1300">
        <v>1173470437</v>
      </c>
      <c r="B1135" s="1301" t="s">
        <v>1290</v>
      </c>
      <c r="C1135" s="1301" t="s">
        <v>395</v>
      </c>
      <c r="D1135" s="1301" t="s">
        <v>399</v>
      </c>
      <c r="E1135" s="1301" t="s">
        <v>150</v>
      </c>
      <c r="F1135" s="1301" t="s">
        <v>225</v>
      </c>
      <c r="G1135" s="1301" t="s">
        <v>224</v>
      </c>
    </row>
    <row r="1136" spans="1:7">
      <c r="A1136" s="1300">
        <v>1173488322</v>
      </c>
      <c r="B1136" s="1301" t="s">
        <v>1662</v>
      </c>
      <c r="C1136" s="1301" t="s">
        <v>7</v>
      </c>
      <c r="D1136" s="1301"/>
      <c r="E1136" s="1301"/>
      <c r="F1136" s="1301" t="s">
        <v>243</v>
      </c>
      <c r="G1136" s="1301" t="s">
        <v>242</v>
      </c>
    </row>
    <row r="1137" spans="1:7">
      <c r="A1137" s="1300">
        <v>1173489312</v>
      </c>
      <c r="B1137" s="1301" t="s">
        <v>1663</v>
      </c>
      <c r="C1137" s="1301" t="s">
        <v>7</v>
      </c>
      <c r="D1137" s="1301"/>
      <c r="E1137" s="1301"/>
      <c r="F1137" s="1301" t="s">
        <v>251</v>
      </c>
      <c r="G1137" s="1301" t="s">
        <v>250</v>
      </c>
    </row>
    <row r="1138" spans="1:7">
      <c r="A1138" s="1300">
        <v>1173507618</v>
      </c>
      <c r="B1138" s="1301" t="s">
        <v>1291</v>
      </c>
      <c r="C1138" s="1301" t="s">
        <v>395</v>
      </c>
      <c r="D1138" s="1301" t="s">
        <v>399</v>
      </c>
      <c r="E1138" s="1301" t="s">
        <v>150</v>
      </c>
      <c r="F1138" s="1301" t="s">
        <v>257</v>
      </c>
      <c r="G1138" s="1301" t="s">
        <v>256</v>
      </c>
    </row>
    <row r="1139" spans="1:7">
      <c r="A1139" s="1300">
        <v>1173510356</v>
      </c>
      <c r="B1139" s="1301" t="s">
        <v>1664</v>
      </c>
      <c r="C1139" s="1301" t="s">
        <v>7</v>
      </c>
      <c r="D1139" s="1301"/>
      <c r="E1139" s="1301"/>
      <c r="F1139" s="1301" t="s">
        <v>251</v>
      </c>
      <c r="G1139" s="1301" t="s">
        <v>250</v>
      </c>
    </row>
    <row r="1140" spans="1:7">
      <c r="A1140" s="1300">
        <v>1173531097</v>
      </c>
      <c r="B1140" s="1301" t="s">
        <v>1665</v>
      </c>
      <c r="C1140" s="1301" t="s">
        <v>7</v>
      </c>
      <c r="D1140" s="1301"/>
      <c r="E1140" s="1301"/>
      <c r="F1140" s="1301" t="s">
        <v>251</v>
      </c>
      <c r="G1140" s="1301" t="s">
        <v>250</v>
      </c>
    </row>
    <row r="1141" spans="1:7">
      <c r="A1141" s="1300">
        <v>1173542466</v>
      </c>
      <c r="B1141" s="1301" t="s">
        <v>1666</v>
      </c>
      <c r="C1141" s="1301" t="s">
        <v>7</v>
      </c>
      <c r="D1141" s="1301"/>
      <c r="E1141" s="1301"/>
      <c r="F1141" s="1301" t="s">
        <v>249</v>
      </c>
      <c r="G1141" s="1301" t="s">
        <v>248</v>
      </c>
    </row>
    <row r="1142" spans="1:7">
      <c r="A1142" s="1300">
        <v>1173559064</v>
      </c>
      <c r="B1142" s="1301" t="s">
        <v>1667</v>
      </c>
      <c r="C1142" s="1301" t="s">
        <v>7</v>
      </c>
      <c r="D1142" s="1301"/>
      <c r="E1142" s="1301"/>
      <c r="F1142" s="1301" t="s">
        <v>251</v>
      </c>
      <c r="G1142" s="1301" t="s">
        <v>250</v>
      </c>
    </row>
    <row r="1143" spans="1:7">
      <c r="A1143" s="1300">
        <v>1173559486</v>
      </c>
      <c r="B1143" s="1301" t="s">
        <v>1668</v>
      </c>
      <c r="C1143" s="1301" t="s">
        <v>7</v>
      </c>
      <c r="D1143" s="1301"/>
      <c r="E1143" s="1301"/>
      <c r="F1143" s="1301" t="s">
        <v>229</v>
      </c>
      <c r="G1143" s="1301" t="s">
        <v>228</v>
      </c>
    </row>
    <row r="1144" spans="1:7">
      <c r="A1144" s="1300">
        <v>1173566515</v>
      </c>
      <c r="B1144" s="1301" t="s">
        <v>991</v>
      </c>
      <c r="C1144" s="1301" t="s">
        <v>395</v>
      </c>
      <c r="D1144" s="1301" t="s">
        <v>848</v>
      </c>
      <c r="E1144" s="1301" t="s">
        <v>158</v>
      </c>
      <c r="F1144" s="1301" t="s">
        <v>231</v>
      </c>
      <c r="G1144" s="1301" t="s">
        <v>230</v>
      </c>
    </row>
    <row r="1145" spans="1:7">
      <c r="A1145" s="1300">
        <v>1173573214</v>
      </c>
      <c r="B1145" s="1301" t="s">
        <v>1292</v>
      </c>
      <c r="C1145" s="1301" t="s">
        <v>395</v>
      </c>
      <c r="D1145" s="1301" t="s">
        <v>848</v>
      </c>
      <c r="E1145" s="1301" t="s">
        <v>158</v>
      </c>
      <c r="F1145" s="1301" t="s">
        <v>255</v>
      </c>
      <c r="G1145" s="1301" t="s">
        <v>254</v>
      </c>
    </row>
    <row r="1146" spans="1:7">
      <c r="A1146" s="1300">
        <v>1173582645</v>
      </c>
      <c r="B1146" s="1301" t="s">
        <v>1669</v>
      </c>
      <c r="C1146" s="1301" t="s">
        <v>7</v>
      </c>
      <c r="D1146" s="1301"/>
      <c r="E1146" s="1301"/>
      <c r="F1146" s="1301" t="s">
        <v>251</v>
      </c>
      <c r="G1146" s="1301" t="s">
        <v>250</v>
      </c>
    </row>
    <row r="1147" spans="1:7">
      <c r="A1147" s="1300">
        <v>1173589392</v>
      </c>
      <c r="B1147" s="1301" t="s">
        <v>1670</v>
      </c>
      <c r="C1147" s="1301" t="s">
        <v>7</v>
      </c>
      <c r="D1147" s="1301"/>
      <c r="E1147" s="1301"/>
      <c r="F1147" s="1301" t="s">
        <v>251</v>
      </c>
      <c r="G1147" s="1301" t="s">
        <v>250</v>
      </c>
    </row>
    <row r="1148" spans="1:7">
      <c r="A1148" s="1300">
        <v>1173630022</v>
      </c>
      <c r="B1148" s="1301" t="s">
        <v>1293</v>
      </c>
      <c r="C1148" s="1301" t="s">
        <v>395</v>
      </c>
      <c r="D1148" s="1301" t="s">
        <v>399</v>
      </c>
      <c r="E1148" s="1301" t="s">
        <v>150</v>
      </c>
      <c r="F1148" s="1301" t="s">
        <v>229</v>
      </c>
      <c r="G1148" s="1301" t="s">
        <v>228</v>
      </c>
    </row>
    <row r="1149" spans="1:7">
      <c r="A1149" s="1300">
        <v>1173631558</v>
      </c>
      <c r="B1149" s="1301" t="s">
        <v>1671</v>
      </c>
      <c r="C1149" s="1301" t="s">
        <v>7</v>
      </c>
      <c r="D1149" s="1301"/>
      <c r="E1149" s="1301"/>
      <c r="F1149" s="1301" t="s">
        <v>251</v>
      </c>
      <c r="G1149" s="1301" t="s">
        <v>250</v>
      </c>
    </row>
    <row r="1150" spans="1:7">
      <c r="A1150" s="1300">
        <v>1173701526</v>
      </c>
      <c r="B1150" s="1301" t="s">
        <v>1294</v>
      </c>
      <c r="C1150" s="1301" t="s">
        <v>395</v>
      </c>
      <c r="D1150" s="1301" t="s">
        <v>400</v>
      </c>
      <c r="E1150" s="1301" t="s">
        <v>153</v>
      </c>
      <c r="F1150" s="1301" t="s">
        <v>243</v>
      </c>
      <c r="G1150" s="1301" t="s">
        <v>242</v>
      </c>
    </row>
    <row r="1151" spans="1:7">
      <c r="A1151" s="1300">
        <v>1173704520</v>
      </c>
      <c r="B1151" s="1301" t="s">
        <v>974</v>
      </c>
      <c r="C1151" s="1301" t="s">
        <v>395</v>
      </c>
      <c r="D1151" s="1301" t="s">
        <v>848</v>
      </c>
      <c r="E1151" s="1301" t="s">
        <v>158</v>
      </c>
      <c r="F1151" s="1301" t="s">
        <v>251</v>
      </c>
      <c r="G1151" s="1301" t="s">
        <v>250</v>
      </c>
    </row>
    <row r="1152" spans="1:7">
      <c r="A1152" s="1300">
        <v>1173721045</v>
      </c>
      <c r="B1152" s="1301" t="s">
        <v>1295</v>
      </c>
      <c r="C1152" s="1301" t="s">
        <v>395</v>
      </c>
      <c r="D1152" s="1301" t="s">
        <v>399</v>
      </c>
      <c r="E1152" s="1301" t="s">
        <v>150</v>
      </c>
      <c r="F1152" s="1301" t="s">
        <v>251</v>
      </c>
      <c r="G1152" s="1301" t="s">
        <v>250</v>
      </c>
    </row>
    <row r="1153" spans="1:7">
      <c r="A1153" s="1300">
        <v>1173762858</v>
      </c>
      <c r="B1153" s="1301" t="s">
        <v>1672</v>
      </c>
      <c r="C1153" s="1301" t="s">
        <v>7</v>
      </c>
      <c r="D1153" s="1301"/>
      <c r="E1153" s="1301"/>
      <c r="F1153" s="1301" t="s">
        <v>251</v>
      </c>
      <c r="G1153" s="1301" t="s">
        <v>250</v>
      </c>
    </row>
    <row r="1154" spans="1:7">
      <c r="A1154" s="1300">
        <v>1173766586</v>
      </c>
      <c r="B1154" s="1301" t="s">
        <v>1296</v>
      </c>
      <c r="C1154" s="1301" t="s">
        <v>395</v>
      </c>
      <c r="D1154" s="1301" t="s">
        <v>851</v>
      </c>
      <c r="E1154" s="1301" t="s">
        <v>258</v>
      </c>
      <c r="F1154" s="1301" t="s">
        <v>251</v>
      </c>
      <c r="G1154" s="1301" t="s">
        <v>250</v>
      </c>
    </row>
    <row r="1155" spans="1:7">
      <c r="A1155" s="1300">
        <v>1173767568</v>
      </c>
      <c r="B1155" s="1301" t="s">
        <v>852</v>
      </c>
      <c r="C1155" s="1301" t="s">
        <v>395</v>
      </c>
      <c r="D1155" s="1301" t="s">
        <v>848</v>
      </c>
      <c r="E1155" s="1301" t="s">
        <v>158</v>
      </c>
      <c r="F1155" s="1301" t="s">
        <v>237</v>
      </c>
      <c r="G1155" s="1301" t="s">
        <v>236</v>
      </c>
    </row>
    <row r="1156" spans="1:7">
      <c r="A1156" s="1300">
        <v>1173812521</v>
      </c>
      <c r="B1156" s="1301" t="s">
        <v>1673</v>
      </c>
      <c r="C1156" s="1301" t="s">
        <v>7</v>
      </c>
      <c r="D1156" s="1301"/>
      <c r="E1156" s="1301"/>
      <c r="F1156" s="1301" t="s">
        <v>251</v>
      </c>
      <c r="G1156" s="1301" t="s">
        <v>250</v>
      </c>
    </row>
    <row r="1157" spans="1:7">
      <c r="A1157" s="1300">
        <v>1173817041</v>
      </c>
      <c r="B1157" s="1301" t="s">
        <v>1674</v>
      </c>
      <c r="C1157" s="1301" t="s">
        <v>7</v>
      </c>
      <c r="D1157" s="1301"/>
      <c r="E1157" s="1301"/>
      <c r="F1157" s="1301" t="s">
        <v>251</v>
      </c>
      <c r="G1157" s="1301" t="s">
        <v>250</v>
      </c>
    </row>
    <row r="1158" spans="1:7">
      <c r="A1158" s="1300">
        <v>1173832560</v>
      </c>
      <c r="B1158" s="1301" t="s">
        <v>791</v>
      </c>
      <c r="C1158" s="1301" t="s">
        <v>395</v>
      </c>
      <c r="D1158" s="1301" t="s">
        <v>396</v>
      </c>
      <c r="E1158" s="1301" t="s">
        <v>159</v>
      </c>
      <c r="F1158" s="1301" t="s">
        <v>245</v>
      </c>
      <c r="G1158" s="1301" t="s">
        <v>244</v>
      </c>
    </row>
    <row r="1159" spans="1:7">
      <c r="A1159" s="1300">
        <v>1173864514</v>
      </c>
      <c r="B1159" s="1301" t="s">
        <v>1675</v>
      </c>
      <c r="C1159" s="1301" t="s">
        <v>7</v>
      </c>
      <c r="D1159" s="1301"/>
      <c r="E1159" s="1301"/>
      <c r="F1159" s="1301" t="s">
        <v>251</v>
      </c>
      <c r="G1159" s="1301" t="s">
        <v>250</v>
      </c>
    </row>
    <row r="1160" spans="1:7">
      <c r="A1160" s="1300">
        <v>1173869661</v>
      </c>
      <c r="B1160" s="1301" t="s">
        <v>512</v>
      </c>
      <c r="C1160" s="1301" t="s">
        <v>395</v>
      </c>
      <c r="D1160" s="1301" t="s">
        <v>401</v>
      </c>
      <c r="E1160" s="1301" t="s">
        <v>143</v>
      </c>
      <c r="F1160" s="1301" t="s">
        <v>251</v>
      </c>
      <c r="G1160" s="1301" t="s">
        <v>250</v>
      </c>
    </row>
    <row r="1161" spans="1:7">
      <c r="A1161" s="1300">
        <v>1173878407</v>
      </c>
      <c r="B1161" s="1301" t="s">
        <v>1676</v>
      </c>
      <c r="C1161" s="1301" t="s">
        <v>7</v>
      </c>
      <c r="D1161" s="1301"/>
      <c r="E1161" s="1301"/>
      <c r="F1161" s="1301" t="s">
        <v>229</v>
      </c>
      <c r="G1161" s="1301" t="s">
        <v>228</v>
      </c>
    </row>
    <row r="1162" spans="1:7">
      <c r="A1162" s="1300">
        <v>1173886046</v>
      </c>
      <c r="B1162" s="1301" t="s">
        <v>1677</v>
      </c>
      <c r="C1162" s="1301" t="s">
        <v>7</v>
      </c>
      <c r="D1162" s="1301"/>
      <c r="E1162" s="1301"/>
      <c r="F1162" s="1301" t="s">
        <v>251</v>
      </c>
      <c r="G1162" s="1301" t="s">
        <v>250</v>
      </c>
    </row>
    <row r="1163" spans="1:7">
      <c r="A1163" s="1300">
        <v>1173894222</v>
      </c>
      <c r="B1163" s="1301" t="s">
        <v>1678</v>
      </c>
      <c r="C1163" s="1301" t="s">
        <v>7</v>
      </c>
      <c r="D1163" s="1301"/>
      <c r="E1163" s="1301"/>
      <c r="F1163" s="1301" t="s">
        <v>251</v>
      </c>
      <c r="G1163" s="1301" t="s">
        <v>250</v>
      </c>
    </row>
    <row r="1164" spans="1:7">
      <c r="A1164" s="1300">
        <v>1173921173</v>
      </c>
      <c r="B1164" s="1301" t="s">
        <v>1297</v>
      </c>
      <c r="C1164" s="1301" t="s">
        <v>395</v>
      </c>
      <c r="D1164" s="1301" t="s">
        <v>400</v>
      </c>
      <c r="E1164" s="1301" t="s">
        <v>153</v>
      </c>
      <c r="F1164" s="1301" t="s">
        <v>229</v>
      </c>
      <c r="G1164" s="1301" t="s">
        <v>228</v>
      </c>
    </row>
    <row r="1165" spans="1:7">
      <c r="A1165" s="1300">
        <v>1173940512</v>
      </c>
      <c r="B1165" s="1301" t="s">
        <v>1298</v>
      </c>
      <c r="C1165" s="1301" t="s">
        <v>395</v>
      </c>
      <c r="D1165" s="1301" t="s">
        <v>396</v>
      </c>
      <c r="E1165" s="1301" t="s">
        <v>159</v>
      </c>
      <c r="F1165" s="1301" t="s">
        <v>251</v>
      </c>
      <c r="G1165" s="1301" t="s">
        <v>250</v>
      </c>
    </row>
    <row r="1166" spans="1:7">
      <c r="A1166" s="1300">
        <v>1173967515</v>
      </c>
      <c r="B1166" s="1301" t="s">
        <v>747</v>
      </c>
      <c r="C1166" s="1301" t="s">
        <v>395</v>
      </c>
      <c r="D1166" s="1301" t="s">
        <v>398</v>
      </c>
      <c r="E1166" s="1301" t="s">
        <v>147</v>
      </c>
      <c r="F1166" s="1301" t="s">
        <v>229</v>
      </c>
      <c r="G1166" s="1301" t="s">
        <v>228</v>
      </c>
    </row>
    <row r="1167" spans="1:7">
      <c r="A1167" s="1300">
        <v>1173978652</v>
      </c>
      <c r="B1167" s="1301" t="s">
        <v>1299</v>
      </c>
      <c r="C1167" s="1301" t="s">
        <v>395</v>
      </c>
      <c r="D1167" s="1301" t="s">
        <v>399</v>
      </c>
      <c r="E1167" s="1301" t="s">
        <v>150</v>
      </c>
      <c r="F1167" s="1301" t="s">
        <v>243</v>
      </c>
      <c r="G1167" s="1301" t="s">
        <v>242</v>
      </c>
    </row>
    <row r="1168" spans="1:7">
      <c r="A1168" s="1300">
        <v>1173997629</v>
      </c>
      <c r="B1168" s="1301" t="s">
        <v>1300</v>
      </c>
      <c r="C1168" s="1301" t="s">
        <v>395</v>
      </c>
      <c r="D1168" s="1301" t="s">
        <v>856</v>
      </c>
      <c r="E1168" s="1301" t="s">
        <v>110</v>
      </c>
      <c r="F1168" s="1301" t="s">
        <v>255</v>
      </c>
      <c r="G1168" s="1301" t="s">
        <v>254</v>
      </c>
    </row>
    <row r="1169" spans="1:7">
      <c r="A1169" s="1300">
        <v>1174014010</v>
      </c>
      <c r="B1169" s="1301" t="s">
        <v>1679</v>
      </c>
      <c r="C1169" s="1301" t="s">
        <v>7</v>
      </c>
      <c r="D1169" s="1301"/>
      <c r="E1169" s="1301"/>
      <c r="F1169" s="1301" t="s">
        <v>229</v>
      </c>
      <c r="G1169" s="1301" t="s">
        <v>228</v>
      </c>
    </row>
    <row r="1170" spans="1:7">
      <c r="A1170" s="1300">
        <v>1174045386</v>
      </c>
      <c r="B1170" s="1301" t="s">
        <v>1680</v>
      </c>
      <c r="C1170" s="1301" t="s">
        <v>7</v>
      </c>
      <c r="D1170" s="1301"/>
      <c r="E1170" s="1301"/>
      <c r="F1170" s="1301" t="s">
        <v>233</v>
      </c>
      <c r="G1170" s="1301" t="s">
        <v>232</v>
      </c>
    </row>
    <row r="1171" spans="1:7">
      <c r="A1171" s="1300">
        <v>1174051632</v>
      </c>
      <c r="B1171" s="1301" t="s">
        <v>1301</v>
      </c>
      <c r="C1171" s="1301" t="s">
        <v>395</v>
      </c>
      <c r="D1171" s="1301" t="s">
        <v>439</v>
      </c>
      <c r="E1171" s="1301" t="s">
        <v>102</v>
      </c>
      <c r="F1171" s="1301" t="s">
        <v>239</v>
      </c>
      <c r="G1171" s="1301" t="s">
        <v>238</v>
      </c>
    </row>
    <row r="1172" spans="1:7">
      <c r="A1172" s="1300">
        <v>1174060385</v>
      </c>
      <c r="B1172" s="1301" t="s">
        <v>1681</v>
      </c>
      <c r="C1172" s="1301" t="s">
        <v>7</v>
      </c>
      <c r="D1172" s="1301"/>
      <c r="E1172" s="1301"/>
      <c r="F1172" s="1301" t="s">
        <v>251</v>
      </c>
      <c r="G1172" s="1301" t="s">
        <v>250</v>
      </c>
    </row>
    <row r="1173" spans="1:7">
      <c r="A1173" s="1300">
        <v>1174087933</v>
      </c>
      <c r="B1173" s="1301" t="s">
        <v>1302</v>
      </c>
      <c r="C1173" s="1301" t="s">
        <v>395</v>
      </c>
      <c r="D1173" s="1301" t="s">
        <v>401</v>
      </c>
      <c r="E1173" s="1301" t="s">
        <v>143</v>
      </c>
      <c r="F1173" s="1301" t="s">
        <v>251</v>
      </c>
      <c r="G1173" s="1301" t="s">
        <v>250</v>
      </c>
    </row>
    <row r="1174" spans="1:7">
      <c r="A1174" s="1300">
        <v>1174097056</v>
      </c>
      <c r="B1174" s="1301" t="s">
        <v>1682</v>
      </c>
      <c r="C1174" s="1301" t="s">
        <v>7</v>
      </c>
      <c r="D1174" s="1301"/>
      <c r="E1174" s="1301"/>
      <c r="F1174" s="1301" t="s">
        <v>251</v>
      </c>
      <c r="G1174" s="1301" t="s">
        <v>250</v>
      </c>
    </row>
    <row r="1175" spans="1:7">
      <c r="A1175" s="1300">
        <v>1174104498</v>
      </c>
      <c r="B1175" s="1301" t="s">
        <v>1683</v>
      </c>
      <c r="C1175" s="1301" t="s">
        <v>7</v>
      </c>
      <c r="D1175" s="1301"/>
      <c r="E1175" s="1301"/>
      <c r="F1175" s="1301" t="s">
        <v>251</v>
      </c>
      <c r="G1175" s="1301" t="s">
        <v>250</v>
      </c>
    </row>
    <row r="1176" spans="1:7">
      <c r="A1176" s="1300">
        <v>1174111378</v>
      </c>
      <c r="B1176" s="1301" t="s">
        <v>1684</v>
      </c>
      <c r="C1176" s="1301" t="s">
        <v>7</v>
      </c>
      <c r="D1176" s="1301"/>
      <c r="E1176" s="1301"/>
      <c r="F1176" s="1301" t="s">
        <v>237</v>
      </c>
      <c r="G1176" s="1301" t="s">
        <v>236</v>
      </c>
    </row>
    <row r="1177" spans="1:7">
      <c r="A1177" s="1300">
        <v>1174143702</v>
      </c>
      <c r="B1177" s="1301" t="s">
        <v>1685</v>
      </c>
      <c r="C1177" s="1301" t="s">
        <v>7</v>
      </c>
      <c r="D1177" s="1301"/>
      <c r="E1177" s="1301"/>
      <c r="F1177" s="1301" t="s">
        <v>239</v>
      </c>
      <c r="G1177" s="1301" t="s">
        <v>238</v>
      </c>
    </row>
    <row r="1178" spans="1:7">
      <c r="A1178" s="1300">
        <v>1174144494</v>
      </c>
      <c r="B1178" s="1301" t="s">
        <v>1686</v>
      </c>
      <c r="C1178" s="1301" t="s">
        <v>7</v>
      </c>
      <c r="D1178" s="1301"/>
      <c r="E1178" s="1301"/>
      <c r="F1178" s="1301" t="s">
        <v>257</v>
      </c>
      <c r="G1178" s="1301" t="s">
        <v>256</v>
      </c>
    </row>
    <row r="1179" spans="1:7">
      <c r="A1179" s="1300">
        <v>1174153370</v>
      </c>
      <c r="B1179" s="1301" t="s">
        <v>500</v>
      </c>
      <c r="C1179" s="1301" t="s">
        <v>7</v>
      </c>
      <c r="D1179" s="1301"/>
      <c r="E1179" s="1301"/>
      <c r="F1179" s="1301" t="s">
        <v>229</v>
      </c>
      <c r="G1179" s="1301" t="s">
        <v>228</v>
      </c>
    </row>
    <row r="1180" spans="1:7">
      <c r="A1180" s="1300">
        <v>1174196171</v>
      </c>
      <c r="B1180" s="1301" t="s">
        <v>1303</v>
      </c>
      <c r="C1180" s="1301" t="s">
        <v>395</v>
      </c>
      <c r="D1180" s="1301" t="s">
        <v>401</v>
      </c>
      <c r="E1180" s="1301" t="s">
        <v>143</v>
      </c>
      <c r="F1180" s="1301" t="s">
        <v>251</v>
      </c>
      <c r="G1180" s="1301" t="s">
        <v>250</v>
      </c>
    </row>
    <row r="1181" spans="1:7">
      <c r="A1181" s="1300">
        <v>1174196833</v>
      </c>
      <c r="B1181" s="1301" t="s">
        <v>1687</v>
      </c>
      <c r="C1181" s="1301" t="s">
        <v>7</v>
      </c>
      <c r="D1181" s="1301"/>
      <c r="E1181" s="1301"/>
      <c r="F1181" s="1301" t="s">
        <v>253</v>
      </c>
      <c r="G1181" s="1301" t="s">
        <v>252</v>
      </c>
    </row>
    <row r="1182" spans="1:7">
      <c r="A1182" s="1300">
        <v>1174219346</v>
      </c>
      <c r="B1182" s="1301" t="s">
        <v>1304</v>
      </c>
      <c r="C1182" s="1301" t="s">
        <v>395</v>
      </c>
      <c r="D1182" s="1301" t="s">
        <v>398</v>
      </c>
      <c r="E1182" s="1301" t="s">
        <v>147</v>
      </c>
      <c r="F1182" s="1301" t="s">
        <v>229</v>
      </c>
      <c r="G1182" s="1301" t="s">
        <v>228</v>
      </c>
    </row>
    <row r="1183" spans="1:7">
      <c r="A1183" s="1300">
        <v>1174222555</v>
      </c>
      <c r="B1183" s="1301" t="s">
        <v>1688</v>
      </c>
      <c r="C1183" s="1301" t="s">
        <v>7</v>
      </c>
      <c r="D1183" s="1301"/>
      <c r="E1183" s="1301"/>
      <c r="F1183" s="1301" t="s">
        <v>251</v>
      </c>
      <c r="G1183" s="1301" t="s">
        <v>250</v>
      </c>
    </row>
    <row r="1184" spans="1:7">
      <c r="A1184" s="1300">
        <v>1174316001</v>
      </c>
      <c r="B1184" s="1301" t="s">
        <v>1305</v>
      </c>
      <c r="C1184" s="1301" t="s">
        <v>395</v>
      </c>
      <c r="D1184" s="1301" t="s">
        <v>851</v>
      </c>
      <c r="E1184" s="1301" t="s">
        <v>258</v>
      </c>
      <c r="F1184" s="1301" t="s">
        <v>251</v>
      </c>
      <c r="G1184" s="1301" t="s">
        <v>250</v>
      </c>
    </row>
    <row r="1185" spans="1:7">
      <c r="A1185" s="1300">
        <v>1174372160</v>
      </c>
      <c r="B1185" s="1301" t="s">
        <v>1689</v>
      </c>
      <c r="C1185" s="1301" t="s">
        <v>7</v>
      </c>
      <c r="D1185" s="1301"/>
      <c r="E1185" s="1301"/>
      <c r="F1185" s="1301" t="s">
        <v>251</v>
      </c>
      <c r="G1185" s="1301" t="s">
        <v>250</v>
      </c>
    </row>
    <row r="1186" spans="1:7">
      <c r="A1186" s="1300">
        <v>1174372285</v>
      </c>
      <c r="B1186" s="1301" t="s">
        <v>1690</v>
      </c>
      <c r="C1186" s="1301" t="s">
        <v>7</v>
      </c>
      <c r="D1186" s="1301"/>
      <c r="E1186" s="1301"/>
      <c r="F1186" s="1301" t="s">
        <v>251</v>
      </c>
      <c r="G1186" s="1301" t="s">
        <v>250</v>
      </c>
    </row>
    <row r="1187" spans="1:7">
      <c r="A1187" s="1300">
        <v>1174377060</v>
      </c>
      <c r="B1187" s="1301" t="s">
        <v>1691</v>
      </c>
      <c r="C1187" s="1301" t="s">
        <v>7</v>
      </c>
      <c r="D1187" s="1301"/>
      <c r="E1187" s="1301"/>
      <c r="F1187" s="1301" t="s">
        <v>227</v>
      </c>
      <c r="G1187" s="1301" t="s">
        <v>226</v>
      </c>
    </row>
    <row r="1188" spans="1:7">
      <c r="A1188" s="1300">
        <v>1174394198</v>
      </c>
      <c r="B1188" s="1301" t="s">
        <v>1692</v>
      </c>
      <c r="C1188" s="1301" t="s">
        <v>7</v>
      </c>
      <c r="D1188" s="1301"/>
      <c r="E1188" s="1301"/>
      <c r="F1188" s="1301" t="s">
        <v>251</v>
      </c>
      <c r="G1188" s="1301" t="s">
        <v>250</v>
      </c>
    </row>
    <row r="1189" spans="1:7">
      <c r="A1189" s="1300">
        <v>1174398496</v>
      </c>
      <c r="B1189" s="1301" t="s">
        <v>1306</v>
      </c>
      <c r="C1189" s="1301" t="s">
        <v>395</v>
      </c>
      <c r="D1189" s="1301" t="s">
        <v>400</v>
      </c>
      <c r="E1189" s="1301" t="s">
        <v>153</v>
      </c>
      <c r="F1189" s="1301" t="s">
        <v>251</v>
      </c>
      <c r="G1189" s="1301" t="s">
        <v>250</v>
      </c>
    </row>
    <row r="1190" spans="1:7">
      <c r="A1190" s="1300">
        <v>1174436304</v>
      </c>
      <c r="B1190" s="1301" t="s">
        <v>1693</v>
      </c>
      <c r="C1190" s="1301" t="s">
        <v>7</v>
      </c>
      <c r="D1190" s="1301"/>
      <c r="E1190" s="1301"/>
      <c r="F1190" s="1301" t="s">
        <v>251</v>
      </c>
      <c r="G1190" s="1301" t="s">
        <v>250</v>
      </c>
    </row>
    <row r="1191" spans="1:7">
      <c r="A1191" s="1300">
        <v>1174442401</v>
      </c>
      <c r="B1191" s="1301" t="s">
        <v>1694</v>
      </c>
      <c r="C1191" s="1301" t="s">
        <v>7</v>
      </c>
      <c r="D1191" s="1301"/>
      <c r="E1191" s="1301"/>
      <c r="F1191" s="1301" t="s">
        <v>251</v>
      </c>
      <c r="G1191" s="1301" t="s">
        <v>250</v>
      </c>
    </row>
    <row r="1192" spans="1:7">
      <c r="A1192" s="1300">
        <v>1174450073</v>
      </c>
      <c r="B1192" s="1301" t="s">
        <v>993</v>
      </c>
      <c r="C1192" s="1301" t="s">
        <v>395</v>
      </c>
      <c r="D1192" s="1301" t="s">
        <v>848</v>
      </c>
      <c r="E1192" s="1301" t="s">
        <v>158</v>
      </c>
      <c r="F1192" s="1301" t="s">
        <v>251</v>
      </c>
      <c r="G1192" s="1301" t="s">
        <v>250</v>
      </c>
    </row>
    <row r="1193" spans="1:7">
      <c r="A1193" s="1300">
        <v>1174481078</v>
      </c>
      <c r="B1193" s="1301" t="s">
        <v>1695</v>
      </c>
      <c r="C1193" s="1301" t="s">
        <v>7</v>
      </c>
      <c r="D1193" s="1301"/>
      <c r="E1193" s="1301"/>
      <c r="F1193" s="1301" t="s">
        <v>249</v>
      </c>
      <c r="G1193" s="1301" t="s">
        <v>248</v>
      </c>
    </row>
    <row r="1194" spans="1:7">
      <c r="A1194" s="1300">
        <v>1174514332</v>
      </c>
      <c r="B1194" s="1301" t="s">
        <v>1696</v>
      </c>
      <c r="C1194" s="1301" t="s">
        <v>7</v>
      </c>
      <c r="D1194" s="1301"/>
      <c r="E1194" s="1301"/>
      <c r="F1194" s="1301" t="s">
        <v>229</v>
      </c>
      <c r="G1194" s="1301" t="s">
        <v>228</v>
      </c>
    </row>
    <row r="1195" spans="1:7">
      <c r="A1195" s="1300">
        <v>1174551532</v>
      </c>
      <c r="B1195" s="1301" t="s">
        <v>1697</v>
      </c>
      <c r="C1195" s="1301" t="s">
        <v>7</v>
      </c>
      <c r="D1195" s="1301"/>
      <c r="E1195" s="1301"/>
      <c r="F1195" s="1301" t="s">
        <v>255</v>
      </c>
      <c r="G1195" s="1301" t="s">
        <v>254</v>
      </c>
    </row>
    <row r="1196" spans="1:7">
      <c r="A1196" s="1300">
        <v>1174557695</v>
      </c>
      <c r="B1196" s="1301" t="s">
        <v>1698</v>
      </c>
      <c r="C1196" s="1301" t="s">
        <v>7</v>
      </c>
      <c r="D1196" s="1301"/>
      <c r="E1196" s="1301"/>
      <c r="F1196" s="1301" t="s">
        <v>237</v>
      </c>
      <c r="G1196" s="1301" t="s">
        <v>236</v>
      </c>
    </row>
    <row r="1197" spans="1:7">
      <c r="A1197" s="1300">
        <v>1174581562</v>
      </c>
      <c r="B1197" s="1301" t="s">
        <v>1699</v>
      </c>
      <c r="C1197" s="1301" t="s">
        <v>7</v>
      </c>
      <c r="D1197" s="1301"/>
      <c r="E1197" s="1301"/>
      <c r="F1197" s="1301" t="s">
        <v>251</v>
      </c>
      <c r="G1197" s="1301" t="s">
        <v>250</v>
      </c>
    </row>
    <row r="1198" spans="1:7">
      <c r="A1198" s="1300">
        <v>1174597360</v>
      </c>
      <c r="B1198" s="1301" t="s">
        <v>1700</v>
      </c>
      <c r="C1198" s="1301" t="s">
        <v>7</v>
      </c>
      <c r="D1198" s="1301"/>
      <c r="E1198" s="1301"/>
      <c r="F1198" s="1301" t="s">
        <v>251</v>
      </c>
      <c r="G1198" s="1301" t="s">
        <v>250</v>
      </c>
    </row>
    <row r="1199" spans="1:7">
      <c r="A1199" s="1300">
        <v>1174600883</v>
      </c>
      <c r="B1199" s="1301" t="s">
        <v>1701</v>
      </c>
      <c r="C1199" s="1301" t="s">
        <v>7</v>
      </c>
      <c r="D1199" s="1301"/>
      <c r="E1199" s="1301"/>
      <c r="F1199" s="1301" t="s">
        <v>251</v>
      </c>
      <c r="G1199" s="1301" t="s">
        <v>250</v>
      </c>
    </row>
    <row r="1200" spans="1:7">
      <c r="A1200" s="1300">
        <v>1174613605</v>
      </c>
      <c r="B1200" s="1301" t="s">
        <v>1702</v>
      </c>
      <c r="C1200" s="1301" t="s">
        <v>7</v>
      </c>
      <c r="D1200" s="1301"/>
      <c r="E1200" s="1301"/>
      <c r="F1200" s="1301" t="s">
        <v>251</v>
      </c>
      <c r="G1200" s="1301" t="s">
        <v>250</v>
      </c>
    </row>
    <row r="1201" spans="1:7">
      <c r="A1201" s="1300">
        <v>1174635871</v>
      </c>
      <c r="B1201" s="1301" t="s">
        <v>1703</v>
      </c>
      <c r="C1201" s="1301" t="s">
        <v>7</v>
      </c>
      <c r="D1201" s="1301"/>
      <c r="E1201" s="1301"/>
      <c r="F1201" s="1301" t="s">
        <v>245</v>
      </c>
      <c r="G1201" s="1301" t="s">
        <v>244</v>
      </c>
    </row>
    <row r="1202" spans="1:7">
      <c r="A1202" s="1300">
        <v>1174657248</v>
      </c>
      <c r="B1202" s="1301" t="s">
        <v>1307</v>
      </c>
      <c r="C1202" s="1301" t="s">
        <v>395</v>
      </c>
      <c r="D1202" s="1301" t="s">
        <v>401</v>
      </c>
      <c r="E1202" s="1301" t="s">
        <v>143</v>
      </c>
      <c r="F1202" s="1301" t="s">
        <v>251</v>
      </c>
      <c r="G1202" s="1301" t="s">
        <v>250</v>
      </c>
    </row>
    <row r="1203" spans="1:7">
      <c r="A1203" s="1300">
        <v>1174691973</v>
      </c>
      <c r="B1203" s="1301" t="s">
        <v>988</v>
      </c>
      <c r="C1203" s="1301" t="s">
        <v>7</v>
      </c>
      <c r="D1203" s="1301"/>
      <c r="E1203" s="1301"/>
      <c r="F1203" s="1301" t="s">
        <v>229</v>
      </c>
      <c r="G1203" s="1301" t="s">
        <v>228</v>
      </c>
    </row>
    <row r="1204" spans="1:7">
      <c r="A1204" s="1300">
        <v>1174704271</v>
      </c>
      <c r="B1204" s="1301" t="s">
        <v>1704</v>
      </c>
      <c r="C1204" s="1301" t="s">
        <v>7</v>
      </c>
      <c r="D1204" s="1301"/>
      <c r="E1204" s="1301"/>
      <c r="F1204" s="1301" t="s">
        <v>251</v>
      </c>
      <c r="G1204" s="1301" t="s">
        <v>250</v>
      </c>
    </row>
    <row r="1205" spans="1:7">
      <c r="A1205" s="1300">
        <v>1174740572</v>
      </c>
      <c r="B1205" s="1301" t="s">
        <v>1705</v>
      </c>
      <c r="C1205" s="1301" t="s">
        <v>7</v>
      </c>
      <c r="D1205" s="1301"/>
      <c r="E1205" s="1301"/>
      <c r="F1205" s="1301" t="s">
        <v>251</v>
      </c>
      <c r="G1205" s="1301" t="s">
        <v>250</v>
      </c>
    </row>
    <row r="1206" spans="1:7">
      <c r="A1206" s="1300">
        <v>1174748732</v>
      </c>
      <c r="B1206" s="1301" t="s">
        <v>1706</v>
      </c>
      <c r="C1206" s="1301" t="s">
        <v>7</v>
      </c>
      <c r="D1206" s="1301"/>
      <c r="E1206" s="1301"/>
      <c r="F1206" s="1301" t="s">
        <v>241</v>
      </c>
      <c r="G1206" s="1301" t="s">
        <v>240</v>
      </c>
    </row>
    <row r="1207" spans="1:7">
      <c r="A1207" s="1300">
        <v>1174749813</v>
      </c>
      <c r="B1207" s="1301" t="s">
        <v>1707</v>
      </c>
      <c r="C1207" s="1301" t="s">
        <v>7</v>
      </c>
      <c r="D1207" s="1301"/>
      <c r="E1207" s="1301"/>
      <c r="F1207" s="1301" t="s">
        <v>251</v>
      </c>
      <c r="G1207" s="1301" t="s">
        <v>250</v>
      </c>
    </row>
    <row r="1208" spans="1:7">
      <c r="A1208" s="1300">
        <v>1174787086</v>
      </c>
      <c r="B1208" s="1301" t="s">
        <v>1708</v>
      </c>
      <c r="C1208" s="1301" t="s">
        <v>7</v>
      </c>
      <c r="D1208" s="1301"/>
      <c r="E1208" s="1301"/>
      <c r="F1208" s="1301" t="s">
        <v>251</v>
      </c>
      <c r="G1208" s="1301" t="s">
        <v>250</v>
      </c>
    </row>
    <row r="1209" spans="1:7">
      <c r="A1209" s="1300">
        <v>1174791302</v>
      </c>
      <c r="B1209" s="1301" t="s">
        <v>1709</v>
      </c>
      <c r="C1209" s="1301" t="s">
        <v>7</v>
      </c>
      <c r="D1209" s="1301"/>
      <c r="E1209" s="1301"/>
      <c r="F1209" s="1301" t="s">
        <v>229</v>
      </c>
      <c r="G1209" s="1301" t="s">
        <v>228</v>
      </c>
    </row>
    <row r="1210" spans="1:7">
      <c r="A1210" s="1300">
        <v>1174804857</v>
      </c>
      <c r="B1210" s="1301" t="s">
        <v>1710</v>
      </c>
      <c r="C1210" s="1301" t="s">
        <v>7</v>
      </c>
      <c r="D1210" s="1301"/>
      <c r="E1210" s="1301"/>
      <c r="F1210" s="1301" t="s">
        <v>251</v>
      </c>
      <c r="G1210" s="1301" t="s">
        <v>250</v>
      </c>
    </row>
    <row r="1211" spans="1:7">
      <c r="A1211" s="1300">
        <v>1174811720</v>
      </c>
      <c r="B1211" s="1301" t="s">
        <v>1711</v>
      </c>
      <c r="C1211" s="1301" t="s">
        <v>7</v>
      </c>
      <c r="D1211" s="1301"/>
      <c r="E1211" s="1301"/>
      <c r="F1211" s="1301" t="s">
        <v>229</v>
      </c>
      <c r="G1211" s="1301" t="s">
        <v>228</v>
      </c>
    </row>
    <row r="1212" spans="1:7">
      <c r="A1212" s="1300">
        <v>1174816315</v>
      </c>
      <c r="B1212" s="1301" t="s">
        <v>1712</v>
      </c>
      <c r="C1212" s="1301" t="s">
        <v>7</v>
      </c>
      <c r="D1212" s="1301"/>
      <c r="E1212" s="1301"/>
      <c r="F1212" s="1301" t="s">
        <v>251</v>
      </c>
      <c r="G1212" s="1301" t="s">
        <v>250</v>
      </c>
    </row>
    <row r="1213" spans="1:7">
      <c r="A1213" s="1300">
        <v>1174820911</v>
      </c>
      <c r="B1213" s="1301" t="s">
        <v>1308</v>
      </c>
      <c r="C1213" s="1301" t="s">
        <v>395</v>
      </c>
      <c r="D1213" s="1301" t="s">
        <v>401</v>
      </c>
      <c r="E1213" s="1301" t="s">
        <v>143</v>
      </c>
      <c r="F1213" s="1301" t="s">
        <v>251</v>
      </c>
      <c r="G1213" s="1301" t="s">
        <v>250</v>
      </c>
    </row>
    <row r="1214" spans="1:7">
      <c r="A1214" s="1300">
        <v>1174822016</v>
      </c>
      <c r="B1214" s="1301" t="s">
        <v>1713</v>
      </c>
      <c r="C1214" s="1301" t="s">
        <v>7</v>
      </c>
      <c r="D1214" s="1301"/>
      <c r="E1214" s="1301"/>
      <c r="F1214" s="1301" t="s">
        <v>229</v>
      </c>
      <c r="G1214" s="1301" t="s">
        <v>228</v>
      </c>
    </row>
    <row r="1215" spans="1:7">
      <c r="A1215" s="1300">
        <v>1174848318</v>
      </c>
      <c r="B1215" s="1301" t="s">
        <v>1714</v>
      </c>
      <c r="C1215" s="1301" t="s">
        <v>7</v>
      </c>
      <c r="D1215" s="1301"/>
      <c r="E1215" s="1301"/>
      <c r="F1215" s="1301" t="s">
        <v>237</v>
      </c>
      <c r="G1215" s="1301" t="s">
        <v>236</v>
      </c>
    </row>
    <row r="1216" spans="1:7">
      <c r="A1216" s="1300">
        <v>1174851221</v>
      </c>
      <c r="B1216" s="1301" t="s">
        <v>1715</v>
      </c>
      <c r="C1216" s="1301" t="s">
        <v>7</v>
      </c>
      <c r="D1216" s="1301"/>
      <c r="E1216" s="1301"/>
      <c r="F1216" s="1301" t="s">
        <v>251</v>
      </c>
      <c r="G1216" s="1301" t="s">
        <v>250</v>
      </c>
    </row>
    <row r="1217" spans="1:7">
      <c r="A1217" s="1300">
        <v>1174859216</v>
      </c>
      <c r="B1217" s="1301" t="s">
        <v>1716</v>
      </c>
      <c r="C1217" s="1301" t="s">
        <v>7</v>
      </c>
      <c r="D1217" s="1301"/>
      <c r="E1217" s="1301"/>
      <c r="F1217" s="1301" t="s">
        <v>229</v>
      </c>
      <c r="G1217" s="1301" t="s">
        <v>228</v>
      </c>
    </row>
    <row r="1218" spans="1:7">
      <c r="A1218" s="1300">
        <v>1174872979</v>
      </c>
      <c r="B1218" s="1301" t="s">
        <v>1717</v>
      </c>
      <c r="C1218" s="1301" t="s">
        <v>7</v>
      </c>
      <c r="D1218" s="1301"/>
      <c r="E1218" s="1301"/>
      <c r="F1218" s="1301" t="s">
        <v>249</v>
      </c>
      <c r="G1218" s="1301" t="s">
        <v>248</v>
      </c>
    </row>
    <row r="1219" spans="1:7">
      <c r="A1219" s="1300">
        <v>1174895863</v>
      </c>
      <c r="B1219" s="1301" t="s">
        <v>1718</v>
      </c>
      <c r="C1219" s="1301" t="s">
        <v>7</v>
      </c>
      <c r="D1219" s="1301"/>
      <c r="E1219" s="1301"/>
      <c r="F1219" s="1301" t="s">
        <v>229</v>
      </c>
      <c r="G1219" s="1301" t="s">
        <v>228</v>
      </c>
    </row>
    <row r="1220" spans="1:7">
      <c r="A1220" s="1300">
        <v>1174955501</v>
      </c>
      <c r="B1220" s="1301" t="s">
        <v>1719</v>
      </c>
      <c r="C1220" s="1301" t="s">
        <v>7</v>
      </c>
      <c r="D1220" s="1301"/>
      <c r="E1220" s="1301"/>
      <c r="F1220" s="1301" t="s">
        <v>251</v>
      </c>
      <c r="G1220" s="1301" t="s">
        <v>250</v>
      </c>
    </row>
    <row r="1221" spans="1:7">
      <c r="A1221" s="1300">
        <v>1174956087</v>
      </c>
      <c r="B1221" s="1301" t="s">
        <v>1309</v>
      </c>
      <c r="C1221" s="1301" t="s">
        <v>395</v>
      </c>
      <c r="D1221" s="1301" t="s">
        <v>401</v>
      </c>
      <c r="E1221" s="1301" t="s">
        <v>143</v>
      </c>
      <c r="F1221" s="1301" t="s">
        <v>237</v>
      </c>
      <c r="G1221" s="1301" t="s">
        <v>236</v>
      </c>
    </row>
    <row r="1222" spans="1:7">
      <c r="A1222" s="1300">
        <v>1174962572</v>
      </c>
      <c r="B1222" s="1301" t="s">
        <v>1720</v>
      </c>
      <c r="C1222" s="1301" t="s">
        <v>7</v>
      </c>
      <c r="D1222" s="1301"/>
      <c r="E1222" s="1301"/>
      <c r="F1222" s="1301" t="s">
        <v>253</v>
      </c>
      <c r="G1222" s="1301" t="s">
        <v>252</v>
      </c>
    </row>
    <row r="1223" spans="1:7">
      <c r="A1223" s="1300">
        <v>1174968561</v>
      </c>
      <c r="B1223" s="1301" t="s">
        <v>1310</v>
      </c>
      <c r="C1223" s="1301" t="s">
        <v>395</v>
      </c>
      <c r="D1223" s="1301" t="s">
        <v>396</v>
      </c>
      <c r="E1223" s="1301" t="s">
        <v>159</v>
      </c>
      <c r="F1223" s="1301" t="s">
        <v>251</v>
      </c>
      <c r="G1223" s="1301" t="s">
        <v>250</v>
      </c>
    </row>
    <row r="1224" spans="1:7">
      <c r="A1224" s="1300">
        <v>1174985110</v>
      </c>
      <c r="B1224" s="1301" t="s">
        <v>1311</v>
      </c>
      <c r="C1224" s="1301" t="s">
        <v>395</v>
      </c>
      <c r="D1224" s="1301" t="s">
        <v>398</v>
      </c>
      <c r="E1224" s="1301" t="s">
        <v>147</v>
      </c>
      <c r="F1224" s="1301" t="s">
        <v>251</v>
      </c>
      <c r="G1224" s="1301" t="s">
        <v>250</v>
      </c>
    </row>
    <row r="1225" spans="1:7">
      <c r="A1225" s="1300">
        <v>1174997222</v>
      </c>
      <c r="B1225" s="1301" t="s">
        <v>1721</v>
      </c>
      <c r="C1225" s="1301" t="s">
        <v>7</v>
      </c>
      <c r="D1225" s="1301"/>
      <c r="E1225" s="1301"/>
      <c r="F1225" s="1301" t="s">
        <v>251</v>
      </c>
      <c r="G1225" s="1301" t="s">
        <v>250</v>
      </c>
    </row>
    <row r="1226" spans="1:7">
      <c r="A1226" s="1300">
        <v>1175018606</v>
      </c>
      <c r="B1226" s="1301" t="s">
        <v>1722</v>
      </c>
      <c r="C1226" s="1301" t="s">
        <v>7</v>
      </c>
      <c r="D1226" s="1301"/>
      <c r="E1226" s="1301"/>
      <c r="F1226" s="1301" t="s">
        <v>251</v>
      </c>
      <c r="G1226" s="1301" t="s">
        <v>250</v>
      </c>
    </row>
    <row r="1227" spans="1:7">
      <c r="A1227" s="1300">
        <v>1175024349</v>
      </c>
      <c r="B1227" s="1301" t="s">
        <v>1723</v>
      </c>
      <c r="C1227" s="1301" t="s">
        <v>7</v>
      </c>
      <c r="D1227" s="1301"/>
      <c r="E1227" s="1301"/>
      <c r="F1227" s="1301" t="s">
        <v>251</v>
      </c>
      <c r="G1227" s="1301" t="s">
        <v>250</v>
      </c>
    </row>
    <row r="1228" spans="1:7">
      <c r="A1228" s="1300">
        <v>1175035600</v>
      </c>
      <c r="B1228" s="1301" t="s">
        <v>1312</v>
      </c>
      <c r="C1228" s="1301" t="s">
        <v>395</v>
      </c>
      <c r="D1228" s="1301" t="s">
        <v>399</v>
      </c>
      <c r="E1228" s="1301" t="s">
        <v>150</v>
      </c>
      <c r="F1228" s="1301" t="s">
        <v>251</v>
      </c>
      <c r="G1228" s="1301" t="s">
        <v>250</v>
      </c>
    </row>
    <row r="1229" spans="1:7">
      <c r="A1229" s="1300">
        <v>1175090605</v>
      </c>
      <c r="B1229" s="1301" t="s">
        <v>1724</v>
      </c>
      <c r="C1229" s="1301" t="s">
        <v>7</v>
      </c>
      <c r="D1229" s="1301"/>
      <c r="E1229" s="1301"/>
      <c r="F1229" s="1301" t="s">
        <v>251</v>
      </c>
      <c r="G1229" s="1301" t="s">
        <v>250</v>
      </c>
    </row>
    <row r="1230" spans="1:7">
      <c r="A1230" s="1300">
        <v>1175098632</v>
      </c>
      <c r="B1230" s="1301" t="s">
        <v>1725</v>
      </c>
      <c r="C1230" s="1301" t="s">
        <v>7</v>
      </c>
      <c r="D1230" s="1301"/>
      <c r="E1230" s="1301"/>
      <c r="F1230" s="1301" t="s">
        <v>241</v>
      </c>
      <c r="G1230" s="1301" t="s">
        <v>240</v>
      </c>
    </row>
    <row r="1231" spans="1:7">
      <c r="A1231" s="1300">
        <v>1175099663</v>
      </c>
      <c r="B1231" s="1301" t="s">
        <v>1313</v>
      </c>
      <c r="C1231" s="1301" t="s">
        <v>395</v>
      </c>
      <c r="D1231" s="1301" t="s">
        <v>398</v>
      </c>
      <c r="E1231" s="1301" t="s">
        <v>147</v>
      </c>
      <c r="F1231" s="1301" t="s">
        <v>251</v>
      </c>
      <c r="G1231" s="1301" t="s">
        <v>250</v>
      </c>
    </row>
    <row r="1232" spans="1:7">
      <c r="A1232" s="1300">
        <v>1175102640</v>
      </c>
      <c r="B1232" s="1301" t="s">
        <v>1726</v>
      </c>
      <c r="C1232" s="1301" t="s">
        <v>7</v>
      </c>
      <c r="D1232" s="1301"/>
      <c r="E1232" s="1301"/>
      <c r="F1232" s="1301" t="s">
        <v>249</v>
      </c>
      <c r="G1232" s="1301" t="s">
        <v>248</v>
      </c>
    </row>
    <row r="1233" spans="1:7">
      <c r="A1233" s="1300">
        <v>1175122473</v>
      </c>
      <c r="B1233" s="1301" t="s">
        <v>1727</v>
      </c>
      <c r="C1233" s="1301" t="s">
        <v>7</v>
      </c>
      <c r="D1233" s="1301"/>
      <c r="E1233" s="1301"/>
      <c r="F1233" s="1301" t="s">
        <v>251</v>
      </c>
      <c r="G1233" s="1301" t="s">
        <v>250</v>
      </c>
    </row>
    <row r="1234" spans="1:7">
      <c r="A1234" s="1300">
        <v>1175161562</v>
      </c>
      <c r="B1234" s="1301" t="s">
        <v>1728</v>
      </c>
      <c r="C1234" s="1301" t="s">
        <v>7</v>
      </c>
      <c r="D1234" s="1301"/>
      <c r="E1234" s="1301"/>
      <c r="F1234" s="1301" t="s">
        <v>249</v>
      </c>
      <c r="G1234" s="1301" t="s">
        <v>248</v>
      </c>
    </row>
    <row r="1235" spans="1:7">
      <c r="A1235" s="1300">
        <v>1175163337</v>
      </c>
      <c r="B1235" s="1301" t="s">
        <v>1729</v>
      </c>
      <c r="C1235" s="1301" t="s">
        <v>7</v>
      </c>
      <c r="D1235" s="1301"/>
      <c r="E1235" s="1301"/>
      <c r="F1235" s="1301" t="s">
        <v>251</v>
      </c>
      <c r="G1235" s="1301" t="s">
        <v>250</v>
      </c>
    </row>
    <row r="1236" spans="1:7">
      <c r="A1236" s="1300">
        <v>1175175372</v>
      </c>
      <c r="B1236" s="1301" t="s">
        <v>1730</v>
      </c>
      <c r="C1236" s="1301" t="s">
        <v>7</v>
      </c>
      <c r="D1236" s="1301"/>
      <c r="E1236" s="1301"/>
      <c r="F1236" s="1301" t="s">
        <v>251</v>
      </c>
      <c r="G1236" s="1301" t="s">
        <v>250</v>
      </c>
    </row>
    <row r="1237" spans="1:7">
      <c r="A1237" s="1300">
        <v>1175185538</v>
      </c>
      <c r="B1237" s="1301" t="s">
        <v>1731</v>
      </c>
      <c r="C1237" s="1301" t="s">
        <v>7</v>
      </c>
      <c r="D1237" s="1301"/>
      <c r="E1237" s="1301"/>
      <c r="F1237" s="1301" t="s">
        <v>251</v>
      </c>
      <c r="G1237" s="1301" t="s">
        <v>250</v>
      </c>
    </row>
    <row r="1238" spans="1:7">
      <c r="A1238" s="1300">
        <v>1175198523</v>
      </c>
      <c r="B1238" s="1301" t="s">
        <v>1732</v>
      </c>
      <c r="C1238" s="1301" t="s">
        <v>7</v>
      </c>
      <c r="D1238" s="1301"/>
      <c r="E1238" s="1301"/>
      <c r="F1238" s="1301" t="s">
        <v>231</v>
      </c>
      <c r="G1238" s="1301" t="s">
        <v>230</v>
      </c>
    </row>
    <row r="1239" spans="1:7">
      <c r="A1239" s="1300">
        <v>1175206110</v>
      </c>
      <c r="B1239" s="1301" t="s">
        <v>1733</v>
      </c>
      <c r="C1239" s="1301" t="s">
        <v>7</v>
      </c>
      <c r="D1239" s="1301"/>
      <c r="E1239" s="1301"/>
      <c r="F1239" s="1301" t="s">
        <v>251</v>
      </c>
      <c r="G1239" s="1301" t="s">
        <v>250</v>
      </c>
    </row>
    <row r="1240" spans="1:7">
      <c r="A1240" s="1300">
        <v>1175210823</v>
      </c>
      <c r="B1240" s="1301" t="s">
        <v>1734</v>
      </c>
      <c r="C1240" s="1301" t="s">
        <v>7</v>
      </c>
      <c r="D1240" s="1301"/>
      <c r="E1240" s="1301"/>
      <c r="F1240" s="1301" t="s">
        <v>251</v>
      </c>
      <c r="G1240" s="1301" t="s">
        <v>250</v>
      </c>
    </row>
    <row r="1241" spans="1:7">
      <c r="A1241" s="1300">
        <v>1175229534</v>
      </c>
      <c r="B1241" s="1301" t="s">
        <v>350</v>
      </c>
      <c r="C1241" s="1301" t="s">
        <v>395</v>
      </c>
      <c r="D1241" s="1301" t="s">
        <v>401</v>
      </c>
      <c r="E1241" s="1301" t="s">
        <v>143</v>
      </c>
      <c r="F1241" s="1301" t="s">
        <v>243</v>
      </c>
      <c r="G1241" s="1301" t="s">
        <v>242</v>
      </c>
    </row>
    <row r="1242" spans="1:7">
      <c r="A1242" s="1300">
        <v>1175241133</v>
      </c>
      <c r="B1242" s="1301" t="s">
        <v>1735</v>
      </c>
      <c r="C1242" s="1301" t="s">
        <v>7</v>
      </c>
      <c r="D1242" s="1301"/>
      <c r="E1242" s="1301"/>
      <c r="F1242" s="1301" t="s">
        <v>251</v>
      </c>
      <c r="G1242" s="1301" t="s">
        <v>250</v>
      </c>
    </row>
    <row r="1243" spans="1:7">
      <c r="A1243" s="1300">
        <v>1175243972</v>
      </c>
      <c r="B1243" s="1301" t="s">
        <v>1736</v>
      </c>
      <c r="C1243" s="1301" t="s">
        <v>7</v>
      </c>
      <c r="D1243" s="1301"/>
      <c r="E1243" s="1301"/>
      <c r="F1243" s="1301" t="s">
        <v>249</v>
      </c>
      <c r="G1243" s="1301" t="s">
        <v>248</v>
      </c>
    </row>
    <row r="1244" spans="1:7">
      <c r="A1244" s="1300">
        <v>1175244863</v>
      </c>
      <c r="B1244" s="1301" t="s">
        <v>1314</v>
      </c>
      <c r="C1244" s="1301" t="s">
        <v>395</v>
      </c>
      <c r="D1244" s="1301" t="s">
        <v>399</v>
      </c>
      <c r="E1244" s="1301" t="s">
        <v>150</v>
      </c>
      <c r="F1244" s="1301" t="s">
        <v>251</v>
      </c>
      <c r="G1244" s="1301" t="s">
        <v>250</v>
      </c>
    </row>
    <row r="1245" spans="1:7">
      <c r="A1245" s="1300">
        <v>1175254581</v>
      </c>
      <c r="B1245" s="1301" t="s">
        <v>1737</v>
      </c>
      <c r="C1245" s="1301" t="s">
        <v>7</v>
      </c>
      <c r="D1245" s="1301"/>
      <c r="E1245" s="1301"/>
      <c r="F1245" s="1301" t="s">
        <v>251</v>
      </c>
      <c r="G1245" s="1301" t="s">
        <v>250</v>
      </c>
    </row>
    <row r="1246" spans="1:7">
      <c r="A1246" s="1300">
        <v>1175257642</v>
      </c>
      <c r="B1246" s="1301" t="s">
        <v>1315</v>
      </c>
      <c r="C1246" s="1301" t="s">
        <v>395</v>
      </c>
      <c r="D1246" s="1301" t="s">
        <v>400</v>
      </c>
      <c r="E1246" s="1301" t="s">
        <v>153</v>
      </c>
      <c r="F1246" s="1301" t="s">
        <v>251</v>
      </c>
      <c r="G1246" s="1301" t="s">
        <v>250</v>
      </c>
    </row>
    <row r="1247" spans="1:7">
      <c r="A1247" s="1300">
        <v>1175289462</v>
      </c>
      <c r="B1247" s="1301" t="s">
        <v>1316</v>
      </c>
      <c r="C1247" s="1301" t="s">
        <v>395</v>
      </c>
      <c r="D1247" s="1301" t="s">
        <v>396</v>
      </c>
      <c r="E1247" s="1301" t="s">
        <v>159</v>
      </c>
      <c r="F1247" s="1301" t="s">
        <v>229</v>
      </c>
      <c r="G1247" s="1301" t="s">
        <v>228</v>
      </c>
    </row>
    <row r="1248" spans="1:7">
      <c r="A1248" s="1300">
        <v>1175314609</v>
      </c>
      <c r="B1248" s="1301" t="s">
        <v>1738</v>
      </c>
      <c r="C1248" s="1301" t="s">
        <v>7</v>
      </c>
      <c r="D1248" s="1301"/>
      <c r="E1248" s="1301"/>
      <c r="F1248" s="1301" t="s">
        <v>233</v>
      </c>
      <c r="G1248" s="1301" t="s">
        <v>232</v>
      </c>
    </row>
    <row r="1249" spans="1:7">
      <c r="A1249" s="1300">
        <v>1175373746</v>
      </c>
      <c r="B1249" s="1301" t="s">
        <v>1739</v>
      </c>
      <c r="C1249" s="1301" t="s">
        <v>7</v>
      </c>
      <c r="D1249" s="1301"/>
      <c r="E1249" s="1301"/>
      <c r="F1249" s="1301" t="s">
        <v>251</v>
      </c>
      <c r="G1249" s="1301" t="s">
        <v>250</v>
      </c>
    </row>
    <row r="1250" spans="1:7">
      <c r="A1250" s="1300">
        <v>1175421529</v>
      </c>
      <c r="B1250" s="1301" t="s">
        <v>1740</v>
      </c>
      <c r="C1250" s="1301" t="s">
        <v>7</v>
      </c>
      <c r="D1250" s="1301"/>
      <c r="E1250" s="1301"/>
      <c r="F1250" s="1301" t="s">
        <v>251</v>
      </c>
      <c r="G1250" s="1301" t="s">
        <v>250</v>
      </c>
    </row>
    <row r="1251" spans="1:7">
      <c r="A1251" s="1300">
        <v>1175421818</v>
      </c>
      <c r="B1251" s="1301" t="s">
        <v>1741</v>
      </c>
      <c r="C1251" s="1301" t="s">
        <v>7</v>
      </c>
      <c r="D1251" s="1301"/>
      <c r="E1251" s="1301"/>
      <c r="F1251" s="1301" t="s">
        <v>255</v>
      </c>
      <c r="G1251" s="1301" t="s">
        <v>254</v>
      </c>
    </row>
    <row r="1252" spans="1:7">
      <c r="A1252" s="1300">
        <v>1175427328</v>
      </c>
      <c r="B1252" s="1301" t="s">
        <v>1742</v>
      </c>
      <c r="C1252" s="1301" t="s">
        <v>7</v>
      </c>
      <c r="D1252" s="1301"/>
      <c r="E1252" s="1301"/>
      <c r="F1252" s="1301" t="s">
        <v>251</v>
      </c>
      <c r="G1252" s="1301" t="s">
        <v>250</v>
      </c>
    </row>
    <row r="1253" spans="1:7">
      <c r="A1253" s="1300">
        <v>1175443465</v>
      </c>
      <c r="B1253" s="1301" t="s">
        <v>1743</v>
      </c>
      <c r="C1253" s="1301" t="s">
        <v>7</v>
      </c>
      <c r="D1253" s="1301"/>
      <c r="E1253" s="1301"/>
      <c r="F1253" s="1301" t="s">
        <v>249</v>
      </c>
      <c r="G1253" s="1301" t="s">
        <v>248</v>
      </c>
    </row>
    <row r="1254" spans="1:7">
      <c r="A1254" s="1300">
        <v>1175453977</v>
      </c>
      <c r="B1254" s="1301" t="s">
        <v>1744</v>
      </c>
      <c r="C1254" s="1301" t="s">
        <v>7</v>
      </c>
      <c r="D1254" s="1301"/>
      <c r="E1254" s="1301"/>
      <c r="F1254" s="1301" t="s">
        <v>255</v>
      </c>
      <c r="G1254" s="1301" t="s">
        <v>254</v>
      </c>
    </row>
    <row r="1255" spans="1:7">
      <c r="A1255" s="1300">
        <v>1175455287</v>
      </c>
      <c r="B1255" s="1301" t="s">
        <v>1745</v>
      </c>
      <c r="C1255" s="1301" t="s">
        <v>7</v>
      </c>
      <c r="D1255" s="1301"/>
      <c r="E1255" s="1301"/>
      <c r="F1255" s="1301" t="s">
        <v>251</v>
      </c>
      <c r="G1255" s="1301" t="s">
        <v>250</v>
      </c>
    </row>
    <row r="1256" spans="1:7">
      <c r="A1256" s="1300">
        <v>1175461947</v>
      </c>
      <c r="B1256" s="1301" t="s">
        <v>1746</v>
      </c>
      <c r="C1256" s="1301" t="s">
        <v>7</v>
      </c>
      <c r="D1256" s="1301"/>
      <c r="E1256" s="1301"/>
      <c r="F1256" s="1301" t="s">
        <v>229</v>
      </c>
      <c r="G1256" s="1301" t="s">
        <v>228</v>
      </c>
    </row>
    <row r="1257" spans="1:7">
      <c r="A1257" s="1300">
        <v>1175481911</v>
      </c>
      <c r="B1257" s="1301" t="s">
        <v>1747</v>
      </c>
      <c r="C1257" s="1301" t="s">
        <v>7</v>
      </c>
      <c r="D1257" s="1301"/>
      <c r="E1257" s="1301"/>
      <c r="F1257" s="1301" t="s">
        <v>229</v>
      </c>
      <c r="G1257" s="1301" t="s">
        <v>228</v>
      </c>
    </row>
    <row r="1258" spans="1:7">
      <c r="A1258" s="1300">
        <v>1175509737</v>
      </c>
      <c r="B1258" s="1301" t="s">
        <v>1748</v>
      </c>
      <c r="C1258" s="1301" t="s">
        <v>7</v>
      </c>
      <c r="D1258" s="1301"/>
      <c r="E1258" s="1301"/>
      <c r="F1258" s="1301" t="s">
        <v>249</v>
      </c>
      <c r="G1258" s="1301" t="s">
        <v>248</v>
      </c>
    </row>
    <row r="1259" spans="1:7">
      <c r="A1259" s="1300">
        <v>1175526145</v>
      </c>
      <c r="B1259" s="1301" t="s">
        <v>1749</v>
      </c>
      <c r="C1259" s="1301" t="s">
        <v>7</v>
      </c>
      <c r="D1259" s="1301"/>
      <c r="E1259" s="1301"/>
      <c r="F1259" s="1301" t="s">
        <v>251</v>
      </c>
      <c r="G1259" s="1301" t="s">
        <v>250</v>
      </c>
    </row>
    <row r="1260" spans="1:7">
      <c r="A1260" s="1300">
        <v>1175556340</v>
      </c>
      <c r="B1260" s="1301" t="s">
        <v>1750</v>
      </c>
      <c r="C1260" s="1301" t="s">
        <v>7</v>
      </c>
      <c r="D1260" s="1301"/>
      <c r="E1260" s="1301"/>
      <c r="F1260" s="1301" t="s">
        <v>251</v>
      </c>
      <c r="G1260" s="1301" t="s">
        <v>250</v>
      </c>
    </row>
    <row r="1261" spans="1:7">
      <c r="A1261" s="1300">
        <v>1175559831</v>
      </c>
      <c r="B1261" s="1301" t="s">
        <v>1751</v>
      </c>
      <c r="C1261" s="1301" t="s">
        <v>7</v>
      </c>
      <c r="D1261" s="1301"/>
      <c r="E1261" s="1301"/>
      <c r="F1261" s="1301" t="s">
        <v>251</v>
      </c>
      <c r="G1261" s="1301" t="s">
        <v>250</v>
      </c>
    </row>
    <row r="1262" spans="1:7">
      <c r="A1262" s="1300">
        <v>1175597161</v>
      </c>
      <c r="B1262" s="1301" t="s">
        <v>1752</v>
      </c>
      <c r="C1262" s="1301" t="s">
        <v>7</v>
      </c>
      <c r="D1262" s="1301"/>
      <c r="E1262" s="1301"/>
      <c r="F1262" s="1301" t="s">
        <v>251</v>
      </c>
      <c r="G1262" s="1301" t="s">
        <v>250</v>
      </c>
    </row>
    <row r="1263" spans="1:7">
      <c r="A1263" s="1300">
        <v>1175599100</v>
      </c>
      <c r="B1263" s="1301" t="s">
        <v>1317</v>
      </c>
      <c r="C1263" s="1301" t="s">
        <v>395</v>
      </c>
      <c r="D1263" s="1301" t="s">
        <v>396</v>
      </c>
      <c r="E1263" s="1301" t="s">
        <v>159</v>
      </c>
      <c r="F1263" s="1301" t="s">
        <v>243</v>
      </c>
      <c r="G1263" s="1301" t="s">
        <v>242</v>
      </c>
    </row>
    <row r="1264" spans="1:7">
      <c r="A1264" s="1300">
        <v>1175601161</v>
      </c>
      <c r="B1264" s="1301" t="s">
        <v>1753</v>
      </c>
      <c r="C1264" s="1301" t="s">
        <v>7</v>
      </c>
      <c r="D1264" s="1301"/>
      <c r="E1264" s="1301"/>
      <c r="F1264" s="1301" t="s">
        <v>239</v>
      </c>
      <c r="G1264" s="1301" t="s">
        <v>238</v>
      </c>
    </row>
    <row r="1265" spans="1:7">
      <c r="A1265" s="1300">
        <v>1175607861</v>
      </c>
      <c r="B1265" s="1301" t="s">
        <v>1754</v>
      </c>
      <c r="C1265" s="1301" t="s">
        <v>7</v>
      </c>
      <c r="D1265" s="1301"/>
      <c r="E1265" s="1301"/>
      <c r="F1265" s="1301" t="s">
        <v>251</v>
      </c>
      <c r="G1265" s="1301" t="s">
        <v>250</v>
      </c>
    </row>
    <row r="1266" spans="1:7">
      <c r="A1266" s="1300">
        <v>1175617738</v>
      </c>
      <c r="B1266" s="1301" t="s">
        <v>534</v>
      </c>
      <c r="C1266" s="1301" t="s">
        <v>395</v>
      </c>
      <c r="D1266" s="1301" t="s">
        <v>439</v>
      </c>
      <c r="E1266" s="1301" t="s">
        <v>102</v>
      </c>
      <c r="F1266" s="1301" t="s">
        <v>251</v>
      </c>
      <c r="G1266" s="1301" t="s">
        <v>250</v>
      </c>
    </row>
    <row r="1267" spans="1:7">
      <c r="A1267" s="1300">
        <v>1175696948</v>
      </c>
      <c r="B1267" s="1301" t="s">
        <v>1755</v>
      </c>
      <c r="C1267" s="1301" t="s">
        <v>7</v>
      </c>
      <c r="D1267" s="1301"/>
      <c r="E1267" s="1301"/>
      <c r="F1267" s="1301" t="s">
        <v>251</v>
      </c>
      <c r="G1267" s="1301" t="s">
        <v>250</v>
      </c>
    </row>
    <row r="1268" spans="1:7">
      <c r="A1268" s="1300">
        <v>1175714675</v>
      </c>
      <c r="B1268" s="1301" t="s">
        <v>1756</v>
      </c>
      <c r="C1268" s="1301" t="s">
        <v>7</v>
      </c>
      <c r="D1268" s="1301"/>
      <c r="E1268" s="1301"/>
      <c r="F1268" s="1301" t="s">
        <v>251</v>
      </c>
      <c r="G1268" s="1301" t="s">
        <v>250</v>
      </c>
    </row>
    <row r="1269" spans="1:7">
      <c r="A1269" s="1300">
        <v>1175735829</v>
      </c>
      <c r="B1269" s="1301" t="s">
        <v>1757</v>
      </c>
      <c r="C1269" s="1301" t="s">
        <v>7</v>
      </c>
      <c r="D1269" s="1301"/>
      <c r="E1269" s="1301"/>
      <c r="F1269" s="1301" t="s">
        <v>251</v>
      </c>
      <c r="G1269" s="1301" t="s">
        <v>250</v>
      </c>
    </row>
    <row r="1270" spans="1:7">
      <c r="A1270" s="1300">
        <v>1175771410</v>
      </c>
      <c r="B1270" s="1301" t="s">
        <v>1758</v>
      </c>
      <c r="C1270" s="1301" t="s">
        <v>7</v>
      </c>
      <c r="D1270" s="1301"/>
      <c r="E1270" s="1301"/>
      <c r="F1270" s="1301" t="s">
        <v>251</v>
      </c>
      <c r="G1270" s="1301" t="s">
        <v>250</v>
      </c>
    </row>
    <row r="1271" spans="1:7">
      <c r="A1271" s="1300">
        <v>1175827444</v>
      </c>
      <c r="B1271" s="1301" t="s">
        <v>1759</v>
      </c>
      <c r="C1271" s="1301" t="s">
        <v>7</v>
      </c>
      <c r="D1271" s="1301"/>
      <c r="E1271" s="1301"/>
      <c r="F1271" s="1301" t="s">
        <v>251</v>
      </c>
      <c r="G1271" s="1301" t="s">
        <v>250</v>
      </c>
    </row>
    <row r="1272" spans="1:7">
      <c r="A1272" s="1300">
        <v>1175830950</v>
      </c>
      <c r="B1272" s="1301" t="s">
        <v>1760</v>
      </c>
      <c r="C1272" s="1301" t="s">
        <v>7</v>
      </c>
      <c r="D1272" s="1301"/>
      <c r="E1272" s="1301"/>
      <c r="F1272" s="1301" t="s">
        <v>229</v>
      </c>
      <c r="G1272" s="1301" t="s">
        <v>228</v>
      </c>
    </row>
    <row r="1273" spans="1:7">
      <c r="A1273" s="1300">
        <v>1175881037</v>
      </c>
      <c r="B1273" s="1301" t="s">
        <v>1761</v>
      </c>
      <c r="C1273" s="1301" t="s">
        <v>7</v>
      </c>
      <c r="D1273" s="1301"/>
      <c r="E1273" s="1301"/>
      <c r="F1273" s="1301" t="s">
        <v>251</v>
      </c>
      <c r="G1273" s="1301" t="s">
        <v>250</v>
      </c>
    </row>
    <row r="1274" spans="1:7">
      <c r="A1274" s="1300">
        <v>1175888636</v>
      </c>
      <c r="B1274" s="1301" t="s">
        <v>1762</v>
      </c>
      <c r="C1274" s="1301" t="s">
        <v>7</v>
      </c>
      <c r="D1274" s="1301"/>
      <c r="E1274" s="1301"/>
      <c r="F1274" s="1301" t="s">
        <v>251</v>
      </c>
      <c r="G1274" s="1301" t="s">
        <v>250</v>
      </c>
    </row>
    <row r="1275" spans="1:7">
      <c r="A1275" s="1300">
        <v>1175894378</v>
      </c>
      <c r="B1275" s="1301" t="s">
        <v>1763</v>
      </c>
      <c r="C1275" s="1301" t="s">
        <v>7</v>
      </c>
      <c r="D1275" s="1301"/>
      <c r="E1275" s="1301"/>
      <c r="F1275" s="1301" t="s">
        <v>251</v>
      </c>
      <c r="G1275" s="1301" t="s">
        <v>250</v>
      </c>
    </row>
    <row r="1276" spans="1:7">
      <c r="A1276" s="1300">
        <v>1175897686</v>
      </c>
      <c r="B1276" s="1301" t="s">
        <v>1764</v>
      </c>
      <c r="C1276" s="1301" t="s">
        <v>7</v>
      </c>
      <c r="D1276" s="1301"/>
      <c r="E1276" s="1301"/>
      <c r="F1276" s="1301" t="s">
        <v>251</v>
      </c>
      <c r="G1276" s="1301" t="s">
        <v>250</v>
      </c>
    </row>
    <row r="1277" spans="1:7">
      <c r="A1277" s="1300">
        <v>1175908376</v>
      </c>
      <c r="B1277" s="1301" t="s">
        <v>1765</v>
      </c>
      <c r="C1277" s="1301" t="s">
        <v>7</v>
      </c>
      <c r="D1277" s="1301"/>
      <c r="E1277" s="1301"/>
      <c r="F1277" s="1301" t="s">
        <v>251</v>
      </c>
      <c r="G1277" s="1301" t="s">
        <v>250</v>
      </c>
    </row>
    <row r="1278" spans="1:7">
      <c r="A1278" s="1300">
        <v>1175927210</v>
      </c>
      <c r="B1278" s="1301" t="s">
        <v>1766</v>
      </c>
      <c r="C1278" s="1301" t="s">
        <v>7</v>
      </c>
      <c r="D1278" s="1301"/>
      <c r="E1278" s="1301"/>
      <c r="F1278" s="1301" t="s">
        <v>251</v>
      </c>
      <c r="G1278" s="1301" t="s">
        <v>250</v>
      </c>
    </row>
    <row r="1279" spans="1:7">
      <c r="A1279" s="1300">
        <v>1175928523</v>
      </c>
      <c r="B1279" s="1301" t="s">
        <v>1767</v>
      </c>
      <c r="C1279" s="1301" t="s">
        <v>7</v>
      </c>
      <c r="D1279" s="1301"/>
      <c r="E1279" s="1301"/>
      <c r="F1279" s="1301" t="s">
        <v>235</v>
      </c>
      <c r="G1279" s="1301" t="s">
        <v>234</v>
      </c>
    </row>
    <row r="1280" spans="1:7">
      <c r="A1280" s="1300">
        <v>1175945758</v>
      </c>
      <c r="B1280" s="1301" t="s">
        <v>1768</v>
      </c>
      <c r="C1280" s="1301" t="s">
        <v>7</v>
      </c>
      <c r="D1280" s="1301"/>
      <c r="E1280" s="1301"/>
      <c r="F1280" s="1301" t="s">
        <v>251</v>
      </c>
      <c r="G1280" s="1301" t="s">
        <v>250</v>
      </c>
    </row>
    <row r="1281" spans="1:7">
      <c r="A1281" s="1300">
        <v>1175960682</v>
      </c>
      <c r="B1281" s="1301" t="s">
        <v>1769</v>
      </c>
      <c r="C1281" s="1301" t="s">
        <v>7</v>
      </c>
      <c r="D1281" s="1301"/>
      <c r="E1281" s="1301"/>
      <c r="F1281" s="1301" t="s">
        <v>249</v>
      </c>
      <c r="G1281" s="1301" t="s">
        <v>248</v>
      </c>
    </row>
    <row r="1282" spans="1:7">
      <c r="A1282" s="1300">
        <v>1175964551</v>
      </c>
      <c r="B1282" s="1301" t="s">
        <v>1770</v>
      </c>
      <c r="C1282" s="1301" t="s">
        <v>7</v>
      </c>
      <c r="D1282" s="1301"/>
      <c r="E1282" s="1301"/>
      <c r="F1282" s="1301" t="s">
        <v>251</v>
      </c>
      <c r="G1282" s="1301" t="s">
        <v>250</v>
      </c>
    </row>
    <row r="1283" spans="1:7">
      <c r="A1283" s="1300">
        <v>1175977579</v>
      </c>
      <c r="B1283" s="1301" t="s">
        <v>1771</v>
      </c>
      <c r="C1283" s="1301" t="s">
        <v>7</v>
      </c>
      <c r="D1283" s="1301"/>
      <c r="E1283" s="1301"/>
      <c r="F1283" s="1301" t="s">
        <v>251</v>
      </c>
      <c r="G1283" s="1301" t="s">
        <v>250</v>
      </c>
    </row>
    <row r="1284" spans="1:7">
      <c r="A1284" s="1300">
        <v>1175982439</v>
      </c>
      <c r="B1284" s="1301" t="s">
        <v>1772</v>
      </c>
      <c r="C1284" s="1301" t="s">
        <v>7</v>
      </c>
      <c r="D1284" s="1301"/>
      <c r="E1284" s="1301"/>
      <c r="F1284" s="1301" t="s">
        <v>251</v>
      </c>
      <c r="G1284" s="1301" t="s">
        <v>250</v>
      </c>
    </row>
    <row r="1285" spans="1:7">
      <c r="A1285" s="1300">
        <v>1176038165</v>
      </c>
      <c r="B1285" s="1301" t="s">
        <v>1773</v>
      </c>
      <c r="C1285" s="1301" t="s">
        <v>7</v>
      </c>
      <c r="D1285" s="1301"/>
      <c r="E1285" s="1301"/>
      <c r="F1285" s="1301" t="s">
        <v>251</v>
      </c>
      <c r="G1285" s="1301" t="s">
        <v>250</v>
      </c>
    </row>
    <row r="1286" spans="1:7">
      <c r="A1286" s="1300">
        <v>1176044791</v>
      </c>
      <c r="B1286" s="1301" t="s">
        <v>1774</v>
      </c>
      <c r="C1286" s="1301" t="s">
        <v>7</v>
      </c>
      <c r="D1286" s="1301"/>
      <c r="E1286" s="1301"/>
      <c r="F1286" s="1301" t="s">
        <v>251</v>
      </c>
      <c r="G1286" s="1301" t="s">
        <v>250</v>
      </c>
    </row>
    <row r="1287" spans="1:7">
      <c r="A1287" s="1300">
        <v>1176059419</v>
      </c>
      <c r="B1287" s="1301" t="s">
        <v>1775</v>
      </c>
      <c r="C1287" s="1301" t="s">
        <v>7</v>
      </c>
      <c r="D1287" s="1301"/>
      <c r="E1287" s="1301"/>
      <c r="F1287" s="1301" t="s">
        <v>229</v>
      </c>
      <c r="G1287" s="1301" t="s">
        <v>228</v>
      </c>
    </row>
    <row r="1288" spans="1:7">
      <c r="A1288" s="1300">
        <v>1176115476</v>
      </c>
      <c r="B1288" s="1301" t="s">
        <v>1776</v>
      </c>
      <c r="C1288" s="1301" t="s">
        <v>7</v>
      </c>
      <c r="D1288" s="1301"/>
      <c r="E1288" s="1301"/>
      <c r="F1288" s="1301" t="s">
        <v>251</v>
      </c>
      <c r="G1288" s="1301" t="s">
        <v>250</v>
      </c>
    </row>
    <row r="1289" spans="1:7">
      <c r="A1289" s="1300">
        <v>1176123298</v>
      </c>
      <c r="B1289" s="1301" t="s">
        <v>1777</v>
      </c>
      <c r="C1289" s="1301" t="s">
        <v>7</v>
      </c>
      <c r="D1289" s="1301"/>
      <c r="E1289" s="1301"/>
      <c r="F1289" s="1301" t="s">
        <v>251</v>
      </c>
      <c r="G1289" s="1301" t="s">
        <v>250</v>
      </c>
    </row>
    <row r="1290" spans="1:7">
      <c r="A1290" s="1300">
        <v>1176126911</v>
      </c>
      <c r="B1290" s="1301" t="s">
        <v>1778</v>
      </c>
      <c r="C1290" s="1301" t="s">
        <v>7</v>
      </c>
      <c r="D1290" s="1301"/>
      <c r="E1290" s="1301"/>
      <c r="F1290" s="1301" t="s">
        <v>249</v>
      </c>
      <c r="G1290" s="1301" t="s">
        <v>248</v>
      </c>
    </row>
    <row r="1291" spans="1:7">
      <c r="A1291" s="1300">
        <v>1176127562</v>
      </c>
      <c r="B1291" s="1301" t="s">
        <v>1779</v>
      </c>
      <c r="C1291" s="1301" t="s">
        <v>7</v>
      </c>
      <c r="D1291" s="1301"/>
      <c r="E1291" s="1301"/>
      <c r="F1291" s="1301" t="s">
        <v>241</v>
      </c>
      <c r="G1291" s="1301" t="s">
        <v>240</v>
      </c>
    </row>
    <row r="1292" spans="1:7">
      <c r="A1292" s="1300">
        <v>1176143718</v>
      </c>
      <c r="B1292" s="1301" t="s">
        <v>1780</v>
      </c>
      <c r="C1292" s="1301" t="s">
        <v>7</v>
      </c>
      <c r="D1292" s="1301"/>
      <c r="E1292" s="1301"/>
      <c r="F1292" s="1301" t="s">
        <v>249</v>
      </c>
      <c r="G1292" s="1301" t="s">
        <v>248</v>
      </c>
    </row>
    <row r="1293" spans="1:7">
      <c r="A1293" s="1300">
        <v>1176158773</v>
      </c>
      <c r="B1293" s="1301" t="s">
        <v>1781</v>
      </c>
      <c r="C1293" s="1301" t="s">
        <v>7</v>
      </c>
      <c r="D1293" s="1301"/>
      <c r="E1293" s="1301"/>
      <c r="F1293" s="1301" t="s">
        <v>247</v>
      </c>
      <c r="G1293" s="1301" t="s">
        <v>246</v>
      </c>
    </row>
    <row r="1294" spans="1:7">
      <c r="A1294" s="1300">
        <v>1176213990</v>
      </c>
      <c r="B1294" s="1301" t="s">
        <v>1782</v>
      </c>
      <c r="C1294" s="1301" t="s">
        <v>7</v>
      </c>
      <c r="D1294" s="1301"/>
      <c r="E1294" s="1301"/>
      <c r="F1294" s="1301" t="s">
        <v>243</v>
      </c>
      <c r="G1294" s="1301" t="s">
        <v>242</v>
      </c>
    </row>
    <row r="1295" spans="1:7">
      <c r="A1295" s="1300">
        <v>1176278589</v>
      </c>
      <c r="B1295" s="1301" t="s">
        <v>1318</v>
      </c>
      <c r="C1295" s="1301" t="s">
        <v>395</v>
      </c>
      <c r="D1295" s="1301" t="s">
        <v>400</v>
      </c>
      <c r="E1295" s="1301" t="s">
        <v>153</v>
      </c>
      <c r="F1295" s="1301" t="s">
        <v>237</v>
      </c>
      <c r="G1295" s="1301" t="s">
        <v>236</v>
      </c>
    </row>
    <row r="1296" spans="1:7">
      <c r="A1296" s="1300">
        <v>1176287481</v>
      </c>
      <c r="B1296" s="1301" t="s">
        <v>1783</v>
      </c>
      <c r="C1296" s="1301" t="s">
        <v>7</v>
      </c>
      <c r="D1296" s="1301"/>
      <c r="E1296" s="1301"/>
      <c r="F1296" s="1301" t="s">
        <v>229</v>
      </c>
      <c r="G1296" s="1301" t="s">
        <v>228</v>
      </c>
    </row>
    <row r="1297" spans="1:7">
      <c r="A1297" s="1300">
        <v>1176309152</v>
      </c>
      <c r="B1297" s="1301" t="s">
        <v>1319</v>
      </c>
      <c r="C1297" s="1301" t="s">
        <v>395</v>
      </c>
      <c r="D1297" s="1301" t="s">
        <v>400</v>
      </c>
      <c r="E1297" s="1301" t="s">
        <v>153</v>
      </c>
      <c r="F1297" s="1301" t="s">
        <v>245</v>
      </c>
      <c r="G1297" s="1301" t="s">
        <v>244</v>
      </c>
    </row>
    <row r="1298" spans="1:7">
      <c r="A1298" s="1300">
        <v>1176333988</v>
      </c>
      <c r="B1298" s="1301" t="s">
        <v>1784</v>
      </c>
      <c r="C1298" s="1301" t="s">
        <v>7</v>
      </c>
      <c r="D1298" s="1301"/>
      <c r="E1298" s="1301"/>
      <c r="F1298" s="1301" t="s">
        <v>229</v>
      </c>
      <c r="G1298" s="1301" t="s">
        <v>228</v>
      </c>
    </row>
    <row r="1299" spans="1:7">
      <c r="A1299" s="1300">
        <v>1176393081</v>
      </c>
      <c r="B1299" s="1301" t="s">
        <v>1785</v>
      </c>
      <c r="C1299" s="1301" t="s">
        <v>7</v>
      </c>
      <c r="D1299" s="1301"/>
      <c r="E1299" s="1301"/>
      <c r="F1299" s="1301" t="s">
        <v>237</v>
      </c>
      <c r="G1299" s="1301" t="s">
        <v>236</v>
      </c>
    </row>
    <row r="1300" spans="1:7">
      <c r="A1300" s="1300">
        <v>1176405042</v>
      </c>
      <c r="B1300" s="1301" t="s">
        <v>1786</v>
      </c>
      <c r="C1300" s="1301" t="s">
        <v>7</v>
      </c>
      <c r="D1300" s="1301"/>
      <c r="E1300" s="1301"/>
      <c r="F1300" s="1301" t="s">
        <v>229</v>
      </c>
      <c r="G1300" s="1301" t="s">
        <v>228</v>
      </c>
    </row>
    <row r="1301" spans="1:7">
      <c r="A1301" s="1300">
        <v>1176414630</v>
      </c>
      <c r="B1301" s="1301" t="s">
        <v>1320</v>
      </c>
      <c r="C1301" s="1301" t="s">
        <v>395</v>
      </c>
      <c r="D1301" s="1301" t="s">
        <v>396</v>
      </c>
      <c r="E1301" s="1301" t="s">
        <v>159</v>
      </c>
      <c r="F1301" s="1301" t="s">
        <v>243</v>
      </c>
      <c r="G1301" s="1301" t="s">
        <v>242</v>
      </c>
    </row>
    <row r="1302" spans="1:7">
      <c r="A1302" s="1300">
        <v>1176425644</v>
      </c>
      <c r="B1302" s="1301" t="s">
        <v>1321</v>
      </c>
      <c r="C1302" s="1301" t="s">
        <v>395</v>
      </c>
      <c r="D1302" s="1301" t="s">
        <v>400</v>
      </c>
      <c r="E1302" s="1301" t="s">
        <v>153</v>
      </c>
      <c r="F1302" s="1301" t="s">
        <v>239</v>
      </c>
      <c r="G1302" s="1301" t="s">
        <v>238</v>
      </c>
    </row>
    <row r="1303" spans="1:7">
      <c r="A1303" s="1300">
        <v>1176469675</v>
      </c>
      <c r="B1303" s="1301" t="s">
        <v>1787</v>
      </c>
      <c r="C1303" s="1301" t="s">
        <v>7</v>
      </c>
      <c r="D1303" s="1301"/>
      <c r="E1303" s="1301"/>
      <c r="F1303" s="1301" t="s">
        <v>251</v>
      </c>
      <c r="G1303" s="1301" t="s">
        <v>250</v>
      </c>
    </row>
    <row r="1304" spans="1:7">
      <c r="A1304" s="1300">
        <v>1176529304</v>
      </c>
      <c r="B1304" s="1301" t="s">
        <v>1788</v>
      </c>
      <c r="C1304" s="1301" t="s">
        <v>7</v>
      </c>
      <c r="D1304" s="1301"/>
      <c r="E1304" s="1301"/>
      <c r="F1304" s="1301" t="s">
        <v>229</v>
      </c>
      <c r="G1304" s="1301" t="s">
        <v>228</v>
      </c>
    </row>
    <row r="1305" spans="1:7">
      <c r="A1305" s="1300">
        <v>1176579523</v>
      </c>
      <c r="B1305" s="1301" t="s">
        <v>1789</v>
      </c>
      <c r="C1305" s="1301" t="s">
        <v>7</v>
      </c>
      <c r="D1305" s="1301"/>
      <c r="E1305" s="1301"/>
      <c r="F1305" s="1301" t="s">
        <v>251</v>
      </c>
      <c r="G1305" s="1301" t="s">
        <v>250</v>
      </c>
    </row>
    <row r="1306" spans="1:7">
      <c r="A1306" s="1300">
        <v>1176580356</v>
      </c>
      <c r="B1306" s="1301" t="s">
        <v>1790</v>
      </c>
      <c r="C1306" s="1301" t="s">
        <v>7</v>
      </c>
      <c r="D1306" s="1301"/>
      <c r="E1306" s="1301"/>
      <c r="F1306" s="1301" t="s">
        <v>229</v>
      </c>
      <c r="G1306" s="1301" t="s">
        <v>228</v>
      </c>
    </row>
    <row r="1307" spans="1:7">
      <c r="A1307" s="1300">
        <v>1176584549</v>
      </c>
      <c r="B1307" s="1301" t="s">
        <v>1791</v>
      </c>
      <c r="C1307" s="1301" t="s">
        <v>7</v>
      </c>
      <c r="D1307" s="1301"/>
      <c r="E1307" s="1301"/>
      <c r="F1307" s="1301" t="s">
        <v>251</v>
      </c>
      <c r="G1307" s="1301" t="s">
        <v>250</v>
      </c>
    </row>
    <row r="1308" spans="1:7">
      <c r="A1308" s="1300">
        <v>1176614536</v>
      </c>
      <c r="B1308" s="1301" t="s">
        <v>1792</v>
      </c>
      <c r="C1308" s="1301" t="s">
        <v>7</v>
      </c>
      <c r="D1308" s="1301"/>
      <c r="E1308" s="1301"/>
      <c r="F1308" s="1301" t="s">
        <v>251</v>
      </c>
      <c r="G1308" s="1301" t="s">
        <v>250</v>
      </c>
    </row>
    <row r="1309" spans="1:7">
      <c r="A1309" s="1300">
        <v>1176629690</v>
      </c>
      <c r="B1309" s="1301" t="s">
        <v>1793</v>
      </c>
      <c r="C1309" s="1301" t="s">
        <v>7</v>
      </c>
      <c r="D1309" s="1301"/>
      <c r="E1309" s="1301"/>
      <c r="F1309" s="1301" t="s">
        <v>229</v>
      </c>
      <c r="G1309" s="1301" t="s">
        <v>228</v>
      </c>
    </row>
    <row r="1310" spans="1:7">
      <c r="A1310" s="1300">
        <v>1176641695</v>
      </c>
      <c r="B1310" s="1301" t="s">
        <v>843</v>
      </c>
      <c r="C1310" s="1301" t="s">
        <v>397</v>
      </c>
      <c r="D1310" s="1301" t="s">
        <v>396</v>
      </c>
      <c r="E1310" s="1301" t="s">
        <v>159</v>
      </c>
      <c r="F1310" s="1301" t="s">
        <v>251</v>
      </c>
      <c r="G1310" s="1301" t="s">
        <v>250</v>
      </c>
    </row>
    <row r="1311" spans="1:7">
      <c r="A1311" s="1300">
        <v>1176678804</v>
      </c>
      <c r="B1311" s="1301" t="s">
        <v>1794</v>
      </c>
      <c r="C1311" s="1301" t="s">
        <v>7</v>
      </c>
      <c r="D1311" s="1301"/>
      <c r="E1311" s="1301"/>
      <c r="F1311" s="1301" t="s">
        <v>249</v>
      </c>
      <c r="G1311" s="1301" t="s">
        <v>248</v>
      </c>
    </row>
    <row r="1312" spans="1:7">
      <c r="A1312" s="1300">
        <v>1176724988</v>
      </c>
      <c r="B1312" s="1301" t="s">
        <v>1795</v>
      </c>
      <c r="C1312" s="1301" t="s">
        <v>7</v>
      </c>
      <c r="D1312" s="1301"/>
      <c r="E1312" s="1301"/>
      <c r="F1312" s="1301" t="s">
        <v>233</v>
      </c>
      <c r="G1312" s="1301" t="s">
        <v>232</v>
      </c>
    </row>
    <row r="1313" spans="1:7">
      <c r="A1313" s="1300">
        <v>1176762848</v>
      </c>
      <c r="B1313" s="1301" t="s">
        <v>1796</v>
      </c>
      <c r="C1313" s="1301" t="s">
        <v>7</v>
      </c>
      <c r="D1313" s="1301"/>
      <c r="E1313" s="1301"/>
      <c r="F1313" s="1301" t="s">
        <v>237</v>
      </c>
      <c r="G1313" s="1301" t="s">
        <v>236</v>
      </c>
    </row>
    <row r="1314" spans="1:7">
      <c r="A1314" s="1300">
        <v>1176810647</v>
      </c>
      <c r="B1314" s="1301" t="s">
        <v>1322</v>
      </c>
      <c r="C1314" s="1301" t="s">
        <v>395</v>
      </c>
      <c r="D1314" s="1301" t="s">
        <v>399</v>
      </c>
      <c r="E1314" s="1301" t="s">
        <v>150</v>
      </c>
      <c r="F1314" s="1301" t="s">
        <v>251</v>
      </c>
      <c r="G1314" s="1301" t="s">
        <v>250</v>
      </c>
    </row>
    <row r="1315" spans="1:7">
      <c r="A1315" s="1300">
        <v>1176817410</v>
      </c>
      <c r="B1315" s="1301" t="s">
        <v>1797</v>
      </c>
      <c r="C1315" s="1301" t="s">
        <v>7</v>
      </c>
      <c r="D1315" s="1301"/>
      <c r="E1315" s="1301"/>
      <c r="F1315" s="1301" t="s">
        <v>251</v>
      </c>
      <c r="G1315" s="1301" t="s">
        <v>250</v>
      </c>
    </row>
    <row r="1316" spans="1:7">
      <c r="A1316" s="1300">
        <v>1176820216</v>
      </c>
      <c r="B1316" s="1301" t="s">
        <v>1323</v>
      </c>
      <c r="C1316" s="1301" t="s">
        <v>395</v>
      </c>
      <c r="D1316" s="1301" t="s">
        <v>396</v>
      </c>
      <c r="E1316" s="1301" t="s">
        <v>159</v>
      </c>
      <c r="F1316" s="1301" t="s">
        <v>251</v>
      </c>
      <c r="G1316" s="1301" t="s">
        <v>250</v>
      </c>
    </row>
    <row r="1317" spans="1:7">
      <c r="A1317" s="1300">
        <v>1176831916</v>
      </c>
      <c r="B1317" s="1301" t="s">
        <v>1798</v>
      </c>
      <c r="C1317" s="1301" t="s">
        <v>7</v>
      </c>
      <c r="D1317" s="1301"/>
      <c r="E1317" s="1301"/>
      <c r="F1317" s="1301" t="s">
        <v>229</v>
      </c>
      <c r="G1317" s="1301" t="s">
        <v>228</v>
      </c>
    </row>
    <row r="1318" spans="1:7">
      <c r="A1318" s="1300">
        <v>1176843754</v>
      </c>
      <c r="B1318" s="1301" t="s">
        <v>1799</v>
      </c>
      <c r="C1318" s="1301" t="s">
        <v>7</v>
      </c>
      <c r="D1318" s="1301"/>
      <c r="E1318" s="1301"/>
      <c r="F1318" s="1301" t="s">
        <v>231</v>
      </c>
      <c r="G1318" s="1301" t="s">
        <v>230</v>
      </c>
    </row>
    <row r="1319" spans="1:7">
      <c r="A1319" s="1300">
        <v>1176848001</v>
      </c>
      <c r="B1319" s="1301" t="s">
        <v>1800</v>
      </c>
      <c r="C1319" s="1301" t="s">
        <v>7</v>
      </c>
      <c r="D1319" s="1301"/>
      <c r="E1319" s="1301"/>
      <c r="F1319" s="1301" t="s">
        <v>251</v>
      </c>
      <c r="G1319" s="1301" t="s">
        <v>250</v>
      </c>
    </row>
    <row r="1320" spans="1:7">
      <c r="A1320" s="1300">
        <v>1176897578</v>
      </c>
      <c r="B1320" s="1301" t="s">
        <v>1801</v>
      </c>
      <c r="C1320" s="1301" t="s">
        <v>7</v>
      </c>
      <c r="D1320" s="1301"/>
      <c r="E1320" s="1301"/>
      <c r="F1320" s="1301" t="s">
        <v>241</v>
      </c>
      <c r="G1320" s="1301" t="s">
        <v>240</v>
      </c>
    </row>
    <row r="1321" spans="1:7">
      <c r="A1321" s="1300">
        <v>1176913235</v>
      </c>
      <c r="B1321" s="1301" t="s">
        <v>1802</v>
      </c>
      <c r="C1321" s="1301" t="s">
        <v>7</v>
      </c>
      <c r="D1321" s="1301"/>
      <c r="E1321" s="1301"/>
      <c r="F1321" s="1301" t="s">
        <v>251</v>
      </c>
      <c r="G1321" s="1301" t="s">
        <v>250</v>
      </c>
    </row>
    <row r="1322" spans="1:7">
      <c r="A1322" s="1300">
        <v>1176915099</v>
      </c>
      <c r="B1322" s="1301" t="s">
        <v>1803</v>
      </c>
      <c r="C1322" s="1301" t="s">
        <v>7</v>
      </c>
      <c r="D1322" s="1301"/>
      <c r="E1322" s="1301"/>
      <c r="F1322" s="1301" t="s">
        <v>251</v>
      </c>
      <c r="G1322" s="1301" t="s">
        <v>250</v>
      </c>
    </row>
    <row r="1323" spans="1:7">
      <c r="A1323" s="1300">
        <v>1176933431</v>
      </c>
      <c r="B1323" s="1301" t="s">
        <v>1804</v>
      </c>
      <c r="C1323" s="1301" t="s">
        <v>7</v>
      </c>
      <c r="D1323" s="1301"/>
      <c r="E1323" s="1301"/>
      <c r="F1323" s="1301" t="s">
        <v>227</v>
      </c>
      <c r="G1323" s="1301" t="s">
        <v>226</v>
      </c>
    </row>
    <row r="1324" spans="1:7">
      <c r="A1324" s="1300">
        <v>1176978881</v>
      </c>
      <c r="B1324" s="1301" t="s">
        <v>1324</v>
      </c>
      <c r="C1324" s="1301" t="s">
        <v>395</v>
      </c>
      <c r="D1324" s="1301" t="s">
        <v>399</v>
      </c>
      <c r="E1324" s="1301" t="s">
        <v>150</v>
      </c>
      <c r="F1324" s="1301" t="s">
        <v>251</v>
      </c>
      <c r="G1324" s="1301" t="s">
        <v>250</v>
      </c>
    </row>
    <row r="1325" spans="1:7">
      <c r="A1325" s="1300">
        <v>1177024610</v>
      </c>
      <c r="B1325" s="1301" t="s">
        <v>1805</v>
      </c>
      <c r="C1325" s="1301" t="s">
        <v>7</v>
      </c>
      <c r="D1325" s="1301"/>
      <c r="E1325" s="1301"/>
      <c r="F1325" s="1301" t="s">
        <v>225</v>
      </c>
      <c r="G1325" s="1301" t="s">
        <v>224</v>
      </c>
    </row>
    <row r="1326" spans="1:7">
      <c r="A1326" s="1300">
        <v>1177053130</v>
      </c>
      <c r="B1326" s="1301" t="s">
        <v>1806</v>
      </c>
      <c r="C1326" s="1301" t="s">
        <v>7</v>
      </c>
      <c r="D1326" s="1301"/>
      <c r="E1326" s="1301"/>
      <c r="F1326" s="1301" t="s">
        <v>251</v>
      </c>
      <c r="G1326" s="1301" t="s">
        <v>250</v>
      </c>
    </row>
    <row r="1327" spans="1:7">
      <c r="A1327" s="1300">
        <v>1177057487</v>
      </c>
      <c r="B1327" s="1301" t="s">
        <v>1807</v>
      </c>
      <c r="C1327" s="1301" t="s">
        <v>7</v>
      </c>
      <c r="D1327" s="1301"/>
      <c r="E1327" s="1301"/>
      <c r="F1327" s="1301" t="s">
        <v>251</v>
      </c>
      <c r="G1327" s="1301" t="s">
        <v>250</v>
      </c>
    </row>
    <row r="1328" spans="1:7">
      <c r="A1328" s="1300">
        <v>1177071108</v>
      </c>
      <c r="B1328" s="1301" t="s">
        <v>1808</v>
      </c>
      <c r="C1328" s="1301" t="s">
        <v>7</v>
      </c>
      <c r="D1328" s="1301"/>
      <c r="E1328" s="1301"/>
      <c r="F1328" s="1301" t="s">
        <v>251</v>
      </c>
      <c r="G1328" s="1301" t="s">
        <v>250</v>
      </c>
    </row>
    <row r="1329" spans="1:7">
      <c r="A1329" s="1300">
        <v>1177075919</v>
      </c>
      <c r="B1329" s="1301" t="s">
        <v>1809</v>
      </c>
      <c r="C1329" s="1301" t="s">
        <v>7</v>
      </c>
      <c r="D1329" s="1301"/>
      <c r="E1329" s="1301"/>
      <c r="F1329" s="1301" t="s">
        <v>251</v>
      </c>
      <c r="G1329" s="1301" t="s">
        <v>250</v>
      </c>
    </row>
    <row r="1330" spans="1:7">
      <c r="A1330" s="1300">
        <v>1177169126</v>
      </c>
      <c r="B1330" s="1301" t="s">
        <v>1810</v>
      </c>
      <c r="C1330" s="1301" t="s">
        <v>7</v>
      </c>
      <c r="D1330" s="1301"/>
      <c r="E1330" s="1301"/>
      <c r="F1330" s="1301" t="s">
        <v>227</v>
      </c>
      <c r="G1330" s="1301" t="s">
        <v>226</v>
      </c>
    </row>
    <row r="1331" spans="1:7">
      <c r="A1331" s="1300">
        <v>1177169795</v>
      </c>
      <c r="B1331" s="1301" t="s">
        <v>1811</v>
      </c>
      <c r="C1331" s="1301" t="s">
        <v>7</v>
      </c>
      <c r="D1331" s="1301"/>
      <c r="E1331" s="1301"/>
      <c r="F1331" s="1301" t="s">
        <v>229</v>
      </c>
      <c r="G1331" s="1301" t="s">
        <v>228</v>
      </c>
    </row>
    <row r="1332" spans="1:7">
      <c r="A1332" s="1300">
        <v>1177220556</v>
      </c>
      <c r="B1332" s="1301" t="s">
        <v>1325</v>
      </c>
      <c r="C1332" s="1301" t="s">
        <v>395</v>
      </c>
      <c r="D1332" s="1301" t="s">
        <v>401</v>
      </c>
      <c r="E1332" s="1301" t="s">
        <v>143</v>
      </c>
      <c r="F1332" s="1301" t="s">
        <v>251</v>
      </c>
      <c r="G1332" s="1301" t="s">
        <v>250</v>
      </c>
    </row>
    <row r="1333" spans="1:7">
      <c r="A1333" s="1300">
        <v>1177253458</v>
      </c>
      <c r="B1333" s="1301" t="s">
        <v>1812</v>
      </c>
      <c r="C1333" s="1301" t="s">
        <v>7</v>
      </c>
      <c r="D1333" s="1301"/>
      <c r="E1333" s="1301"/>
      <c r="F1333" s="1301" t="s">
        <v>251</v>
      </c>
      <c r="G1333" s="1301" t="s">
        <v>250</v>
      </c>
    </row>
    <row r="1334" spans="1:7">
      <c r="A1334" s="1300">
        <v>1177274165</v>
      </c>
      <c r="B1334" s="1301" t="s">
        <v>1813</v>
      </c>
      <c r="C1334" s="1301" t="s">
        <v>7</v>
      </c>
      <c r="D1334" s="1301"/>
      <c r="E1334" s="1301"/>
      <c r="F1334" s="1301" t="s">
        <v>247</v>
      </c>
      <c r="G1334" s="1301" t="s">
        <v>246</v>
      </c>
    </row>
    <row r="1335" spans="1:7">
      <c r="A1335" s="1300">
        <v>1177276244</v>
      </c>
      <c r="B1335" s="1301" t="s">
        <v>1814</v>
      </c>
      <c r="C1335" s="1301" t="s">
        <v>7</v>
      </c>
      <c r="D1335" s="1301"/>
      <c r="E1335" s="1301"/>
      <c r="F1335" s="1301" t="s">
        <v>233</v>
      </c>
      <c r="G1335" s="1301" t="s">
        <v>232</v>
      </c>
    </row>
    <row r="1336" spans="1:7">
      <c r="A1336" s="1300">
        <v>1177394559</v>
      </c>
      <c r="B1336" s="1301" t="s">
        <v>1815</v>
      </c>
      <c r="C1336" s="1301" t="s">
        <v>7</v>
      </c>
      <c r="D1336" s="1301"/>
      <c r="E1336" s="1301"/>
      <c r="F1336" s="1301" t="s">
        <v>237</v>
      </c>
      <c r="G1336" s="1301" t="s">
        <v>236</v>
      </c>
    </row>
    <row r="1337" spans="1:7">
      <c r="A1337" s="1300">
        <v>1177402022</v>
      </c>
      <c r="B1337" s="1301" t="s">
        <v>1816</v>
      </c>
      <c r="C1337" s="1301" t="s">
        <v>7</v>
      </c>
      <c r="D1337" s="1301"/>
      <c r="E1337" s="1301"/>
      <c r="F1337" s="1301" t="s">
        <v>249</v>
      </c>
      <c r="G1337" s="1301" t="s">
        <v>248</v>
      </c>
    </row>
    <row r="1338" spans="1:7">
      <c r="A1338" s="1300">
        <v>1177443679</v>
      </c>
      <c r="B1338" s="1301" t="s">
        <v>1817</v>
      </c>
      <c r="C1338" s="1301" t="s">
        <v>7</v>
      </c>
      <c r="D1338" s="1301"/>
      <c r="E1338" s="1301"/>
      <c r="F1338" s="1301" t="s">
        <v>227</v>
      </c>
      <c r="G1338" s="1301" t="s">
        <v>226</v>
      </c>
    </row>
    <row r="1339" spans="1:7">
      <c r="A1339" s="1300">
        <v>1177454460</v>
      </c>
      <c r="B1339" s="1301" t="s">
        <v>1326</v>
      </c>
      <c r="C1339" s="1301" t="s">
        <v>395</v>
      </c>
      <c r="D1339" s="1301" t="s">
        <v>399</v>
      </c>
      <c r="E1339" s="1301" t="s">
        <v>150</v>
      </c>
      <c r="F1339" s="1301" t="s">
        <v>249</v>
      </c>
      <c r="G1339" s="1301" t="s">
        <v>248</v>
      </c>
    </row>
    <row r="1340" spans="1:7">
      <c r="A1340" s="1300">
        <v>1177477008</v>
      </c>
      <c r="B1340" s="1301" t="s">
        <v>1818</v>
      </c>
      <c r="C1340" s="1301" t="s">
        <v>7</v>
      </c>
      <c r="D1340" s="1301"/>
      <c r="E1340" s="1301"/>
      <c r="F1340" s="1301" t="s">
        <v>247</v>
      </c>
      <c r="G1340" s="1301" t="s">
        <v>246</v>
      </c>
    </row>
    <row r="1341" spans="1:7">
      <c r="A1341" s="1300">
        <v>1177547008</v>
      </c>
      <c r="B1341" s="1301" t="s">
        <v>1819</v>
      </c>
      <c r="C1341" s="1301" t="s">
        <v>7</v>
      </c>
      <c r="D1341" s="1301"/>
      <c r="E1341" s="1301"/>
      <c r="F1341" s="1301" t="s">
        <v>237</v>
      </c>
      <c r="G1341" s="1301" t="s">
        <v>236</v>
      </c>
    </row>
    <row r="1342" spans="1:7">
      <c r="A1342" s="1300">
        <v>1177559169</v>
      </c>
      <c r="B1342" s="1301" t="s">
        <v>1820</v>
      </c>
      <c r="C1342" s="1301" t="s">
        <v>7</v>
      </c>
      <c r="D1342" s="1301"/>
      <c r="E1342" s="1301"/>
      <c r="F1342" s="1301" t="s">
        <v>251</v>
      </c>
      <c r="G1342" s="1301" t="s">
        <v>250</v>
      </c>
    </row>
    <row r="1343" spans="1:7">
      <c r="A1343" s="1300">
        <v>1177594661</v>
      </c>
      <c r="B1343" s="1301" t="s">
        <v>1821</v>
      </c>
      <c r="C1343" s="1301" t="s">
        <v>7</v>
      </c>
      <c r="D1343" s="1301"/>
      <c r="E1343" s="1301"/>
      <c r="F1343" s="1301" t="s">
        <v>227</v>
      </c>
      <c r="G1343" s="1301" t="s">
        <v>226</v>
      </c>
    </row>
    <row r="1344" spans="1:7">
      <c r="A1344" s="1300">
        <v>1177608024</v>
      </c>
      <c r="B1344" s="1301" t="s">
        <v>1327</v>
      </c>
      <c r="C1344" s="1301" t="s">
        <v>395</v>
      </c>
      <c r="D1344" s="1301" t="s">
        <v>396</v>
      </c>
      <c r="E1344" s="1301" t="s">
        <v>159</v>
      </c>
      <c r="F1344" s="1301" t="s">
        <v>229</v>
      </c>
      <c r="G1344" s="1301" t="s">
        <v>228</v>
      </c>
    </row>
    <row r="1345" spans="1:7">
      <c r="A1345" s="1300">
        <v>1177670115</v>
      </c>
      <c r="B1345" s="1301" t="s">
        <v>1822</v>
      </c>
      <c r="C1345" s="1301" t="s">
        <v>7</v>
      </c>
      <c r="D1345" s="1301"/>
      <c r="E1345" s="1301"/>
      <c r="F1345" s="1301" t="s">
        <v>251</v>
      </c>
      <c r="G1345" s="1301" t="s">
        <v>250</v>
      </c>
    </row>
    <row r="1346" spans="1:7">
      <c r="A1346" s="1300">
        <v>1177689222</v>
      </c>
      <c r="B1346" s="1301" t="s">
        <v>1823</v>
      </c>
      <c r="C1346" s="1301" t="s">
        <v>7</v>
      </c>
      <c r="D1346" s="1301"/>
      <c r="E1346" s="1301"/>
      <c r="F1346" s="1301" t="s">
        <v>251</v>
      </c>
      <c r="G1346" s="1301" t="s">
        <v>250</v>
      </c>
    </row>
    <row r="1347" spans="1:7">
      <c r="A1347" s="1300">
        <v>1177717445</v>
      </c>
      <c r="B1347" s="1301" t="s">
        <v>1824</v>
      </c>
      <c r="C1347" s="1301" t="s">
        <v>7</v>
      </c>
      <c r="D1347" s="1301"/>
      <c r="E1347" s="1301"/>
      <c r="F1347" s="1301" t="s">
        <v>229</v>
      </c>
      <c r="G1347" s="1301" t="s">
        <v>228</v>
      </c>
    </row>
    <row r="1348" spans="1:7">
      <c r="A1348" s="1300">
        <v>1177975126</v>
      </c>
      <c r="B1348" s="1301" t="s">
        <v>1825</v>
      </c>
      <c r="C1348" s="1301" t="s">
        <v>7</v>
      </c>
      <c r="D1348" s="1301"/>
      <c r="E1348" s="1301"/>
      <c r="F1348" s="1301" t="s">
        <v>251</v>
      </c>
      <c r="G1348" s="1301" t="s">
        <v>250</v>
      </c>
    </row>
    <row r="1349" spans="1:7">
      <c r="A1349" s="1300">
        <v>1178098860</v>
      </c>
      <c r="B1349" s="1301" t="s">
        <v>1826</v>
      </c>
      <c r="C1349" s="1301" t="s">
        <v>7</v>
      </c>
      <c r="D1349" s="1301"/>
      <c r="E1349" s="1301"/>
      <c r="F1349" s="1301" t="s">
        <v>227</v>
      </c>
      <c r="G1349" s="1301" t="s">
        <v>226</v>
      </c>
    </row>
    <row r="1350" spans="1:7">
      <c r="A1350" s="1300">
        <v>1178157302</v>
      </c>
      <c r="B1350" s="1301" t="s">
        <v>1827</v>
      </c>
      <c r="C1350" s="1301" t="s">
        <v>7</v>
      </c>
      <c r="D1350" s="1301"/>
      <c r="E1350" s="1301"/>
      <c r="F1350" s="1301" t="s">
        <v>251</v>
      </c>
      <c r="G1350" s="1301" t="s">
        <v>250</v>
      </c>
    </row>
    <row r="1351" spans="1:7">
      <c r="A1351" s="1300">
        <v>1178226628</v>
      </c>
      <c r="B1351" s="1301" t="s">
        <v>1828</v>
      </c>
      <c r="C1351" s="1301" t="s">
        <v>7</v>
      </c>
      <c r="D1351" s="1301"/>
      <c r="E1351" s="1301"/>
      <c r="F1351" s="1301" t="s">
        <v>251</v>
      </c>
      <c r="G1351" s="1301" t="s">
        <v>250</v>
      </c>
    </row>
    <row r="1352" spans="1:7">
      <c r="A1352" s="1300">
        <v>1178245743</v>
      </c>
      <c r="B1352" s="1301" t="s">
        <v>1829</v>
      </c>
      <c r="C1352" s="1301" t="s">
        <v>7</v>
      </c>
      <c r="D1352" s="1301"/>
      <c r="E1352" s="1301"/>
      <c r="F1352" s="1301" t="s">
        <v>251</v>
      </c>
      <c r="G1352" s="1301" t="s">
        <v>250</v>
      </c>
    </row>
    <row r="1353" spans="1:7">
      <c r="A1353" s="1300">
        <v>1178276235</v>
      </c>
      <c r="B1353" s="1301" t="s">
        <v>1830</v>
      </c>
      <c r="C1353" s="1301" t="s">
        <v>7</v>
      </c>
      <c r="D1353" s="1301"/>
      <c r="E1353" s="1301"/>
      <c r="F1353" s="1301" t="s">
        <v>243</v>
      </c>
      <c r="G1353" s="1301" t="s">
        <v>242</v>
      </c>
    </row>
    <row r="1354" spans="1:7">
      <c r="A1354" s="1300">
        <v>1178290079</v>
      </c>
      <c r="B1354" s="1301" t="s">
        <v>1831</v>
      </c>
      <c r="C1354" s="1301" t="s">
        <v>7</v>
      </c>
      <c r="D1354" s="1301"/>
      <c r="E1354" s="1301"/>
      <c r="F1354" s="1301" t="s">
        <v>251</v>
      </c>
      <c r="G1354" s="1301" t="s">
        <v>250</v>
      </c>
    </row>
    <row r="1355" spans="1:7">
      <c r="A1355" s="1300">
        <v>1178356821</v>
      </c>
      <c r="B1355" s="1301" t="s">
        <v>1832</v>
      </c>
      <c r="C1355" s="1301" t="s">
        <v>7</v>
      </c>
      <c r="D1355" s="1301"/>
      <c r="E1355" s="1301"/>
      <c r="F1355" s="1301" t="s">
        <v>251</v>
      </c>
      <c r="G1355" s="1301" t="s">
        <v>250</v>
      </c>
    </row>
    <row r="1356" spans="1:7">
      <c r="A1356" s="1300">
        <v>1178469152</v>
      </c>
      <c r="B1356" s="1301" t="s">
        <v>1833</v>
      </c>
      <c r="C1356" s="1301" t="s">
        <v>7</v>
      </c>
      <c r="D1356" s="1301"/>
      <c r="E1356" s="1301"/>
      <c r="F1356" s="1301" t="s">
        <v>229</v>
      </c>
      <c r="G1356" s="1301" t="s">
        <v>228</v>
      </c>
    </row>
    <row r="1357" spans="1:7">
      <c r="A1357" s="1300">
        <v>1178659455</v>
      </c>
      <c r="B1357" s="1301" t="s">
        <v>1834</v>
      </c>
      <c r="C1357" s="1301" t="s">
        <v>7</v>
      </c>
      <c r="D1357" s="1301"/>
      <c r="E1357" s="1301"/>
      <c r="F1357" s="1301" t="s">
        <v>255</v>
      </c>
      <c r="G1357" s="1301" t="s">
        <v>254</v>
      </c>
    </row>
    <row r="1358" spans="1:7">
      <c r="A1358" s="1300">
        <v>2246635850</v>
      </c>
      <c r="B1358" s="1301" t="s">
        <v>1835</v>
      </c>
      <c r="C1358" s="1301" t="s">
        <v>7</v>
      </c>
      <c r="D1358" s="1301"/>
      <c r="E1358" s="1301"/>
      <c r="F1358" s="1301" t="s">
        <v>251</v>
      </c>
      <c r="G1358" s="1301" t="s">
        <v>250</v>
      </c>
    </row>
    <row r="1359" spans="1:7">
      <c r="A1359" s="1300">
        <v>2270988936</v>
      </c>
      <c r="B1359" s="1301" t="s">
        <v>1755</v>
      </c>
      <c r="C1359" s="1301" t="s">
        <v>7</v>
      </c>
      <c r="D1359" s="1301"/>
      <c r="E1359" s="1301"/>
      <c r="F1359" s="1301" t="s">
        <v>251</v>
      </c>
      <c r="G1359" s="1301" t="s">
        <v>250</v>
      </c>
    </row>
    <row r="1360" spans="1:7">
      <c r="A1360" s="1300">
        <v>8811384443</v>
      </c>
      <c r="B1360" s="1301" t="s">
        <v>1328</v>
      </c>
      <c r="C1360" s="1301" t="s">
        <v>397</v>
      </c>
      <c r="D1360" s="1301" t="s">
        <v>396</v>
      </c>
      <c r="E1360" s="1301" t="s">
        <v>159</v>
      </c>
      <c r="F1360" s="1301" t="s">
        <v>243</v>
      </c>
      <c r="G1360" s="1301" t="s">
        <v>242</v>
      </c>
    </row>
    <row r="1361" spans="1:7">
      <c r="A1361" s="1300">
        <v>8811775467</v>
      </c>
      <c r="B1361" s="1301" t="s">
        <v>406</v>
      </c>
      <c r="C1361" s="1301" t="s">
        <v>395</v>
      </c>
      <c r="D1361" s="1301" t="s">
        <v>396</v>
      </c>
      <c r="E1361" s="1301" t="s">
        <v>159</v>
      </c>
      <c r="F1361" s="1301" t="s">
        <v>253</v>
      </c>
      <c r="G1361" s="1301" t="s">
        <v>252</v>
      </c>
    </row>
    <row r="1362" spans="1:7">
      <c r="A1362" s="1300">
        <v>8811809753</v>
      </c>
      <c r="B1362" s="1301" t="s">
        <v>407</v>
      </c>
      <c r="C1362" s="1301" t="s">
        <v>395</v>
      </c>
      <c r="D1362" s="1301" t="s">
        <v>396</v>
      </c>
      <c r="E1362" s="1301" t="s">
        <v>159</v>
      </c>
      <c r="F1362" s="1301" t="s">
        <v>253</v>
      </c>
      <c r="G1362" s="1301" t="s">
        <v>252</v>
      </c>
    </row>
    <row r="1363" spans="1:7">
      <c r="A1363" s="1300">
        <v>8811925674</v>
      </c>
      <c r="B1363" s="1301" t="s">
        <v>433</v>
      </c>
      <c r="C1363" s="1301" t="s">
        <v>397</v>
      </c>
      <c r="D1363" s="1301" t="s">
        <v>396</v>
      </c>
      <c r="E1363" s="1301" t="s">
        <v>159</v>
      </c>
      <c r="F1363" s="1301" t="s">
        <v>253</v>
      </c>
      <c r="G1363" s="1301" t="s">
        <v>252</v>
      </c>
    </row>
    <row r="1364" spans="1:7">
      <c r="A1364" s="1300">
        <v>8812231080</v>
      </c>
      <c r="B1364" s="1301" t="s">
        <v>1329</v>
      </c>
      <c r="C1364" s="1301" t="s">
        <v>397</v>
      </c>
      <c r="D1364" s="1301" t="s">
        <v>396</v>
      </c>
      <c r="E1364" s="1301" t="s">
        <v>159</v>
      </c>
      <c r="F1364" s="1301" t="s">
        <v>239</v>
      </c>
      <c r="G1364" s="1301" t="s">
        <v>238</v>
      </c>
    </row>
    <row r="1365" spans="1:7">
      <c r="A1365" s="1300">
        <v>8813405212</v>
      </c>
      <c r="B1365" s="1301" t="s">
        <v>1330</v>
      </c>
      <c r="C1365" s="1301" t="s">
        <v>395</v>
      </c>
      <c r="D1365" s="1301" t="s">
        <v>848</v>
      </c>
      <c r="E1365" s="1301" t="s">
        <v>158</v>
      </c>
      <c r="F1365" s="1301" t="s">
        <v>251</v>
      </c>
      <c r="G1365" s="1301" t="s">
        <v>250</v>
      </c>
    </row>
    <row r="1366" spans="1:7">
      <c r="A1366" s="1300">
        <v>8813428156</v>
      </c>
      <c r="B1366" s="1301" t="s">
        <v>1331</v>
      </c>
      <c r="C1366" s="1301" t="s">
        <v>397</v>
      </c>
      <c r="D1366" s="1301" t="s">
        <v>396</v>
      </c>
      <c r="E1366" s="1301" t="s">
        <v>159</v>
      </c>
      <c r="F1366" s="1301" t="s">
        <v>245</v>
      </c>
      <c r="G1366" s="1301" t="s">
        <v>244</v>
      </c>
    </row>
    <row r="1367" spans="1:7">
      <c r="A1367" s="1300">
        <v>8813433172</v>
      </c>
      <c r="B1367" s="1301" t="s">
        <v>1836</v>
      </c>
      <c r="C1367" s="1301" t="s">
        <v>7</v>
      </c>
      <c r="D1367" s="1301"/>
      <c r="E1367" s="1301"/>
      <c r="F1367" s="1301" t="s">
        <v>237</v>
      </c>
      <c r="G1367" s="1301" t="s">
        <v>236</v>
      </c>
    </row>
    <row r="1368" spans="1:7">
      <c r="A1368" s="1300">
        <v>8815869167</v>
      </c>
      <c r="B1368" s="1301" t="s">
        <v>488</v>
      </c>
      <c r="C1368" s="1301" t="s">
        <v>395</v>
      </c>
      <c r="D1368" s="1301" t="s">
        <v>400</v>
      </c>
      <c r="E1368" s="1301" t="s">
        <v>153</v>
      </c>
      <c r="F1368" s="1301" t="s">
        <v>229</v>
      </c>
      <c r="G1368" s="1301" t="s">
        <v>228</v>
      </c>
    </row>
    <row r="1369" spans="1:7">
      <c r="A1369" s="1300">
        <v>8815911498</v>
      </c>
      <c r="B1369" s="1301" t="s">
        <v>431</v>
      </c>
      <c r="C1369" s="1301" t="s">
        <v>397</v>
      </c>
      <c r="D1369" s="1301" t="s">
        <v>396</v>
      </c>
      <c r="E1369" s="1301" t="s">
        <v>159</v>
      </c>
      <c r="F1369" s="1301" t="s">
        <v>249</v>
      </c>
      <c r="G1369" s="1301" t="s">
        <v>248</v>
      </c>
    </row>
    <row r="1370" spans="1:7">
      <c r="A1370" s="1300">
        <v>8815926157</v>
      </c>
      <c r="B1370" s="1301" t="s">
        <v>1332</v>
      </c>
      <c r="C1370" s="1301" t="s">
        <v>395</v>
      </c>
      <c r="D1370" s="1301" t="s">
        <v>396</v>
      </c>
      <c r="E1370" s="1301" t="s">
        <v>159</v>
      </c>
      <c r="F1370" s="1301" t="s">
        <v>257</v>
      </c>
      <c r="G1370" s="1301" t="s">
        <v>256</v>
      </c>
    </row>
    <row r="1371" spans="1:7">
      <c r="A1371" s="1300">
        <v>8819029677</v>
      </c>
      <c r="B1371" s="1301" t="s">
        <v>432</v>
      </c>
      <c r="C1371" s="1301" t="s">
        <v>397</v>
      </c>
      <c r="D1371" s="1301" t="s">
        <v>396</v>
      </c>
      <c r="E1371" s="1301" t="s">
        <v>159</v>
      </c>
      <c r="F1371" s="1301" t="s">
        <v>225</v>
      </c>
      <c r="G1371" s="1301" t="s">
        <v>224</v>
      </c>
    </row>
    <row r="1372" spans="1:7">
      <c r="A1372" s="1300">
        <v>8819722628</v>
      </c>
      <c r="B1372" s="1301" t="s">
        <v>1837</v>
      </c>
      <c r="C1372" s="1301" t="s">
        <v>7</v>
      </c>
      <c r="D1372" s="1301"/>
      <c r="E1372" s="1301"/>
      <c r="F1372" s="1301" t="s">
        <v>255</v>
      </c>
      <c r="G1372" s="1301" t="s">
        <v>254</v>
      </c>
    </row>
    <row r="1373" spans="1:7">
      <c r="A1373" s="1300">
        <v>8822720825</v>
      </c>
      <c r="B1373" s="1301" t="s">
        <v>850</v>
      </c>
      <c r="C1373" s="1301" t="s">
        <v>7</v>
      </c>
      <c r="D1373" s="1301"/>
      <c r="E1373" s="1301"/>
      <c r="F1373" s="1301" t="s">
        <v>251</v>
      </c>
      <c r="G1373" s="1301" t="s">
        <v>250</v>
      </c>
    </row>
    <row r="1374" spans="1:7">
      <c r="A1374" s="1300"/>
      <c r="B1374" s="1301" t="s">
        <v>885</v>
      </c>
      <c r="C1374" s="1301" t="s">
        <v>397</v>
      </c>
      <c r="D1374" s="1301" t="s">
        <v>848</v>
      </c>
      <c r="E1374" s="1301" t="s">
        <v>158</v>
      </c>
      <c r="F1374" s="1301" t="s">
        <v>225</v>
      </c>
      <c r="G1374" s="1301" t="s">
        <v>224</v>
      </c>
    </row>
    <row r="1375" spans="1:7">
      <c r="A1375" s="1300">
        <v>8826696609</v>
      </c>
      <c r="B1375" s="1301" t="s">
        <v>409</v>
      </c>
      <c r="C1375" s="1301" t="s">
        <v>395</v>
      </c>
      <c r="D1375" s="1301" t="s">
        <v>396</v>
      </c>
      <c r="E1375" s="1301" t="s">
        <v>159</v>
      </c>
      <c r="F1375" s="1301" t="s">
        <v>225</v>
      </c>
      <c r="G1375" s="1301" t="s">
        <v>224</v>
      </c>
    </row>
    <row r="1376" spans="1:7">
      <c r="A1376" s="1300">
        <v>8831846157</v>
      </c>
      <c r="B1376" s="1301" t="s">
        <v>408</v>
      </c>
      <c r="C1376" s="1301" t="s">
        <v>395</v>
      </c>
      <c r="D1376" s="1301" t="s">
        <v>396</v>
      </c>
      <c r="E1376" s="1301" t="s">
        <v>159</v>
      </c>
      <c r="F1376" s="1301" t="s">
        <v>229</v>
      </c>
      <c r="G1376" s="1301" t="s">
        <v>228</v>
      </c>
    </row>
    <row r="1377" spans="1:7">
      <c r="A1377" s="1300">
        <v>8831850399</v>
      </c>
      <c r="B1377" s="1301" t="s">
        <v>1838</v>
      </c>
      <c r="C1377" s="1301" t="s">
        <v>7</v>
      </c>
      <c r="D1377" s="1301"/>
      <c r="E1377" s="1301"/>
      <c r="F1377" s="1301" t="s">
        <v>229</v>
      </c>
      <c r="G1377" s="1301" t="s">
        <v>228</v>
      </c>
    </row>
    <row r="1378" spans="1:7">
      <c r="A1378" s="1300">
        <v>8831853724</v>
      </c>
      <c r="B1378" s="1301" t="s">
        <v>1333</v>
      </c>
      <c r="C1378" s="1301" t="s">
        <v>397</v>
      </c>
      <c r="D1378" s="1301" t="s">
        <v>396</v>
      </c>
      <c r="E1378" s="1301" t="s">
        <v>159</v>
      </c>
      <c r="F1378" s="1301" t="s">
        <v>257</v>
      </c>
      <c r="G1378" s="1301" t="s">
        <v>256</v>
      </c>
    </row>
    <row r="1379" spans="1:7">
      <c r="A1379" s="1300">
        <v>8831854904</v>
      </c>
      <c r="B1379" s="1301" t="s">
        <v>366</v>
      </c>
      <c r="C1379" s="1301" t="s">
        <v>397</v>
      </c>
      <c r="D1379" s="1301" t="s">
        <v>396</v>
      </c>
      <c r="E1379" s="1301" t="s">
        <v>159</v>
      </c>
      <c r="F1379" s="1301" t="s">
        <v>255</v>
      </c>
      <c r="G1379" s="1301" t="s">
        <v>254</v>
      </c>
    </row>
    <row r="1380" spans="1:7">
      <c r="A1380" s="1300">
        <v>8831854987</v>
      </c>
      <c r="B1380" s="1301" t="s">
        <v>435</v>
      </c>
      <c r="C1380" s="1301" t="s">
        <v>397</v>
      </c>
      <c r="D1380" s="1301" t="s">
        <v>396</v>
      </c>
      <c r="E1380" s="1301" t="s">
        <v>159</v>
      </c>
      <c r="F1380" s="1301" t="s">
        <v>225</v>
      </c>
      <c r="G1380" s="1301" t="s">
        <v>224</v>
      </c>
    </row>
    <row r="1381" spans="1:7">
      <c r="A1381" s="1300">
        <v>8831854995</v>
      </c>
      <c r="B1381" s="1301" t="s">
        <v>434</v>
      </c>
      <c r="C1381" s="1301" t="s">
        <v>397</v>
      </c>
      <c r="D1381" s="1301" t="s">
        <v>396</v>
      </c>
      <c r="E1381" s="1301" t="s">
        <v>159</v>
      </c>
      <c r="F1381" s="1301" t="s">
        <v>225</v>
      </c>
      <c r="G1381" s="1301" t="s">
        <v>224</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19"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323" customWidth="1"/>
    <col min="2" max="2" width="8.7265625" style="1324"/>
    <col min="3" max="3" width="10.7265625" style="1324" customWidth="1"/>
    <col min="4" max="5" width="23.1796875" style="1324" customWidth="1"/>
    <col min="6" max="16384" width="8.7265625" style="1324"/>
  </cols>
  <sheetData>
    <row r="1" spans="1:15">
      <c r="A1" s="1323" t="s">
        <v>200</v>
      </c>
      <c r="D1" s="1324" t="s">
        <v>1903</v>
      </c>
      <c r="E1" s="1324" t="s">
        <v>2880</v>
      </c>
      <c r="F1" s="1324" t="s">
        <v>1904</v>
      </c>
      <c r="G1" s="1324" t="s">
        <v>1905</v>
      </c>
      <c r="H1" s="1324" t="s">
        <v>1906</v>
      </c>
      <c r="I1" s="1324" t="s">
        <v>1907</v>
      </c>
      <c r="J1" s="1324" t="s">
        <v>1908</v>
      </c>
      <c r="K1" s="1324" t="s">
        <v>1909</v>
      </c>
      <c r="L1" s="1324" t="s">
        <v>1906</v>
      </c>
      <c r="N1" s="1324" t="s">
        <v>1910</v>
      </c>
      <c r="O1" s="1324" t="s">
        <v>1911</v>
      </c>
    </row>
    <row r="2" spans="1:15">
      <c r="A2" s="1323" t="s">
        <v>2914</v>
      </c>
      <c r="D2" s="1324" t="s">
        <v>1912</v>
      </c>
      <c r="E2" s="1324" t="s">
        <v>1914</v>
      </c>
      <c r="F2" s="1324" t="s">
        <v>158</v>
      </c>
      <c r="G2" s="1324" t="s">
        <v>1913</v>
      </c>
      <c r="H2" s="1324" t="s">
        <v>1021</v>
      </c>
      <c r="I2" s="1324" t="s">
        <v>1914</v>
      </c>
      <c r="J2" s="1324" t="s">
        <v>1915</v>
      </c>
      <c r="K2" s="1324" t="s">
        <v>1021</v>
      </c>
      <c r="L2" s="1324" t="s">
        <v>1021</v>
      </c>
      <c r="N2" s="1324" t="s">
        <v>1916</v>
      </c>
      <c r="O2" s="1324" t="s">
        <v>1917</v>
      </c>
    </row>
    <row r="3" spans="1:15">
      <c r="A3" s="1323">
        <v>1146668919</v>
      </c>
      <c r="D3" s="1324" t="s">
        <v>1918</v>
      </c>
      <c r="E3" s="1324" t="s">
        <v>1920</v>
      </c>
      <c r="F3" s="1324" t="s">
        <v>159</v>
      </c>
      <c r="G3" s="1324" t="s">
        <v>1919</v>
      </c>
      <c r="H3" s="1324" t="s">
        <v>1038</v>
      </c>
      <c r="I3" s="1324" t="s">
        <v>1920</v>
      </c>
      <c r="J3" s="1324" t="s">
        <v>1915</v>
      </c>
      <c r="K3" s="1324" t="s">
        <v>1921</v>
      </c>
      <c r="L3" s="1324" t="s">
        <v>1038</v>
      </c>
      <c r="N3" s="1324" t="s">
        <v>1916</v>
      </c>
      <c r="O3" s="1324" t="s">
        <v>1922</v>
      </c>
    </row>
    <row r="4" spans="1:15">
      <c r="A4" s="1324">
        <v>1169606911</v>
      </c>
      <c r="D4" s="1324" t="s">
        <v>1923</v>
      </c>
      <c r="E4" s="1324" t="s">
        <v>1925</v>
      </c>
      <c r="F4" s="1324" t="s">
        <v>143</v>
      </c>
      <c r="G4" s="1324" t="s">
        <v>1924</v>
      </c>
      <c r="H4" s="1324" t="s">
        <v>172</v>
      </c>
      <c r="I4" s="1324" t="s">
        <v>1925</v>
      </c>
      <c r="J4" s="1324" t="s">
        <v>1926</v>
      </c>
      <c r="K4" s="1324" t="s">
        <v>172</v>
      </c>
      <c r="L4" s="1324" t="s">
        <v>172</v>
      </c>
      <c r="N4" s="1324" t="s">
        <v>1916</v>
      </c>
      <c r="O4" s="1324" t="s">
        <v>1927</v>
      </c>
    </row>
    <row r="5" spans="1:15">
      <c r="A5" s="1324">
        <v>1166852062</v>
      </c>
      <c r="D5" s="1324" t="s">
        <v>1928</v>
      </c>
      <c r="E5" s="1324" t="s">
        <v>1930</v>
      </c>
      <c r="F5" s="1324" t="s">
        <v>103</v>
      </c>
      <c r="G5" s="1324" t="s">
        <v>1886</v>
      </c>
      <c r="H5" s="1324" t="s">
        <v>1929</v>
      </c>
      <c r="I5" s="1324" t="s">
        <v>1930</v>
      </c>
      <c r="J5" s="1324" t="s">
        <v>1931</v>
      </c>
      <c r="K5" s="1324" t="s">
        <v>1932</v>
      </c>
      <c r="L5" s="1324" t="s">
        <v>1929</v>
      </c>
      <c r="N5" s="1324" t="s">
        <v>1933</v>
      </c>
      <c r="O5" s="1324" t="s">
        <v>1934</v>
      </c>
    </row>
    <row r="6" spans="1:15">
      <c r="A6" s="1323">
        <v>1161858197</v>
      </c>
      <c r="D6" s="1324" t="s">
        <v>1935</v>
      </c>
      <c r="E6" s="1324" t="s">
        <v>1937</v>
      </c>
      <c r="F6" s="1324" t="s">
        <v>258</v>
      </c>
      <c r="G6" s="1324" t="s">
        <v>1936</v>
      </c>
      <c r="H6" s="1324" t="s">
        <v>142</v>
      </c>
      <c r="I6" s="1324" t="s">
        <v>1937</v>
      </c>
      <c r="J6" s="1324" t="s">
        <v>1938</v>
      </c>
      <c r="K6" s="1324" t="s">
        <v>142</v>
      </c>
      <c r="L6" s="1324" t="s">
        <v>142</v>
      </c>
      <c r="N6" s="1324" t="s">
        <v>1916</v>
      </c>
      <c r="O6" s="1324" t="s">
        <v>1939</v>
      </c>
    </row>
    <row r="7" spans="1:15">
      <c r="A7" s="1323">
        <v>1145047412</v>
      </c>
      <c r="D7" s="1324" t="s">
        <v>1940</v>
      </c>
      <c r="E7" s="1324" t="s">
        <v>1941</v>
      </c>
      <c r="F7" s="1324" t="s">
        <v>158</v>
      </c>
      <c r="G7" s="1324" t="s">
        <v>1913</v>
      </c>
      <c r="H7" s="1324" t="s">
        <v>1022</v>
      </c>
      <c r="I7" s="1324" t="s">
        <v>1941</v>
      </c>
      <c r="J7" s="1324" t="s">
        <v>1942</v>
      </c>
      <c r="K7" s="1324" t="s">
        <v>1022</v>
      </c>
      <c r="L7" s="1324" t="s">
        <v>1022</v>
      </c>
      <c r="N7" s="1324" t="s">
        <v>1916</v>
      </c>
      <c r="O7" s="1324" t="s">
        <v>1943</v>
      </c>
    </row>
    <row r="8" spans="1:15">
      <c r="A8" s="1323">
        <v>1148485908</v>
      </c>
      <c r="D8" s="1324" t="s">
        <v>1944</v>
      </c>
      <c r="E8" s="1324" t="s">
        <v>1945</v>
      </c>
      <c r="F8" s="1324" t="s">
        <v>103</v>
      </c>
      <c r="G8" s="1324" t="s">
        <v>1886</v>
      </c>
      <c r="H8" s="1324" t="s">
        <v>1929</v>
      </c>
      <c r="I8" s="1324" t="s">
        <v>1945</v>
      </c>
      <c r="J8" s="1324" t="s">
        <v>1931</v>
      </c>
      <c r="K8" s="1324" t="s">
        <v>1932</v>
      </c>
      <c r="L8" s="1324" t="s">
        <v>1929</v>
      </c>
      <c r="N8" s="1324" t="s">
        <v>1933</v>
      </c>
      <c r="O8" s="1324" t="s">
        <v>1934</v>
      </c>
    </row>
    <row r="9" spans="1:15">
      <c r="A9" s="1323">
        <v>1145719515</v>
      </c>
      <c r="D9" s="1324" t="s">
        <v>1946</v>
      </c>
      <c r="E9" s="1324" t="s">
        <v>1948</v>
      </c>
      <c r="F9" s="1324" t="s">
        <v>110</v>
      </c>
      <c r="G9" s="1324" t="s">
        <v>1947</v>
      </c>
      <c r="H9" s="1324" t="s">
        <v>1022</v>
      </c>
      <c r="I9" s="1324" t="s">
        <v>1948</v>
      </c>
      <c r="J9" s="1324" t="s">
        <v>1942</v>
      </c>
      <c r="K9" s="1324" t="s">
        <v>1022</v>
      </c>
      <c r="L9" s="1324" t="s">
        <v>1022</v>
      </c>
      <c r="N9" s="1324" t="s">
        <v>1916</v>
      </c>
      <c r="O9" s="1324" t="s">
        <v>1917</v>
      </c>
    </row>
    <row r="10" spans="1:15">
      <c r="A10" s="1323">
        <v>1146726618</v>
      </c>
      <c r="D10" s="1324" t="s">
        <v>1949</v>
      </c>
      <c r="E10" s="1324" t="s">
        <v>1950</v>
      </c>
      <c r="F10" s="1324" t="s">
        <v>110</v>
      </c>
      <c r="G10" s="1324" t="s">
        <v>1947</v>
      </c>
      <c r="H10" s="1324" t="s">
        <v>1022</v>
      </c>
      <c r="I10" s="1324" t="s">
        <v>1950</v>
      </c>
      <c r="J10" s="1324" t="s">
        <v>1942</v>
      </c>
      <c r="K10" s="1324" t="s">
        <v>1022</v>
      </c>
      <c r="L10" s="1324" t="s">
        <v>1022</v>
      </c>
      <c r="N10" s="1324" t="s">
        <v>1916</v>
      </c>
      <c r="O10" s="1324" t="s">
        <v>1917</v>
      </c>
    </row>
    <row r="11" spans="1:15">
      <c r="A11" s="1323">
        <v>1162673835</v>
      </c>
      <c r="D11" s="1324" t="s">
        <v>1951</v>
      </c>
      <c r="E11" s="1324" t="s">
        <v>1952</v>
      </c>
      <c r="F11" s="1324" t="s">
        <v>147</v>
      </c>
      <c r="G11" s="1324" t="s">
        <v>1919</v>
      </c>
      <c r="H11" s="1324" t="s">
        <v>1038</v>
      </c>
      <c r="I11" s="1324" t="s">
        <v>1952</v>
      </c>
      <c r="J11" s="1324" t="s">
        <v>1915</v>
      </c>
      <c r="K11" s="1324" t="s">
        <v>1921</v>
      </c>
      <c r="L11" s="1324" t="s">
        <v>1038</v>
      </c>
      <c r="N11" s="1324" t="s">
        <v>1916</v>
      </c>
      <c r="O11" s="1324" t="s">
        <v>1922</v>
      </c>
    </row>
    <row r="12" spans="1:15">
      <c r="A12" s="1323">
        <v>1142166124</v>
      </c>
      <c r="D12" s="1324" t="s">
        <v>1953</v>
      </c>
      <c r="E12" s="1324" t="s">
        <v>1955</v>
      </c>
      <c r="F12" s="1324" t="s">
        <v>150</v>
      </c>
      <c r="G12" s="1324" t="s">
        <v>1886</v>
      </c>
      <c r="H12" s="1324" t="s">
        <v>1954</v>
      </c>
      <c r="I12" s="1324" t="s">
        <v>1955</v>
      </c>
      <c r="J12" s="1324" t="s">
        <v>1956</v>
      </c>
      <c r="K12" s="1324" t="s">
        <v>1957</v>
      </c>
      <c r="L12" s="1324" t="s">
        <v>1954</v>
      </c>
      <c r="N12" s="1324" t="s">
        <v>1933</v>
      </c>
      <c r="O12" s="1324" t="s">
        <v>1958</v>
      </c>
    </row>
    <row r="13" spans="1:15">
      <c r="A13" s="1323">
        <v>1140850679</v>
      </c>
      <c r="D13" s="1324" t="s">
        <v>1959</v>
      </c>
      <c r="E13" s="1324" t="s">
        <v>1960</v>
      </c>
      <c r="F13" s="1324" t="s">
        <v>159</v>
      </c>
      <c r="G13" s="1324" t="s">
        <v>1919</v>
      </c>
      <c r="H13" s="1324" t="s">
        <v>1038</v>
      </c>
      <c r="I13" s="1324" t="s">
        <v>1960</v>
      </c>
      <c r="J13" s="1324" t="s">
        <v>1915</v>
      </c>
      <c r="K13" s="1324" t="s">
        <v>1921</v>
      </c>
      <c r="L13" s="1324" t="s">
        <v>1038</v>
      </c>
      <c r="N13" s="1324" t="s">
        <v>1916</v>
      </c>
      <c r="O13" s="1324" t="s">
        <v>1961</v>
      </c>
    </row>
    <row r="14" spans="1:15">
      <c r="A14" s="1323">
        <v>1143461904</v>
      </c>
      <c r="D14" s="1324" t="s">
        <v>1962</v>
      </c>
      <c r="E14" s="1324" t="s">
        <v>1963</v>
      </c>
      <c r="F14" s="1324" t="s">
        <v>258</v>
      </c>
      <c r="G14" s="1324" t="s">
        <v>1947</v>
      </c>
      <c r="H14" s="1324" t="s">
        <v>1021</v>
      </c>
      <c r="I14" s="1324" t="s">
        <v>1963</v>
      </c>
      <c r="J14" s="1324" t="s">
        <v>1915</v>
      </c>
      <c r="K14" s="1324" t="s">
        <v>1964</v>
      </c>
      <c r="L14" s="1324" t="s">
        <v>1021</v>
      </c>
      <c r="N14" s="1324" t="s">
        <v>1916</v>
      </c>
      <c r="O14" s="1324" t="s">
        <v>1917</v>
      </c>
    </row>
    <row r="15" spans="1:15">
      <c r="A15" s="1323">
        <v>1142464149</v>
      </c>
      <c r="D15" s="1324" t="s">
        <v>1965</v>
      </c>
      <c r="E15" s="1324" t="s">
        <v>1966</v>
      </c>
      <c r="F15" s="1324" t="s">
        <v>158</v>
      </c>
      <c r="G15" s="1324" t="s">
        <v>1913</v>
      </c>
      <c r="H15" s="1324" t="s">
        <v>1021</v>
      </c>
      <c r="I15" s="1324" t="s">
        <v>1966</v>
      </c>
      <c r="J15" s="1324" t="s">
        <v>1915</v>
      </c>
      <c r="K15" s="1324" t="s">
        <v>1021</v>
      </c>
      <c r="L15" s="1324" t="s">
        <v>1021</v>
      </c>
      <c r="N15" s="1324" t="s">
        <v>1916</v>
      </c>
      <c r="O15" s="1324" t="s">
        <v>1943</v>
      </c>
    </row>
    <row r="16" spans="1:15">
      <c r="A16" s="1323">
        <v>1144133866</v>
      </c>
      <c r="D16" s="1324" t="s">
        <v>1967</v>
      </c>
      <c r="E16" s="1324" t="s">
        <v>1968</v>
      </c>
      <c r="F16" s="1324" t="s">
        <v>158</v>
      </c>
      <c r="G16" s="1324" t="s">
        <v>1913</v>
      </c>
      <c r="H16" s="1324" t="s">
        <v>1021</v>
      </c>
      <c r="I16" s="1324" t="s">
        <v>1968</v>
      </c>
      <c r="J16" s="1324" t="s">
        <v>1915</v>
      </c>
      <c r="K16" s="1324" t="s">
        <v>1021</v>
      </c>
      <c r="L16" s="1324" t="s">
        <v>1021</v>
      </c>
      <c r="N16" s="1324" t="s">
        <v>1916</v>
      </c>
      <c r="O16" s="1324" t="s">
        <v>1917</v>
      </c>
    </row>
    <row r="17" spans="1:15">
      <c r="A17" s="1323">
        <v>1143690379</v>
      </c>
      <c r="D17" s="1324" t="s">
        <v>1969</v>
      </c>
      <c r="E17" s="1324" t="s">
        <v>1970</v>
      </c>
      <c r="F17" s="1324" t="s">
        <v>110</v>
      </c>
      <c r="G17" s="1324" t="s">
        <v>1947</v>
      </c>
      <c r="H17" s="1324" t="s">
        <v>1022</v>
      </c>
      <c r="I17" s="1324" t="s">
        <v>1970</v>
      </c>
      <c r="J17" s="1324" t="s">
        <v>1942</v>
      </c>
      <c r="K17" s="1324" t="s">
        <v>1022</v>
      </c>
      <c r="L17" s="1324" t="s">
        <v>1022</v>
      </c>
      <c r="N17" s="1324" t="s">
        <v>1916</v>
      </c>
      <c r="O17" s="1324" t="s">
        <v>1917</v>
      </c>
    </row>
    <row r="18" spans="1:15">
      <c r="A18" s="1323">
        <v>1142271908</v>
      </c>
      <c r="D18" s="1324" t="s">
        <v>1971</v>
      </c>
      <c r="E18" s="1324" t="s">
        <v>1972</v>
      </c>
      <c r="F18" s="1324" t="s">
        <v>258</v>
      </c>
      <c r="G18" s="1324" t="s">
        <v>1936</v>
      </c>
      <c r="H18" s="1324" t="s">
        <v>142</v>
      </c>
      <c r="I18" s="1324" t="s">
        <v>1972</v>
      </c>
      <c r="J18" s="1324" t="s">
        <v>1938</v>
      </c>
      <c r="K18" s="1324" t="s">
        <v>142</v>
      </c>
      <c r="L18" s="1324" t="s">
        <v>142</v>
      </c>
      <c r="N18" s="1324" t="s">
        <v>1916</v>
      </c>
      <c r="O18" s="1324" t="s">
        <v>1939</v>
      </c>
    </row>
    <row r="19" spans="1:15">
      <c r="A19" s="1323">
        <v>1142625210</v>
      </c>
      <c r="D19" s="1324" t="s">
        <v>1973</v>
      </c>
      <c r="E19" s="1324" t="s">
        <v>1974</v>
      </c>
      <c r="F19" s="1324" t="s">
        <v>153</v>
      </c>
      <c r="G19" s="1324" t="s">
        <v>1936</v>
      </c>
      <c r="H19" s="1324" t="s">
        <v>142</v>
      </c>
      <c r="I19" s="1324" t="s">
        <v>1974</v>
      </c>
      <c r="J19" s="1324" t="s">
        <v>1938</v>
      </c>
      <c r="K19" s="1324" t="s">
        <v>142</v>
      </c>
      <c r="L19" s="1324" t="s">
        <v>142</v>
      </c>
      <c r="N19" s="1324" t="s">
        <v>1916</v>
      </c>
      <c r="O19" s="1324" t="s">
        <v>1939</v>
      </c>
    </row>
    <row r="20" spans="1:15">
      <c r="A20" s="1323">
        <v>1144471407</v>
      </c>
      <c r="D20" s="1324" t="s">
        <v>1975</v>
      </c>
      <c r="E20" s="1324" t="s">
        <v>1976</v>
      </c>
      <c r="F20" s="1324" t="s">
        <v>158</v>
      </c>
      <c r="G20" s="1324" t="s">
        <v>1913</v>
      </c>
      <c r="H20" s="1324" t="s">
        <v>1022</v>
      </c>
      <c r="I20" s="1324" t="s">
        <v>1976</v>
      </c>
      <c r="J20" s="1324" t="s">
        <v>1942</v>
      </c>
      <c r="K20" s="1324" t="s">
        <v>1022</v>
      </c>
      <c r="L20" s="1324" t="s">
        <v>1022</v>
      </c>
      <c r="N20" s="1324" t="s">
        <v>1933</v>
      </c>
      <c r="O20" s="1324" t="s">
        <v>1934</v>
      </c>
    </row>
    <row r="21" spans="1:15">
      <c r="A21" s="1323">
        <v>1144588820</v>
      </c>
      <c r="D21" s="1324" t="s">
        <v>1977</v>
      </c>
      <c r="E21" s="1324" t="s">
        <v>1979</v>
      </c>
      <c r="F21" s="1324" t="s">
        <v>147</v>
      </c>
      <c r="G21" s="1324" t="s">
        <v>1924</v>
      </c>
      <c r="H21" s="1324" t="s">
        <v>1978</v>
      </c>
      <c r="I21" s="1324" t="s">
        <v>1979</v>
      </c>
      <c r="J21" s="1324" t="s">
        <v>1924</v>
      </c>
      <c r="K21" s="1324" t="s">
        <v>1978</v>
      </c>
      <c r="L21" s="1324" t="s">
        <v>1978</v>
      </c>
      <c r="N21" s="1324" t="s">
        <v>1933</v>
      </c>
      <c r="O21" s="1324" t="s">
        <v>1980</v>
      </c>
    </row>
    <row r="22" spans="1:15">
      <c r="A22" s="1323">
        <v>1144124626</v>
      </c>
      <c r="D22" s="1324" t="s">
        <v>1981</v>
      </c>
      <c r="E22" s="1324" t="s">
        <v>1982</v>
      </c>
      <c r="F22" s="1324" t="s">
        <v>147</v>
      </c>
      <c r="G22" s="1324" t="s">
        <v>1924</v>
      </c>
      <c r="H22" s="1324" t="s">
        <v>172</v>
      </c>
      <c r="I22" s="1324" t="s">
        <v>1982</v>
      </c>
      <c r="J22" s="1324" t="s">
        <v>1926</v>
      </c>
      <c r="K22" s="1324" t="s">
        <v>172</v>
      </c>
      <c r="L22" s="1324" t="s">
        <v>172</v>
      </c>
      <c r="N22" s="1324" t="s">
        <v>1933</v>
      </c>
      <c r="O22" s="1324" t="s">
        <v>1980</v>
      </c>
    </row>
    <row r="23" spans="1:15">
      <c r="A23" s="1323">
        <v>1142293100</v>
      </c>
      <c r="D23" s="1324" t="s">
        <v>1983</v>
      </c>
      <c r="E23" s="1324" t="s">
        <v>1984</v>
      </c>
      <c r="F23" s="1324" t="s">
        <v>158</v>
      </c>
      <c r="G23" s="1324" t="s">
        <v>1913</v>
      </c>
      <c r="H23" s="1324" t="s">
        <v>1023</v>
      </c>
      <c r="I23" s="1324" t="s">
        <v>1984</v>
      </c>
      <c r="J23" s="1324" t="s">
        <v>1886</v>
      </c>
      <c r="K23" s="1324" t="s">
        <v>1985</v>
      </c>
      <c r="L23" s="1324" t="s">
        <v>1023</v>
      </c>
      <c r="N23" s="1324" t="s">
        <v>1933</v>
      </c>
      <c r="O23" s="1324" t="s">
        <v>1934</v>
      </c>
    </row>
    <row r="24" spans="1:15">
      <c r="A24" s="1323">
        <v>1148115604</v>
      </c>
      <c r="D24" s="1324" t="s">
        <v>1986</v>
      </c>
      <c r="E24" s="1324" t="s">
        <v>583</v>
      </c>
      <c r="F24" s="1324" t="s">
        <v>103</v>
      </c>
      <c r="G24" s="1324" t="s">
        <v>1886</v>
      </c>
      <c r="H24" s="1324" t="s">
        <v>1987</v>
      </c>
      <c r="I24" s="1324" t="s">
        <v>583</v>
      </c>
      <c r="J24" s="1324" t="s">
        <v>1988</v>
      </c>
      <c r="K24" s="1324" t="s">
        <v>1989</v>
      </c>
      <c r="L24" s="1324" t="s">
        <v>1987</v>
      </c>
      <c r="N24" s="1324" t="s">
        <v>1933</v>
      </c>
      <c r="O24" s="1324" t="s">
        <v>1934</v>
      </c>
    </row>
    <row r="25" spans="1:15">
      <c r="A25" s="1323">
        <v>1142400689</v>
      </c>
      <c r="D25" s="1324" t="s">
        <v>1990</v>
      </c>
      <c r="E25" s="1324" t="s">
        <v>1991</v>
      </c>
      <c r="F25" s="1324" t="s">
        <v>159</v>
      </c>
      <c r="G25" s="1324" t="s">
        <v>1919</v>
      </c>
      <c r="H25" s="1324" t="s">
        <v>1038</v>
      </c>
      <c r="I25" s="1324" t="s">
        <v>1991</v>
      </c>
      <c r="J25" s="1324" t="s">
        <v>1915</v>
      </c>
      <c r="K25" s="1324" t="s">
        <v>1921</v>
      </c>
      <c r="L25" s="1324" t="s">
        <v>1038</v>
      </c>
      <c r="N25" s="1324" t="s">
        <v>1916</v>
      </c>
      <c r="O25" s="1324" t="s">
        <v>1922</v>
      </c>
    </row>
    <row r="26" spans="1:15">
      <c r="A26" s="1323">
        <v>1143175256</v>
      </c>
      <c r="D26" s="1324" t="s">
        <v>1992</v>
      </c>
      <c r="E26" s="1324" t="s">
        <v>1993</v>
      </c>
      <c r="F26" s="1324" t="s">
        <v>158</v>
      </c>
      <c r="G26" s="1324" t="s">
        <v>1913</v>
      </c>
      <c r="H26" s="1324" t="s">
        <v>1021</v>
      </c>
      <c r="I26" s="1324" t="s">
        <v>1993</v>
      </c>
      <c r="J26" s="1324" t="s">
        <v>1915</v>
      </c>
      <c r="K26" s="1324" t="s">
        <v>1021</v>
      </c>
      <c r="L26" s="1324" t="s">
        <v>1021</v>
      </c>
      <c r="N26" s="1324" t="s">
        <v>1916</v>
      </c>
      <c r="O26" s="1324" t="s">
        <v>1917</v>
      </c>
    </row>
    <row r="27" spans="1:15">
      <c r="A27" s="1323">
        <v>1142480541</v>
      </c>
      <c r="D27" s="1324" t="s">
        <v>1994</v>
      </c>
      <c r="E27" s="1324" t="s">
        <v>1995</v>
      </c>
      <c r="F27" s="1324" t="s">
        <v>159</v>
      </c>
      <c r="G27" s="1324" t="s">
        <v>1919</v>
      </c>
      <c r="H27" s="1324" t="s">
        <v>1038</v>
      </c>
      <c r="I27" s="1324" t="s">
        <v>1995</v>
      </c>
      <c r="J27" s="1324" t="s">
        <v>1915</v>
      </c>
      <c r="K27" s="1324" t="s">
        <v>1921</v>
      </c>
      <c r="L27" s="1324" t="s">
        <v>1038</v>
      </c>
      <c r="N27" s="1324" t="s">
        <v>1916</v>
      </c>
      <c r="O27" s="1324" t="s">
        <v>1961</v>
      </c>
    </row>
    <row r="28" spans="1:15">
      <c r="A28" s="1323">
        <v>1161160768</v>
      </c>
      <c r="D28" s="1324" t="s">
        <v>1996</v>
      </c>
      <c r="E28" s="1324" t="s">
        <v>1997</v>
      </c>
      <c r="F28" s="1324" t="s">
        <v>150</v>
      </c>
      <c r="G28" s="1324" t="s">
        <v>1919</v>
      </c>
      <c r="H28" s="1324" t="s">
        <v>1039</v>
      </c>
      <c r="I28" s="1324" t="s">
        <v>1997</v>
      </c>
      <c r="J28" s="1324" t="s">
        <v>1998</v>
      </c>
      <c r="K28" s="1324" t="s">
        <v>1999</v>
      </c>
      <c r="L28" s="1324" t="s">
        <v>1039</v>
      </c>
      <c r="N28" s="1324" t="s">
        <v>1933</v>
      </c>
      <c r="O28" s="1324" t="s">
        <v>1958</v>
      </c>
    </row>
    <row r="29" spans="1:15">
      <c r="A29" s="1323">
        <v>1165737314</v>
      </c>
      <c r="D29" s="1324" t="s">
        <v>2000</v>
      </c>
      <c r="E29" s="1324" t="s">
        <v>2001</v>
      </c>
      <c r="F29" s="1324" t="s">
        <v>258</v>
      </c>
      <c r="G29" s="1324" t="s">
        <v>1947</v>
      </c>
      <c r="H29" s="1324" t="s">
        <v>1023</v>
      </c>
      <c r="I29" s="1324" t="s">
        <v>2001</v>
      </c>
      <c r="J29" s="1324" t="s">
        <v>1886</v>
      </c>
      <c r="K29" s="1324" t="s">
        <v>1985</v>
      </c>
      <c r="L29" s="1324" t="s">
        <v>1023</v>
      </c>
      <c r="N29" s="1324" t="s">
        <v>1933</v>
      </c>
      <c r="O29" s="1324" t="s">
        <v>1934</v>
      </c>
    </row>
    <row r="30" spans="1:15">
      <c r="A30" s="1323">
        <v>1146580601</v>
      </c>
      <c r="D30" s="1324" t="s">
        <v>2002</v>
      </c>
      <c r="E30" s="1324" t="s">
        <v>2003</v>
      </c>
      <c r="F30" s="1324" t="s">
        <v>158</v>
      </c>
      <c r="G30" s="1324" t="s">
        <v>1913</v>
      </c>
      <c r="H30" s="1324" t="s">
        <v>38</v>
      </c>
      <c r="I30" s="1324" t="s">
        <v>2003</v>
      </c>
      <c r="J30" s="1324" t="s">
        <v>1901</v>
      </c>
      <c r="K30" s="1324" t="s">
        <v>38</v>
      </c>
      <c r="L30" s="1324" t="s">
        <v>38</v>
      </c>
      <c r="N30" s="1324" t="s">
        <v>1916</v>
      </c>
      <c r="O30" s="1324" t="s">
        <v>1943</v>
      </c>
    </row>
    <row r="31" spans="1:15">
      <c r="A31" s="1323">
        <v>1142119859</v>
      </c>
      <c r="D31" s="1324" t="s">
        <v>2004</v>
      </c>
      <c r="E31" s="1324" t="s">
        <v>2005</v>
      </c>
      <c r="F31" s="1324" t="s">
        <v>158</v>
      </c>
      <c r="G31" s="1324" t="s">
        <v>1913</v>
      </c>
      <c r="H31" s="1324" t="s">
        <v>38</v>
      </c>
      <c r="I31" s="1324" t="s">
        <v>2005</v>
      </c>
      <c r="J31" s="1324" t="s">
        <v>1901</v>
      </c>
      <c r="K31" s="1324" t="s">
        <v>38</v>
      </c>
      <c r="L31" s="1324" t="s">
        <v>38</v>
      </c>
      <c r="N31" s="1324" t="s">
        <v>1916</v>
      </c>
      <c r="O31" s="1324" t="s">
        <v>1943</v>
      </c>
    </row>
    <row r="32" spans="1:15">
      <c r="A32" s="1323">
        <v>1144654085</v>
      </c>
      <c r="D32" s="1324" t="s">
        <v>2006</v>
      </c>
      <c r="E32" s="1324" t="s">
        <v>2007</v>
      </c>
      <c r="F32" s="1324" t="s">
        <v>147</v>
      </c>
      <c r="G32" s="1324" t="s">
        <v>1886</v>
      </c>
      <c r="H32" s="1324" t="s">
        <v>1929</v>
      </c>
      <c r="I32" s="1324" t="s">
        <v>2007</v>
      </c>
      <c r="J32" s="1324" t="s">
        <v>1931</v>
      </c>
      <c r="K32" s="1324" t="s">
        <v>1932</v>
      </c>
      <c r="L32" s="1324" t="s">
        <v>1929</v>
      </c>
      <c r="N32" s="1324" t="s">
        <v>1916</v>
      </c>
      <c r="O32" s="1324" t="s">
        <v>1927</v>
      </c>
    </row>
    <row r="33" spans="1:15">
      <c r="A33" s="1323">
        <v>1143711530</v>
      </c>
      <c r="D33" s="1324" t="s">
        <v>2008</v>
      </c>
      <c r="E33" s="1324" t="s">
        <v>2009</v>
      </c>
      <c r="F33" s="1324" t="s">
        <v>143</v>
      </c>
      <c r="G33" s="1324" t="s">
        <v>1886</v>
      </c>
      <c r="H33" s="1324" t="s">
        <v>1929</v>
      </c>
      <c r="I33" s="1324" t="s">
        <v>2009</v>
      </c>
      <c r="J33" s="1324" t="s">
        <v>1931</v>
      </c>
      <c r="K33" s="1324" t="s">
        <v>1932</v>
      </c>
      <c r="L33" s="1324" t="s">
        <v>1929</v>
      </c>
      <c r="N33" s="1324" t="s">
        <v>1916</v>
      </c>
      <c r="O33" s="1324" t="s">
        <v>1927</v>
      </c>
    </row>
    <row r="34" spans="1:15">
      <c r="A34" s="1323">
        <v>1161878468</v>
      </c>
      <c r="D34" s="1324" t="s">
        <v>2010</v>
      </c>
      <c r="E34" s="1324" t="s">
        <v>2011</v>
      </c>
      <c r="F34" s="1324" t="s">
        <v>150</v>
      </c>
      <c r="G34" s="1324" t="s">
        <v>1886</v>
      </c>
      <c r="H34" s="1324" t="s">
        <v>1929</v>
      </c>
      <c r="I34" s="1324" t="s">
        <v>2011</v>
      </c>
      <c r="J34" s="1324" t="s">
        <v>1931</v>
      </c>
      <c r="K34" s="1324" t="s">
        <v>1932</v>
      </c>
      <c r="L34" s="1324" t="s">
        <v>1929</v>
      </c>
      <c r="N34" s="1324" t="s">
        <v>1916</v>
      </c>
      <c r="O34" s="1324" t="s">
        <v>2012</v>
      </c>
    </row>
    <row r="35" spans="1:15">
      <c r="A35" s="1323">
        <v>1162610548</v>
      </c>
      <c r="D35" s="1324" t="s">
        <v>2013</v>
      </c>
      <c r="E35" s="1324" t="s">
        <v>2014</v>
      </c>
      <c r="F35" s="1324" t="s">
        <v>150</v>
      </c>
      <c r="G35" s="1324" t="s">
        <v>1886</v>
      </c>
      <c r="H35" s="1324" t="s">
        <v>1929</v>
      </c>
      <c r="I35" s="1324" t="s">
        <v>2014</v>
      </c>
      <c r="J35" s="1324" t="s">
        <v>1931</v>
      </c>
      <c r="K35" s="1324" t="s">
        <v>1932</v>
      </c>
      <c r="L35" s="1324" t="s">
        <v>1929</v>
      </c>
      <c r="N35" s="1324" t="s">
        <v>1916</v>
      </c>
      <c r="O35" s="1324" t="s">
        <v>2012</v>
      </c>
    </row>
    <row r="36" spans="1:15">
      <c r="A36" s="1323">
        <v>1143873595</v>
      </c>
      <c r="D36" s="1324" t="s">
        <v>2015</v>
      </c>
      <c r="E36" s="1324" t="s">
        <v>2016</v>
      </c>
      <c r="F36" s="1324" t="s">
        <v>159</v>
      </c>
      <c r="G36" s="1324" t="s">
        <v>1919</v>
      </c>
      <c r="H36" s="1324" t="s">
        <v>1038</v>
      </c>
      <c r="I36" s="1324" t="s">
        <v>2016</v>
      </c>
      <c r="J36" s="1324" t="s">
        <v>1915</v>
      </c>
      <c r="K36" s="1324" t="s">
        <v>1921</v>
      </c>
      <c r="L36" s="1324" t="s">
        <v>1038</v>
      </c>
      <c r="N36" s="1324" t="s">
        <v>1916</v>
      </c>
      <c r="O36" s="1324" t="s">
        <v>1922</v>
      </c>
    </row>
    <row r="37" spans="1:15">
      <c r="A37" s="1323">
        <v>1161008603</v>
      </c>
      <c r="D37" s="1324" t="s">
        <v>2017</v>
      </c>
      <c r="E37" s="1324" t="s">
        <v>2018</v>
      </c>
      <c r="F37" s="1324" t="s">
        <v>150</v>
      </c>
      <c r="G37" s="1324" t="s">
        <v>1919</v>
      </c>
      <c r="H37" s="1324" t="s">
        <v>1038</v>
      </c>
      <c r="I37" s="1324" t="s">
        <v>2018</v>
      </c>
      <c r="J37" s="1324" t="s">
        <v>1915</v>
      </c>
      <c r="K37" s="1324" t="s">
        <v>1921</v>
      </c>
      <c r="L37" s="1324" t="s">
        <v>1038</v>
      </c>
      <c r="N37" s="1324" t="s">
        <v>1933</v>
      </c>
      <c r="O37" s="1324" t="s">
        <v>1958</v>
      </c>
    </row>
    <row r="38" spans="1:15">
      <c r="A38" s="1323">
        <v>1143449834</v>
      </c>
      <c r="D38" s="1324" t="s">
        <v>2019</v>
      </c>
      <c r="E38" s="1324" t="s">
        <v>2020</v>
      </c>
      <c r="F38" s="1324" t="s">
        <v>159</v>
      </c>
      <c r="G38" s="1324" t="s">
        <v>1919</v>
      </c>
      <c r="H38" s="1324" t="s">
        <v>1038</v>
      </c>
      <c r="I38" s="1324" t="s">
        <v>2020</v>
      </c>
      <c r="J38" s="1324" t="s">
        <v>1915</v>
      </c>
      <c r="K38" s="1324" t="s">
        <v>1921</v>
      </c>
      <c r="L38" s="1324" t="s">
        <v>1038</v>
      </c>
      <c r="N38" s="1324" t="s">
        <v>1916</v>
      </c>
      <c r="O38" s="1324" t="s">
        <v>1922</v>
      </c>
    </row>
    <row r="39" spans="1:15">
      <c r="A39" s="1323">
        <v>1142091066</v>
      </c>
      <c r="D39" s="1324" t="s">
        <v>2021</v>
      </c>
      <c r="E39" s="1324" t="s">
        <v>2022</v>
      </c>
      <c r="F39" s="1324" t="s">
        <v>147</v>
      </c>
      <c r="G39" s="1324" t="s">
        <v>1936</v>
      </c>
      <c r="H39" s="1324" t="s">
        <v>142</v>
      </c>
      <c r="I39" s="1324" t="s">
        <v>2022</v>
      </c>
      <c r="J39" s="1324" t="s">
        <v>1938</v>
      </c>
      <c r="K39" s="1324" t="s">
        <v>142</v>
      </c>
      <c r="L39" s="1324" t="s">
        <v>142</v>
      </c>
      <c r="N39" s="1324" t="s">
        <v>1916</v>
      </c>
      <c r="O39" s="1324" t="s">
        <v>1939</v>
      </c>
    </row>
    <row r="40" spans="1:15">
      <c r="A40" s="1323">
        <v>1143438068</v>
      </c>
      <c r="D40" s="1324" t="s">
        <v>2023</v>
      </c>
      <c r="E40" s="1324" t="s">
        <v>2025</v>
      </c>
      <c r="F40" s="1324" t="s">
        <v>153</v>
      </c>
      <c r="G40" s="1324" t="s">
        <v>2024</v>
      </c>
      <c r="H40" s="1324" t="s">
        <v>1020</v>
      </c>
      <c r="I40" s="1324" t="s">
        <v>2025</v>
      </c>
      <c r="J40" s="1324" t="s">
        <v>1915</v>
      </c>
      <c r="K40" s="1324" t="s">
        <v>1020</v>
      </c>
      <c r="L40" s="1324" t="s">
        <v>1020</v>
      </c>
      <c r="N40" s="1324" t="s">
        <v>1916</v>
      </c>
      <c r="O40" s="1324" t="s">
        <v>1939</v>
      </c>
    </row>
    <row r="41" spans="1:15">
      <c r="A41" s="1323">
        <v>1142063339</v>
      </c>
      <c r="D41" s="1324" t="s">
        <v>2026</v>
      </c>
      <c r="E41" s="1324" t="s">
        <v>2027</v>
      </c>
      <c r="F41" s="1324" t="s">
        <v>147</v>
      </c>
      <c r="G41" s="1324" t="s">
        <v>1901</v>
      </c>
      <c r="H41" s="1324" t="s">
        <v>38</v>
      </c>
      <c r="I41" s="1324" t="s">
        <v>2027</v>
      </c>
      <c r="J41" s="1324" t="s">
        <v>2028</v>
      </c>
      <c r="K41" s="1324" t="s">
        <v>2029</v>
      </c>
      <c r="L41" s="1324" t="s">
        <v>38</v>
      </c>
      <c r="N41" s="1324" t="s">
        <v>1933</v>
      </c>
      <c r="O41" s="1324" t="s">
        <v>1958</v>
      </c>
    </row>
    <row r="42" spans="1:15">
      <c r="A42" s="1323">
        <v>1162777222</v>
      </c>
      <c r="D42" s="1324" t="s">
        <v>2030</v>
      </c>
      <c r="E42" s="1324" t="s">
        <v>2032</v>
      </c>
      <c r="F42" s="1324" t="s">
        <v>147</v>
      </c>
      <c r="G42" s="1324" t="s">
        <v>1919</v>
      </c>
      <c r="H42" s="1324" t="s">
        <v>2031</v>
      </c>
      <c r="I42" s="1324" t="s">
        <v>2032</v>
      </c>
      <c r="J42" s="1324" t="s">
        <v>2033</v>
      </c>
      <c r="K42" s="1324" t="s">
        <v>2034</v>
      </c>
      <c r="L42" s="1324" t="s">
        <v>2031</v>
      </c>
      <c r="N42" s="1324" t="s">
        <v>1916</v>
      </c>
      <c r="O42" s="1324" t="s">
        <v>1922</v>
      </c>
    </row>
    <row r="43" spans="1:15">
      <c r="A43" s="1323">
        <v>1173767568</v>
      </c>
      <c r="D43" s="1324" t="s">
        <v>2035</v>
      </c>
      <c r="E43" s="1324" t="s">
        <v>2036</v>
      </c>
      <c r="F43" s="1324" t="s">
        <v>158</v>
      </c>
      <c r="G43" s="1324" t="s">
        <v>1913</v>
      </c>
      <c r="H43" s="1324" t="s">
        <v>1022</v>
      </c>
      <c r="I43" s="1324" t="s">
        <v>2036</v>
      </c>
      <c r="J43" s="1324" t="s">
        <v>1942</v>
      </c>
      <c r="K43" s="1324" t="s">
        <v>1022</v>
      </c>
      <c r="L43" s="1324" t="s">
        <v>1022</v>
      </c>
      <c r="N43" s="1324" t="s">
        <v>1916</v>
      </c>
      <c r="O43" s="1324" t="s">
        <v>1943</v>
      </c>
    </row>
    <row r="44" spans="1:15">
      <c r="A44" s="1323">
        <v>1145278199</v>
      </c>
      <c r="D44" s="1324" t="s">
        <v>2037</v>
      </c>
      <c r="E44" s="1324" t="s">
        <v>2038</v>
      </c>
      <c r="F44" s="1324" t="s">
        <v>158</v>
      </c>
      <c r="G44" s="1324" t="s">
        <v>1913</v>
      </c>
      <c r="H44" s="1324" t="s">
        <v>1022</v>
      </c>
      <c r="I44" s="1324" t="s">
        <v>2038</v>
      </c>
      <c r="J44" s="1324" t="s">
        <v>1942</v>
      </c>
      <c r="K44" s="1324" t="s">
        <v>1022</v>
      </c>
      <c r="L44" s="1324" t="s">
        <v>1022</v>
      </c>
      <c r="N44" s="1324" t="s">
        <v>1916</v>
      </c>
      <c r="O44" s="1324" t="s">
        <v>1943</v>
      </c>
    </row>
    <row r="45" spans="1:15">
      <c r="A45" s="1323">
        <v>1142119263</v>
      </c>
      <c r="D45" s="1324" t="s">
        <v>2039</v>
      </c>
      <c r="E45" s="1324" t="s">
        <v>2040</v>
      </c>
      <c r="F45" s="1324" t="s">
        <v>159</v>
      </c>
      <c r="G45" s="1324" t="s">
        <v>1919</v>
      </c>
      <c r="H45" s="1324" t="s">
        <v>1038</v>
      </c>
      <c r="I45" s="1324" t="s">
        <v>2040</v>
      </c>
      <c r="J45" s="1324" t="s">
        <v>1915</v>
      </c>
      <c r="K45" s="1324" t="s">
        <v>1921</v>
      </c>
      <c r="L45" s="1324" t="s">
        <v>1038</v>
      </c>
      <c r="N45" s="1324" t="s">
        <v>1916</v>
      </c>
      <c r="O45" s="1324" t="s">
        <v>1922</v>
      </c>
    </row>
    <row r="46" spans="1:15">
      <c r="A46" s="1323">
        <v>1143028588</v>
      </c>
      <c r="D46" s="1324" t="s">
        <v>2041</v>
      </c>
      <c r="E46" s="1324" t="s">
        <v>2043</v>
      </c>
      <c r="F46" s="1324" t="s">
        <v>158</v>
      </c>
      <c r="G46" s="1324" t="s">
        <v>1913</v>
      </c>
      <c r="H46" s="1324" t="s">
        <v>2042</v>
      </c>
      <c r="I46" s="1324" t="s">
        <v>2043</v>
      </c>
      <c r="J46" s="1324" t="s">
        <v>2044</v>
      </c>
      <c r="K46" s="1324" t="s">
        <v>2042</v>
      </c>
      <c r="L46" s="1324" t="s">
        <v>2042</v>
      </c>
      <c r="N46" s="1324" t="s">
        <v>1916</v>
      </c>
      <c r="O46" s="1324" t="s">
        <v>1943</v>
      </c>
    </row>
    <row r="47" spans="1:15">
      <c r="A47" s="1323">
        <v>1140840332</v>
      </c>
      <c r="D47" s="1324" t="s">
        <v>2045</v>
      </c>
      <c r="E47" s="1324" t="s">
        <v>2046</v>
      </c>
      <c r="F47" s="1324" t="s">
        <v>158</v>
      </c>
      <c r="G47" s="1324" t="s">
        <v>1913</v>
      </c>
      <c r="H47" s="1324" t="s">
        <v>1022</v>
      </c>
      <c r="I47" s="1324" t="s">
        <v>2046</v>
      </c>
      <c r="J47" s="1324" t="s">
        <v>1942</v>
      </c>
      <c r="K47" s="1324" t="s">
        <v>1022</v>
      </c>
      <c r="L47" s="1324" t="s">
        <v>1022</v>
      </c>
      <c r="N47" s="1324" t="s">
        <v>1916</v>
      </c>
      <c r="O47" s="1324" t="s">
        <v>1917</v>
      </c>
    </row>
    <row r="48" spans="1:15">
      <c r="A48" s="1323">
        <v>1161786976</v>
      </c>
      <c r="D48" s="1324" t="s">
        <v>2047</v>
      </c>
      <c r="E48" s="1324" t="s">
        <v>2048</v>
      </c>
      <c r="F48" s="1324" t="s">
        <v>158</v>
      </c>
      <c r="G48" s="1324" t="s">
        <v>1913</v>
      </c>
      <c r="H48" s="1324" t="s">
        <v>1021</v>
      </c>
      <c r="I48" s="1324" t="s">
        <v>2048</v>
      </c>
      <c r="J48" s="1324" t="s">
        <v>1915</v>
      </c>
      <c r="K48" s="1324" t="s">
        <v>1021</v>
      </c>
      <c r="L48" s="1324" t="s">
        <v>1021</v>
      </c>
      <c r="N48" s="1324" t="s">
        <v>1916</v>
      </c>
      <c r="O48" s="1324" t="s">
        <v>1943</v>
      </c>
    </row>
    <row r="49" spans="1:15">
      <c r="A49" s="1323">
        <v>1142818518</v>
      </c>
      <c r="D49" s="1324" t="s">
        <v>2049</v>
      </c>
      <c r="E49" s="1324" t="s">
        <v>2050</v>
      </c>
      <c r="F49" s="1324" t="s">
        <v>158</v>
      </c>
      <c r="G49" s="1324" t="s">
        <v>1913</v>
      </c>
      <c r="H49" s="1324" t="s">
        <v>1022</v>
      </c>
      <c r="I49" s="1324" t="s">
        <v>2050</v>
      </c>
      <c r="J49" s="1324" t="s">
        <v>1942</v>
      </c>
      <c r="K49" s="1324" t="s">
        <v>1022</v>
      </c>
      <c r="L49" s="1324" t="s">
        <v>1022</v>
      </c>
      <c r="N49" s="1324" t="s">
        <v>1916</v>
      </c>
      <c r="O49" s="1324" t="s">
        <v>1943</v>
      </c>
    </row>
    <row r="50" spans="1:15">
      <c r="A50" s="1323">
        <v>1167569202</v>
      </c>
      <c r="D50" s="1324" t="s">
        <v>2051</v>
      </c>
      <c r="E50" s="1324" t="s">
        <v>2052</v>
      </c>
      <c r="F50" s="1324" t="s">
        <v>150</v>
      </c>
      <c r="G50" s="1324" t="s">
        <v>1924</v>
      </c>
      <c r="H50" s="1324" t="s">
        <v>172</v>
      </c>
      <c r="I50" s="1324" t="s">
        <v>2052</v>
      </c>
      <c r="J50" s="1324" t="s">
        <v>1926</v>
      </c>
      <c r="K50" s="1324" t="s">
        <v>172</v>
      </c>
      <c r="L50" s="1324" t="s">
        <v>172</v>
      </c>
      <c r="N50" s="1324" t="s">
        <v>1916</v>
      </c>
      <c r="O50" s="1324" t="s">
        <v>2053</v>
      </c>
    </row>
    <row r="51" spans="1:15">
      <c r="A51" s="1323">
        <v>1144109619</v>
      </c>
      <c r="D51" s="1324" t="s">
        <v>2054</v>
      </c>
      <c r="E51" s="1324" t="s">
        <v>2055</v>
      </c>
      <c r="F51" s="1324" t="s">
        <v>110</v>
      </c>
      <c r="G51" s="1324" t="s">
        <v>1947</v>
      </c>
      <c r="H51" s="1324" t="s">
        <v>1022</v>
      </c>
      <c r="I51" s="1324" t="s">
        <v>2055</v>
      </c>
      <c r="J51" s="1324" t="s">
        <v>1942</v>
      </c>
      <c r="K51" s="1324" t="s">
        <v>1022</v>
      </c>
      <c r="L51" s="1324" t="s">
        <v>1022</v>
      </c>
      <c r="N51" s="1324" t="s">
        <v>1916</v>
      </c>
      <c r="O51" s="1324" t="s">
        <v>1917</v>
      </c>
    </row>
    <row r="52" spans="1:15">
      <c r="A52" s="1323">
        <v>1142987016</v>
      </c>
      <c r="D52" s="1324" t="s">
        <v>2056</v>
      </c>
      <c r="E52" s="1324" t="s">
        <v>2058</v>
      </c>
      <c r="F52" s="1324" t="s">
        <v>159</v>
      </c>
      <c r="G52" s="1324" t="s">
        <v>1919</v>
      </c>
      <c r="H52" s="1324" t="s">
        <v>2057</v>
      </c>
      <c r="I52" s="1324" t="s">
        <v>2058</v>
      </c>
      <c r="J52" s="1324" t="s">
        <v>1988</v>
      </c>
      <c r="K52" s="1324" t="s">
        <v>2059</v>
      </c>
      <c r="L52" s="1324" t="s">
        <v>2057</v>
      </c>
      <c r="N52" s="1324" t="s">
        <v>1933</v>
      </c>
      <c r="O52" s="1324" t="s">
        <v>1958</v>
      </c>
    </row>
    <row r="53" spans="1:15">
      <c r="A53" s="1323">
        <v>1142144691</v>
      </c>
      <c r="D53" s="1324" t="s">
        <v>2060</v>
      </c>
      <c r="E53" s="1324" t="s">
        <v>2061</v>
      </c>
      <c r="F53" s="1324" t="s">
        <v>158</v>
      </c>
      <c r="G53" s="1324" t="s">
        <v>1913</v>
      </c>
      <c r="H53" s="1324" t="s">
        <v>1022</v>
      </c>
      <c r="I53" s="1324" t="s">
        <v>2061</v>
      </c>
      <c r="J53" s="1324" t="s">
        <v>1942</v>
      </c>
      <c r="K53" s="1324" t="s">
        <v>1022</v>
      </c>
      <c r="L53" s="1324" t="s">
        <v>1022</v>
      </c>
      <c r="N53" s="1324" t="s">
        <v>1916</v>
      </c>
      <c r="O53" s="1324" t="s">
        <v>1943</v>
      </c>
    </row>
    <row r="54" spans="1:15">
      <c r="A54" s="1323">
        <v>1143745843</v>
      </c>
      <c r="D54" s="1324" t="s">
        <v>2062</v>
      </c>
      <c r="E54" s="1324" t="s">
        <v>2063</v>
      </c>
      <c r="F54" s="1324" t="s">
        <v>158</v>
      </c>
      <c r="G54" s="1324" t="s">
        <v>1913</v>
      </c>
      <c r="H54" s="1324" t="s">
        <v>1021</v>
      </c>
      <c r="I54" s="1324" t="s">
        <v>2063</v>
      </c>
      <c r="J54" s="1324" t="s">
        <v>1915</v>
      </c>
      <c r="K54" s="1324" t="s">
        <v>1021</v>
      </c>
      <c r="L54" s="1324" t="s">
        <v>1021</v>
      </c>
      <c r="N54" s="1324" t="s">
        <v>1916</v>
      </c>
      <c r="O54" s="1324" t="s">
        <v>1943</v>
      </c>
    </row>
    <row r="55" spans="1:15">
      <c r="A55" s="1323">
        <v>1148644926</v>
      </c>
      <c r="D55" s="1324" t="s">
        <v>2064</v>
      </c>
      <c r="E55" s="1324" t="s">
        <v>2065</v>
      </c>
      <c r="F55" s="1324" t="s">
        <v>159</v>
      </c>
      <c r="G55" s="1324" t="s">
        <v>1919</v>
      </c>
      <c r="H55" s="1324" t="s">
        <v>1038</v>
      </c>
      <c r="I55" s="1324" t="s">
        <v>2065</v>
      </c>
      <c r="J55" s="1324" t="s">
        <v>1915</v>
      </c>
      <c r="K55" s="1324" t="s">
        <v>1921</v>
      </c>
      <c r="L55" s="1324" t="s">
        <v>1038</v>
      </c>
      <c r="N55" s="1324" t="s">
        <v>1916</v>
      </c>
      <c r="O55" s="1324" t="s">
        <v>1922</v>
      </c>
    </row>
    <row r="56" spans="1:15">
      <c r="A56" s="1323">
        <v>1142087619</v>
      </c>
      <c r="D56" s="1324" t="s">
        <v>2066</v>
      </c>
      <c r="E56" s="1324" t="s">
        <v>2067</v>
      </c>
      <c r="F56" s="1324" t="s">
        <v>147</v>
      </c>
      <c r="G56" s="1324" t="s">
        <v>1924</v>
      </c>
      <c r="H56" s="1324" t="s">
        <v>172</v>
      </c>
      <c r="I56" s="1324" t="s">
        <v>2067</v>
      </c>
      <c r="J56" s="1324" t="s">
        <v>1926</v>
      </c>
      <c r="K56" s="1324" t="s">
        <v>172</v>
      </c>
      <c r="L56" s="1324" t="s">
        <v>172</v>
      </c>
      <c r="N56" s="1324" t="s">
        <v>1933</v>
      </c>
      <c r="O56" s="1324" t="s">
        <v>1980</v>
      </c>
    </row>
    <row r="57" spans="1:15">
      <c r="A57" s="1323">
        <v>1172906639</v>
      </c>
      <c r="D57" s="1324" t="s">
        <v>2068</v>
      </c>
      <c r="E57" s="1324" t="s">
        <v>2069</v>
      </c>
      <c r="F57" s="1324" t="s">
        <v>150</v>
      </c>
      <c r="G57" s="1324" t="s">
        <v>1924</v>
      </c>
      <c r="H57" s="1324" t="s">
        <v>172</v>
      </c>
      <c r="I57" s="1324" t="s">
        <v>2069</v>
      </c>
      <c r="J57" s="1324" t="s">
        <v>1926</v>
      </c>
      <c r="K57" s="1324" t="s">
        <v>172</v>
      </c>
      <c r="L57" s="1324" t="s">
        <v>172</v>
      </c>
      <c r="N57" s="1324" t="s">
        <v>1916</v>
      </c>
      <c r="O57" s="1324" t="s">
        <v>2012</v>
      </c>
    </row>
    <row r="58" spans="1:15">
      <c r="A58" s="1323">
        <v>1147964010</v>
      </c>
      <c r="D58" s="1324" t="s">
        <v>2070</v>
      </c>
      <c r="E58" s="1324" t="s">
        <v>2071</v>
      </c>
      <c r="F58" s="1324" t="s">
        <v>158</v>
      </c>
      <c r="G58" s="1324" t="s">
        <v>1913</v>
      </c>
      <c r="H58" s="1324" t="s">
        <v>2042</v>
      </c>
      <c r="I58" s="1324" t="s">
        <v>2071</v>
      </c>
      <c r="J58" s="1324" t="s">
        <v>2044</v>
      </c>
      <c r="K58" s="1324" t="s">
        <v>2042</v>
      </c>
      <c r="L58" s="1324" t="s">
        <v>2042</v>
      </c>
      <c r="N58" s="1324" t="s">
        <v>1916</v>
      </c>
      <c r="O58" s="1324" t="s">
        <v>1943</v>
      </c>
    </row>
    <row r="59" spans="1:15">
      <c r="A59" s="1323">
        <v>1143429414</v>
      </c>
      <c r="D59" s="1324" t="s">
        <v>2072</v>
      </c>
      <c r="E59" s="1324" t="s">
        <v>2073</v>
      </c>
      <c r="F59" s="1324" t="s">
        <v>158</v>
      </c>
      <c r="G59" s="1324" t="s">
        <v>1913</v>
      </c>
      <c r="H59" s="1324" t="s">
        <v>172</v>
      </c>
      <c r="I59" s="1324" t="s">
        <v>2073</v>
      </c>
      <c r="J59" s="1324" t="s">
        <v>1926</v>
      </c>
      <c r="K59" s="1324" t="s">
        <v>172</v>
      </c>
      <c r="L59" s="1324" t="s">
        <v>172</v>
      </c>
      <c r="N59" s="1324" t="s">
        <v>1916</v>
      </c>
      <c r="O59" s="1324" t="s">
        <v>1943</v>
      </c>
    </row>
    <row r="60" spans="1:15">
      <c r="A60" s="1323">
        <v>1143833003</v>
      </c>
      <c r="D60" s="1324" t="s">
        <v>2074</v>
      </c>
      <c r="E60" s="1324" t="s">
        <v>2075</v>
      </c>
      <c r="F60" s="1324" t="s">
        <v>147</v>
      </c>
      <c r="G60" s="1324" t="s">
        <v>1886</v>
      </c>
      <c r="H60" s="1324" t="s">
        <v>1987</v>
      </c>
      <c r="I60" s="1324" t="s">
        <v>2075</v>
      </c>
      <c r="J60" s="1324" t="s">
        <v>1988</v>
      </c>
      <c r="K60" s="1324" t="s">
        <v>1989</v>
      </c>
      <c r="L60" s="1324" t="s">
        <v>1987</v>
      </c>
      <c r="N60" s="1324" t="s">
        <v>1933</v>
      </c>
      <c r="O60" s="1324" t="s">
        <v>1980</v>
      </c>
    </row>
    <row r="61" spans="1:15">
      <c r="A61" s="1323">
        <v>1149594427</v>
      </c>
      <c r="D61" s="1324" t="s">
        <v>2076</v>
      </c>
      <c r="E61" s="1324" t="s">
        <v>2077</v>
      </c>
      <c r="F61" s="1324" t="s">
        <v>154</v>
      </c>
      <c r="G61" s="1324" t="s">
        <v>1913</v>
      </c>
      <c r="H61" s="1324" t="s">
        <v>1022</v>
      </c>
      <c r="I61" s="1324" t="s">
        <v>2077</v>
      </c>
      <c r="J61" s="1324" t="s">
        <v>1942</v>
      </c>
      <c r="K61" s="1324" t="s">
        <v>1022</v>
      </c>
      <c r="L61" s="1324" t="s">
        <v>1022</v>
      </c>
      <c r="N61" s="1324" t="s">
        <v>1916</v>
      </c>
      <c r="O61" s="1324" t="s">
        <v>1943</v>
      </c>
    </row>
    <row r="62" spans="1:15">
      <c r="A62" s="1323">
        <v>1146135414</v>
      </c>
      <c r="D62" s="1324" t="s">
        <v>2078</v>
      </c>
      <c r="E62" s="1324" t="s">
        <v>2079</v>
      </c>
      <c r="F62" s="1324" t="s">
        <v>158</v>
      </c>
      <c r="G62" s="1324" t="s">
        <v>1913</v>
      </c>
      <c r="H62" s="1324" t="s">
        <v>1023</v>
      </c>
      <c r="I62" s="1324" t="s">
        <v>2079</v>
      </c>
      <c r="J62" s="1324" t="s">
        <v>1886</v>
      </c>
      <c r="K62" s="1324" t="s">
        <v>1985</v>
      </c>
      <c r="L62" s="1324" t="s">
        <v>1023</v>
      </c>
      <c r="N62" s="1324" t="s">
        <v>1933</v>
      </c>
      <c r="O62" s="1324" t="s">
        <v>1934</v>
      </c>
    </row>
    <row r="63" spans="1:15">
      <c r="A63" s="1323">
        <v>1162791991</v>
      </c>
      <c r="D63" s="1324" t="s">
        <v>2080</v>
      </c>
      <c r="E63" s="1324" t="s">
        <v>2081</v>
      </c>
      <c r="F63" s="1324" t="s">
        <v>147</v>
      </c>
      <c r="G63" s="1324" t="s">
        <v>1886</v>
      </c>
      <c r="H63" s="1324" t="s">
        <v>1929</v>
      </c>
      <c r="I63" s="1324" t="s">
        <v>2081</v>
      </c>
      <c r="J63" s="1324" t="s">
        <v>1931</v>
      </c>
      <c r="K63" s="1324" t="s">
        <v>1932</v>
      </c>
      <c r="L63" s="1324" t="s">
        <v>1929</v>
      </c>
      <c r="N63" s="1324" t="s">
        <v>1916</v>
      </c>
      <c r="O63" s="1324" t="s">
        <v>2053</v>
      </c>
    </row>
    <row r="64" spans="1:15">
      <c r="A64" s="1323">
        <v>1148569438</v>
      </c>
      <c r="D64" s="1324" t="s">
        <v>2082</v>
      </c>
      <c r="E64" s="1324" t="s">
        <v>2083</v>
      </c>
      <c r="F64" s="1324" t="s">
        <v>110</v>
      </c>
      <c r="G64" s="1324" t="s">
        <v>1947</v>
      </c>
      <c r="H64" s="1324" t="s">
        <v>1022</v>
      </c>
      <c r="I64" s="1324" t="s">
        <v>2083</v>
      </c>
      <c r="J64" s="1324" t="s">
        <v>1942</v>
      </c>
      <c r="K64" s="1324" t="s">
        <v>1022</v>
      </c>
      <c r="L64" s="1324" t="s">
        <v>1022</v>
      </c>
      <c r="N64" s="1324" t="s">
        <v>1916</v>
      </c>
      <c r="O64" s="1324" t="s">
        <v>1917</v>
      </c>
    </row>
    <row r="65" spans="1:15">
      <c r="A65" s="1323">
        <v>1143714419</v>
      </c>
      <c r="D65" s="1324" t="s">
        <v>2084</v>
      </c>
      <c r="E65" s="1324" t="s">
        <v>2085</v>
      </c>
      <c r="F65" s="1324" t="s">
        <v>143</v>
      </c>
      <c r="G65" s="1324" t="s">
        <v>1886</v>
      </c>
      <c r="H65" s="1324" t="s">
        <v>1929</v>
      </c>
      <c r="I65" s="1324" t="s">
        <v>2085</v>
      </c>
      <c r="J65" s="1324" t="s">
        <v>1931</v>
      </c>
      <c r="K65" s="1324" t="s">
        <v>1932</v>
      </c>
      <c r="L65" s="1324" t="s">
        <v>1929</v>
      </c>
      <c r="N65" s="1324" t="s">
        <v>1916</v>
      </c>
      <c r="O65" s="1324" t="s">
        <v>1927</v>
      </c>
    </row>
    <row r="66" spans="1:15">
      <c r="A66" s="1323">
        <v>1162974902</v>
      </c>
      <c r="D66" s="1324" t="s">
        <v>2086</v>
      </c>
      <c r="E66" s="1324" t="s">
        <v>2087</v>
      </c>
      <c r="F66" s="1324" t="s">
        <v>150</v>
      </c>
      <c r="G66" s="1324" t="s">
        <v>1919</v>
      </c>
      <c r="H66" s="1324" t="s">
        <v>1039</v>
      </c>
      <c r="I66" s="1324" t="s">
        <v>2087</v>
      </c>
      <c r="J66" s="1324" t="s">
        <v>1998</v>
      </c>
      <c r="K66" s="1324" t="s">
        <v>1999</v>
      </c>
      <c r="L66" s="1324" t="s">
        <v>1039</v>
      </c>
      <c r="N66" s="1324" t="s">
        <v>1933</v>
      </c>
      <c r="O66" s="1324" t="s">
        <v>1958</v>
      </c>
    </row>
    <row r="67" spans="1:15">
      <c r="A67" s="1323">
        <v>1147723812</v>
      </c>
      <c r="D67" s="1324" t="s">
        <v>2088</v>
      </c>
      <c r="E67" s="1324" t="s">
        <v>2089</v>
      </c>
      <c r="F67" s="1324" t="s">
        <v>150</v>
      </c>
      <c r="G67" s="1324" t="s">
        <v>1886</v>
      </c>
      <c r="H67" s="1324" t="s">
        <v>1929</v>
      </c>
      <c r="I67" s="1324" t="s">
        <v>2089</v>
      </c>
      <c r="J67" s="1324" t="s">
        <v>1931</v>
      </c>
      <c r="K67" s="1324" t="s">
        <v>1932</v>
      </c>
      <c r="L67" s="1324" t="s">
        <v>1929</v>
      </c>
      <c r="N67" s="1324" t="s">
        <v>1916</v>
      </c>
      <c r="O67" s="1324" t="s">
        <v>2012</v>
      </c>
    </row>
    <row r="68" spans="1:15">
      <c r="A68" s="1323">
        <v>1145690070</v>
      </c>
      <c r="D68" s="1324" t="s">
        <v>2090</v>
      </c>
      <c r="E68" s="1324" t="s">
        <v>2091</v>
      </c>
      <c r="F68" s="1324" t="s">
        <v>158</v>
      </c>
      <c r="G68" s="1324" t="s">
        <v>1913</v>
      </c>
      <c r="H68" s="1324" t="s">
        <v>1021</v>
      </c>
      <c r="I68" s="1324" t="s">
        <v>2091</v>
      </c>
      <c r="J68" s="1324" t="s">
        <v>1915</v>
      </c>
      <c r="K68" s="1324" t="s">
        <v>1021</v>
      </c>
      <c r="L68" s="1324" t="s">
        <v>1021</v>
      </c>
      <c r="N68" s="1324" t="s">
        <v>1916</v>
      </c>
      <c r="O68" s="1324" t="s">
        <v>1943</v>
      </c>
    </row>
    <row r="69" spans="1:15">
      <c r="A69" s="1323">
        <v>1165497059</v>
      </c>
      <c r="D69" s="1324" t="s">
        <v>2092</v>
      </c>
      <c r="E69" s="1324" t="s">
        <v>2093</v>
      </c>
      <c r="F69" s="1324" t="s">
        <v>150</v>
      </c>
      <c r="G69" s="1324" t="s">
        <v>1936</v>
      </c>
      <c r="H69" s="1324" t="s">
        <v>142</v>
      </c>
      <c r="I69" s="1324" t="s">
        <v>2093</v>
      </c>
      <c r="J69" s="1324" t="s">
        <v>1938</v>
      </c>
      <c r="K69" s="1324" t="s">
        <v>142</v>
      </c>
      <c r="L69" s="1324" t="s">
        <v>142</v>
      </c>
      <c r="N69" s="1324" t="s">
        <v>1916</v>
      </c>
      <c r="O69" s="1324" t="s">
        <v>1939</v>
      </c>
    </row>
    <row r="70" spans="1:15">
      <c r="A70" s="1323">
        <v>1142860049</v>
      </c>
      <c r="D70" s="1324" t="s">
        <v>2094</v>
      </c>
      <c r="E70" s="1324" t="s">
        <v>2095</v>
      </c>
      <c r="F70" s="1324" t="s">
        <v>143</v>
      </c>
      <c r="G70" s="1324" t="s">
        <v>1924</v>
      </c>
      <c r="H70" s="1324" t="s">
        <v>172</v>
      </c>
      <c r="I70" s="1324" t="s">
        <v>2095</v>
      </c>
      <c r="J70" s="1324" t="s">
        <v>1926</v>
      </c>
      <c r="K70" s="1324" t="s">
        <v>172</v>
      </c>
      <c r="L70" s="1324" t="s">
        <v>172</v>
      </c>
      <c r="N70" s="1324" t="s">
        <v>1933</v>
      </c>
      <c r="O70" s="1324" t="s">
        <v>1934</v>
      </c>
    </row>
    <row r="71" spans="1:15">
      <c r="A71" s="1323">
        <v>1142828517</v>
      </c>
      <c r="D71" s="1324" t="s">
        <v>2096</v>
      </c>
      <c r="E71" s="1324" t="s">
        <v>2097</v>
      </c>
      <c r="F71" s="1324" t="s">
        <v>102</v>
      </c>
      <c r="G71" s="1324" t="s">
        <v>1886</v>
      </c>
      <c r="H71" s="1324" t="s">
        <v>1929</v>
      </c>
      <c r="I71" s="1324" t="s">
        <v>2097</v>
      </c>
      <c r="J71" s="1324" t="s">
        <v>1931</v>
      </c>
      <c r="K71" s="1324" t="s">
        <v>1932</v>
      </c>
      <c r="L71" s="1324" t="s">
        <v>1929</v>
      </c>
      <c r="N71" s="1324" t="s">
        <v>1933</v>
      </c>
      <c r="O71" s="1324" t="s">
        <v>1934</v>
      </c>
    </row>
    <row r="72" spans="1:15">
      <c r="A72" s="1323">
        <v>1148923601</v>
      </c>
      <c r="D72" s="1324" t="s">
        <v>2098</v>
      </c>
      <c r="E72" s="1324" t="s">
        <v>2099</v>
      </c>
      <c r="F72" s="1324" t="s">
        <v>102</v>
      </c>
      <c r="G72" s="1324" t="s">
        <v>1919</v>
      </c>
      <c r="H72" s="1324" t="s">
        <v>2031</v>
      </c>
      <c r="I72" s="1324" t="s">
        <v>2099</v>
      </c>
      <c r="J72" s="1324" t="s">
        <v>2033</v>
      </c>
      <c r="K72" s="1324" t="s">
        <v>2034</v>
      </c>
      <c r="L72" s="1324" t="s">
        <v>2031</v>
      </c>
      <c r="N72" s="1324" t="s">
        <v>1933</v>
      </c>
      <c r="O72" s="1324" t="s">
        <v>2100</v>
      </c>
    </row>
    <row r="73" spans="1:15">
      <c r="A73" s="1323">
        <v>1160039328</v>
      </c>
      <c r="D73" s="1324" t="s">
        <v>2101</v>
      </c>
      <c r="E73" s="1324" t="s">
        <v>2102</v>
      </c>
      <c r="F73" s="1324" t="s">
        <v>150</v>
      </c>
      <c r="G73" s="1324" t="s">
        <v>1886</v>
      </c>
      <c r="H73" s="1324" t="s">
        <v>1929</v>
      </c>
      <c r="I73" s="1324" t="s">
        <v>2102</v>
      </c>
      <c r="J73" s="1324" t="s">
        <v>1931</v>
      </c>
      <c r="K73" s="1324" t="s">
        <v>1932</v>
      </c>
      <c r="L73" s="1324" t="s">
        <v>1929</v>
      </c>
      <c r="N73" s="1324" t="s">
        <v>1933</v>
      </c>
      <c r="O73" s="1324" t="s">
        <v>2103</v>
      </c>
    </row>
    <row r="74" spans="1:15">
      <c r="A74" s="1323">
        <v>1145454097</v>
      </c>
      <c r="D74" s="1324" t="s">
        <v>2104</v>
      </c>
      <c r="E74" s="1324" t="s">
        <v>2105</v>
      </c>
      <c r="F74" s="1324" t="s">
        <v>150</v>
      </c>
      <c r="G74" s="1324" t="s">
        <v>1886</v>
      </c>
      <c r="H74" s="1324" t="s">
        <v>1929</v>
      </c>
      <c r="I74" s="1324" t="s">
        <v>2105</v>
      </c>
      <c r="J74" s="1324" t="s">
        <v>1931</v>
      </c>
      <c r="K74" s="1324" t="s">
        <v>1932</v>
      </c>
      <c r="L74" s="1324" t="s">
        <v>1929</v>
      </c>
      <c r="N74" s="1324" t="s">
        <v>1916</v>
      </c>
      <c r="O74" s="1324" t="s">
        <v>2012</v>
      </c>
    </row>
    <row r="75" spans="1:15">
      <c r="A75" s="1323">
        <v>1142725507</v>
      </c>
      <c r="D75" s="1324" t="s">
        <v>2106</v>
      </c>
      <c r="E75" s="1324" t="s">
        <v>2107</v>
      </c>
      <c r="F75" s="1324" t="s">
        <v>153</v>
      </c>
      <c r="G75" s="1324" t="s">
        <v>1936</v>
      </c>
      <c r="H75" s="1324" t="s">
        <v>142</v>
      </c>
      <c r="I75" s="1324" t="s">
        <v>2107</v>
      </c>
      <c r="J75" s="1324" t="s">
        <v>1938</v>
      </c>
      <c r="K75" s="1324" t="s">
        <v>142</v>
      </c>
      <c r="L75" s="1324" t="s">
        <v>142</v>
      </c>
      <c r="N75" s="1324" t="s">
        <v>1916</v>
      </c>
      <c r="O75" s="1324" t="s">
        <v>1939</v>
      </c>
    </row>
    <row r="76" spans="1:15">
      <c r="A76" s="1323">
        <v>1165410763</v>
      </c>
      <c r="D76" s="1324" t="s">
        <v>2108</v>
      </c>
      <c r="E76" s="1324" t="s">
        <v>2109</v>
      </c>
      <c r="F76" s="1324" t="s">
        <v>147</v>
      </c>
      <c r="G76" s="1324" t="s">
        <v>1886</v>
      </c>
      <c r="H76" s="1324" t="s">
        <v>1929</v>
      </c>
      <c r="I76" s="1324" t="s">
        <v>2109</v>
      </c>
      <c r="J76" s="1324" t="s">
        <v>1931</v>
      </c>
      <c r="K76" s="1324" t="s">
        <v>1932</v>
      </c>
      <c r="L76" s="1324" t="s">
        <v>1929</v>
      </c>
      <c r="N76" s="1324" t="s">
        <v>1916</v>
      </c>
      <c r="O76" s="1324" t="s">
        <v>2110</v>
      </c>
    </row>
    <row r="77" spans="1:15">
      <c r="A77" s="1323">
        <v>1160055787</v>
      </c>
      <c r="D77" s="1324" t="s">
        <v>2111</v>
      </c>
      <c r="E77" s="1324" t="s">
        <v>2112</v>
      </c>
      <c r="F77" s="1324" t="s">
        <v>159</v>
      </c>
      <c r="G77" s="1324" t="s">
        <v>1919</v>
      </c>
      <c r="H77" s="1324" t="s">
        <v>1038</v>
      </c>
      <c r="I77" s="1324" t="s">
        <v>2112</v>
      </c>
      <c r="J77" s="1324" t="s">
        <v>1915</v>
      </c>
      <c r="K77" s="1324" t="s">
        <v>1921</v>
      </c>
      <c r="L77" s="1324" t="s">
        <v>1038</v>
      </c>
      <c r="N77" s="1324" t="s">
        <v>1916</v>
      </c>
      <c r="O77" s="1324" t="s">
        <v>1961</v>
      </c>
    </row>
    <row r="78" spans="1:15">
      <c r="A78" s="1323">
        <v>1143110451</v>
      </c>
      <c r="D78" s="1324" t="s">
        <v>2113</v>
      </c>
      <c r="E78" s="1324" t="s">
        <v>2114</v>
      </c>
      <c r="F78" s="1324" t="s">
        <v>159</v>
      </c>
      <c r="G78" s="1324" t="s">
        <v>1919</v>
      </c>
      <c r="H78" s="1324" t="s">
        <v>1038</v>
      </c>
      <c r="I78" s="1324" t="s">
        <v>2114</v>
      </c>
      <c r="J78" s="1324" t="s">
        <v>1915</v>
      </c>
      <c r="K78" s="1324" t="s">
        <v>1921</v>
      </c>
      <c r="L78" s="1324" t="s">
        <v>1038</v>
      </c>
      <c r="N78" s="1324" t="s">
        <v>1916</v>
      </c>
      <c r="O78" s="1324" t="s">
        <v>1961</v>
      </c>
    </row>
    <row r="79" spans="1:15">
      <c r="A79" s="1323">
        <v>1166242959</v>
      </c>
      <c r="D79" s="1324" t="s">
        <v>2115</v>
      </c>
      <c r="E79" s="1324" t="s">
        <v>2116</v>
      </c>
      <c r="F79" s="1324" t="s">
        <v>159</v>
      </c>
      <c r="G79" s="1324" t="s">
        <v>1919</v>
      </c>
      <c r="H79" s="1324" t="s">
        <v>1038</v>
      </c>
      <c r="I79" s="1324" t="s">
        <v>2116</v>
      </c>
      <c r="J79" s="1324" t="s">
        <v>1915</v>
      </c>
      <c r="K79" s="1324" t="s">
        <v>1921</v>
      </c>
      <c r="L79" s="1324" t="s">
        <v>1038</v>
      </c>
      <c r="N79" s="1324" t="s">
        <v>1916</v>
      </c>
      <c r="O79" s="1324" t="s">
        <v>1961</v>
      </c>
    </row>
    <row r="80" spans="1:15">
      <c r="A80" s="1323">
        <v>1145471125</v>
      </c>
      <c r="D80" s="1324" t="s">
        <v>2117</v>
      </c>
      <c r="E80" s="1324" t="s">
        <v>2118</v>
      </c>
      <c r="F80" s="1324" t="s">
        <v>159</v>
      </c>
      <c r="G80" s="1324" t="s">
        <v>1919</v>
      </c>
      <c r="H80" s="1324" t="s">
        <v>1038</v>
      </c>
      <c r="I80" s="1324" t="s">
        <v>2118</v>
      </c>
      <c r="J80" s="1324" t="s">
        <v>1915</v>
      </c>
      <c r="K80" s="1324" t="s">
        <v>1921</v>
      </c>
      <c r="L80" s="1324" t="s">
        <v>1038</v>
      </c>
      <c r="N80" s="1324" t="s">
        <v>1916</v>
      </c>
      <c r="O80" s="1324" t="s">
        <v>1961</v>
      </c>
    </row>
    <row r="81" spans="1:15">
      <c r="A81" s="1323">
        <v>1171332811</v>
      </c>
      <c r="D81" s="1324" t="s">
        <v>2119</v>
      </c>
      <c r="E81" s="1324" t="s">
        <v>2120</v>
      </c>
      <c r="F81" s="1324" t="s">
        <v>143</v>
      </c>
      <c r="G81" s="1324" t="s">
        <v>1886</v>
      </c>
      <c r="H81" s="1324" t="s">
        <v>1929</v>
      </c>
      <c r="I81" s="1324" t="s">
        <v>2120</v>
      </c>
      <c r="J81" s="1324" t="s">
        <v>1931</v>
      </c>
      <c r="K81" s="1324" t="s">
        <v>1932</v>
      </c>
      <c r="L81" s="1324" t="s">
        <v>1929</v>
      </c>
      <c r="N81" s="1324" t="s">
        <v>1916</v>
      </c>
      <c r="O81" s="1324" t="s">
        <v>1927</v>
      </c>
    </row>
    <row r="82" spans="1:15">
      <c r="A82" s="1323">
        <v>1145030541</v>
      </c>
      <c r="D82" s="1324" t="s">
        <v>2121</v>
      </c>
      <c r="E82" s="1324" t="s">
        <v>2122</v>
      </c>
      <c r="F82" s="1324" t="s">
        <v>147</v>
      </c>
      <c r="G82" s="1324" t="s">
        <v>1886</v>
      </c>
      <c r="H82" s="1324" t="s">
        <v>1929</v>
      </c>
      <c r="I82" s="1324" t="s">
        <v>2122</v>
      </c>
      <c r="J82" s="1324" t="s">
        <v>1931</v>
      </c>
      <c r="K82" s="1324" t="s">
        <v>1932</v>
      </c>
      <c r="L82" s="1324" t="s">
        <v>1929</v>
      </c>
      <c r="N82" s="1324" t="s">
        <v>1916</v>
      </c>
      <c r="O82" s="1324" t="s">
        <v>2110</v>
      </c>
    </row>
    <row r="83" spans="1:15">
      <c r="A83" s="1323">
        <v>1144865020</v>
      </c>
      <c r="D83" s="1324" t="s">
        <v>2123</v>
      </c>
      <c r="E83" s="1324" t="s">
        <v>2124</v>
      </c>
      <c r="F83" s="1324" t="s">
        <v>143</v>
      </c>
      <c r="G83" s="1324" t="s">
        <v>1886</v>
      </c>
      <c r="H83" s="1324" t="s">
        <v>1929</v>
      </c>
      <c r="I83" s="1324" t="s">
        <v>2124</v>
      </c>
      <c r="J83" s="1324" t="s">
        <v>1931</v>
      </c>
      <c r="K83" s="1324" t="s">
        <v>1932</v>
      </c>
      <c r="L83" s="1324" t="s">
        <v>1929</v>
      </c>
      <c r="N83" s="1324" t="s">
        <v>1916</v>
      </c>
      <c r="O83" s="1324" t="s">
        <v>1927</v>
      </c>
    </row>
    <row r="84" spans="1:15">
      <c r="A84" s="1323">
        <v>1164688005</v>
      </c>
      <c r="D84" s="1324" t="s">
        <v>2125</v>
      </c>
      <c r="E84" s="1324" t="s">
        <v>2126</v>
      </c>
      <c r="F84" s="1324" t="s">
        <v>143</v>
      </c>
      <c r="G84" s="1324" t="s">
        <v>1886</v>
      </c>
      <c r="H84" s="1324" t="s">
        <v>1929</v>
      </c>
      <c r="I84" s="1324" t="s">
        <v>2126</v>
      </c>
      <c r="J84" s="1324" t="s">
        <v>1931</v>
      </c>
      <c r="K84" s="1324" t="s">
        <v>1932</v>
      </c>
      <c r="L84" s="1324" t="s">
        <v>1929</v>
      </c>
      <c r="N84" s="1324" t="s">
        <v>1916</v>
      </c>
      <c r="O84" s="1324" t="s">
        <v>1927</v>
      </c>
    </row>
    <row r="85" spans="1:15">
      <c r="A85" s="1323">
        <v>1141759010</v>
      </c>
      <c r="D85" s="1324" t="s">
        <v>2127</v>
      </c>
      <c r="E85" s="1324" t="s">
        <v>2128</v>
      </c>
      <c r="F85" s="1324" t="s">
        <v>150</v>
      </c>
      <c r="G85" s="1324" t="s">
        <v>1886</v>
      </c>
      <c r="H85" s="1324" t="s">
        <v>1929</v>
      </c>
      <c r="I85" s="1324" t="s">
        <v>2128</v>
      </c>
      <c r="J85" s="1324" t="s">
        <v>1931</v>
      </c>
      <c r="K85" s="1324" t="s">
        <v>1932</v>
      </c>
      <c r="L85" s="1324" t="s">
        <v>1929</v>
      </c>
      <c r="N85" s="1324" t="s">
        <v>1916</v>
      </c>
      <c r="O85" s="1324" t="s">
        <v>2012</v>
      </c>
    </row>
    <row r="86" spans="1:15">
      <c r="A86" s="1323">
        <v>1160156338</v>
      </c>
      <c r="D86" s="1324" t="s">
        <v>2129</v>
      </c>
      <c r="E86" s="1324" t="s">
        <v>2130</v>
      </c>
      <c r="F86" s="1324" t="s">
        <v>150</v>
      </c>
      <c r="G86" s="1324" t="s">
        <v>1901</v>
      </c>
      <c r="H86" s="1324" t="s">
        <v>38</v>
      </c>
      <c r="I86" s="1324" t="s">
        <v>2130</v>
      </c>
      <c r="J86" s="1324" t="s">
        <v>2028</v>
      </c>
      <c r="K86" s="1324" t="s">
        <v>2029</v>
      </c>
      <c r="L86" s="1324" t="s">
        <v>38</v>
      </c>
      <c r="N86" s="1324" t="s">
        <v>1916</v>
      </c>
      <c r="O86" s="1324" t="s">
        <v>1939</v>
      </c>
    </row>
    <row r="87" spans="1:15">
      <c r="A87" s="1323">
        <v>1143817634</v>
      </c>
      <c r="D87" s="1324" t="s">
        <v>2131</v>
      </c>
      <c r="E87" s="1324" t="s">
        <v>2132</v>
      </c>
      <c r="F87" s="1324" t="s">
        <v>159</v>
      </c>
      <c r="G87" s="1324" t="s">
        <v>1924</v>
      </c>
      <c r="H87" s="1324" t="s">
        <v>172</v>
      </c>
      <c r="I87" s="1324" t="s">
        <v>2132</v>
      </c>
      <c r="J87" s="1324" t="s">
        <v>1926</v>
      </c>
      <c r="K87" s="1324" t="s">
        <v>172</v>
      </c>
      <c r="L87" s="1324" t="s">
        <v>172</v>
      </c>
      <c r="N87" s="1324" t="s">
        <v>1916</v>
      </c>
      <c r="O87" s="1324" t="s">
        <v>2133</v>
      </c>
    </row>
    <row r="88" spans="1:15">
      <c r="A88" s="1323">
        <v>1145894730</v>
      </c>
      <c r="D88" s="1324" t="s">
        <v>2134</v>
      </c>
      <c r="E88" s="1324" t="s">
        <v>2135</v>
      </c>
      <c r="F88" s="1324" t="s">
        <v>150</v>
      </c>
      <c r="G88" s="1324" t="s">
        <v>1924</v>
      </c>
      <c r="H88" s="1324" t="s">
        <v>171</v>
      </c>
      <c r="I88" s="1324" t="s">
        <v>2135</v>
      </c>
      <c r="J88" s="1324" t="s">
        <v>2136</v>
      </c>
      <c r="K88" s="1324" t="s">
        <v>171</v>
      </c>
      <c r="L88" s="1324" t="s">
        <v>171</v>
      </c>
      <c r="N88" s="1324" t="s">
        <v>1916</v>
      </c>
      <c r="O88" s="1324" t="s">
        <v>2053</v>
      </c>
    </row>
    <row r="89" spans="1:15">
      <c r="A89" s="1323">
        <v>1142558650</v>
      </c>
      <c r="D89" s="1324" t="s">
        <v>2137</v>
      </c>
      <c r="E89" s="1324" t="s">
        <v>2138</v>
      </c>
      <c r="F89" s="1324" t="s">
        <v>147</v>
      </c>
      <c r="G89" s="1324" t="s">
        <v>1924</v>
      </c>
      <c r="H89" s="1324" t="s">
        <v>171</v>
      </c>
      <c r="I89" s="1324" t="s">
        <v>2138</v>
      </c>
      <c r="J89" s="1324" t="s">
        <v>2136</v>
      </c>
      <c r="K89" s="1324" t="s">
        <v>171</v>
      </c>
      <c r="L89" s="1324" t="s">
        <v>171</v>
      </c>
      <c r="N89" s="1324" t="s">
        <v>1933</v>
      </c>
      <c r="O89" s="1324" t="s">
        <v>1980</v>
      </c>
    </row>
    <row r="90" spans="1:15">
      <c r="A90" s="1323">
        <v>1160393451</v>
      </c>
      <c r="D90" s="1324" t="s">
        <v>2139</v>
      </c>
      <c r="E90" s="1324" t="s">
        <v>2140</v>
      </c>
      <c r="F90" s="1324" t="s">
        <v>150</v>
      </c>
      <c r="G90" s="1324" t="s">
        <v>1886</v>
      </c>
      <c r="H90" s="1324" t="s">
        <v>1929</v>
      </c>
      <c r="I90" s="1324" t="s">
        <v>2140</v>
      </c>
      <c r="J90" s="1324" t="s">
        <v>1931</v>
      </c>
      <c r="K90" s="1324" t="s">
        <v>1932</v>
      </c>
      <c r="L90" s="1324" t="s">
        <v>1929</v>
      </c>
      <c r="N90" s="1324" t="s">
        <v>1916</v>
      </c>
      <c r="O90" s="1324" t="s">
        <v>2012</v>
      </c>
    </row>
    <row r="91" spans="1:15">
      <c r="A91" s="1323">
        <v>1160830130</v>
      </c>
      <c r="D91" s="1324" t="s">
        <v>2141</v>
      </c>
      <c r="E91" s="1324" t="s">
        <v>2142</v>
      </c>
      <c r="F91" s="1324" t="s">
        <v>153</v>
      </c>
      <c r="G91" s="1324" t="s">
        <v>2024</v>
      </c>
      <c r="H91" s="1324" t="s">
        <v>38</v>
      </c>
      <c r="I91" s="1324" t="s">
        <v>2142</v>
      </c>
      <c r="J91" s="1324" t="s">
        <v>1901</v>
      </c>
      <c r="K91" s="1324" t="s">
        <v>38</v>
      </c>
      <c r="L91" s="1324" t="s">
        <v>38</v>
      </c>
      <c r="N91" s="1324" t="s">
        <v>1916</v>
      </c>
      <c r="O91" s="1324" t="s">
        <v>1939</v>
      </c>
    </row>
    <row r="92" spans="1:15">
      <c r="A92" s="1323">
        <v>1162816855</v>
      </c>
      <c r="D92" s="1324" t="s">
        <v>2143</v>
      </c>
      <c r="E92" s="1324" t="s">
        <v>2144</v>
      </c>
      <c r="F92" s="1324" t="s">
        <v>159</v>
      </c>
      <c r="G92" s="1324" t="s">
        <v>1919</v>
      </c>
      <c r="H92" s="1324" t="s">
        <v>1038</v>
      </c>
      <c r="I92" s="1324" t="s">
        <v>2144</v>
      </c>
      <c r="J92" s="1324" t="s">
        <v>1915</v>
      </c>
      <c r="K92" s="1324" t="s">
        <v>1921</v>
      </c>
      <c r="L92" s="1324" t="s">
        <v>1038</v>
      </c>
      <c r="N92" s="1324" t="s">
        <v>1916</v>
      </c>
      <c r="O92" s="1324" t="s">
        <v>1922</v>
      </c>
    </row>
    <row r="93" spans="1:15">
      <c r="A93" s="1323">
        <v>1141163155</v>
      </c>
      <c r="D93" s="1324" t="s">
        <v>2145</v>
      </c>
      <c r="E93" s="1324" t="s">
        <v>2146</v>
      </c>
      <c r="F93" s="1324" t="s">
        <v>258</v>
      </c>
      <c r="G93" s="1324" t="s">
        <v>1947</v>
      </c>
      <c r="H93" s="1324" t="s">
        <v>1022</v>
      </c>
      <c r="I93" s="1324" t="s">
        <v>2146</v>
      </c>
      <c r="J93" s="1324" t="s">
        <v>1942</v>
      </c>
      <c r="K93" s="1324" t="s">
        <v>1022</v>
      </c>
      <c r="L93" s="1324" t="s">
        <v>1022</v>
      </c>
      <c r="N93" s="1324" t="s">
        <v>1916</v>
      </c>
      <c r="O93" s="1324" t="s">
        <v>1917</v>
      </c>
    </row>
    <row r="94" spans="1:15">
      <c r="A94" s="1323">
        <v>1145117900</v>
      </c>
      <c r="D94" s="1324" t="s">
        <v>2147</v>
      </c>
      <c r="E94" s="1324" t="s">
        <v>2148</v>
      </c>
      <c r="F94" s="1324" t="s">
        <v>258</v>
      </c>
      <c r="G94" s="1324" t="s">
        <v>1947</v>
      </c>
      <c r="H94" s="1324" t="s">
        <v>1023</v>
      </c>
      <c r="I94" s="1324" t="s">
        <v>2148</v>
      </c>
      <c r="J94" s="1324" t="s">
        <v>1886</v>
      </c>
      <c r="K94" s="1324" t="s">
        <v>1985</v>
      </c>
      <c r="L94" s="1324" t="s">
        <v>1023</v>
      </c>
      <c r="N94" s="1324" t="s">
        <v>1933</v>
      </c>
      <c r="O94" s="1324" t="s">
        <v>1934</v>
      </c>
    </row>
    <row r="95" spans="1:15">
      <c r="A95" s="1323">
        <v>1145394202</v>
      </c>
      <c r="D95" s="1324" t="s">
        <v>2149</v>
      </c>
      <c r="E95" s="1324" t="s">
        <v>2150</v>
      </c>
      <c r="F95" s="1324" t="s">
        <v>159</v>
      </c>
      <c r="G95" s="1324" t="s">
        <v>1919</v>
      </c>
      <c r="H95" s="1324" t="s">
        <v>1038</v>
      </c>
      <c r="I95" s="1324" t="s">
        <v>2150</v>
      </c>
      <c r="J95" s="1324" t="s">
        <v>1915</v>
      </c>
      <c r="K95" s="1324" t="s">
        <v>1921</v>
      </c>
      <c r="L95" s="1324" t="s">
        <v>1038</v>
      </c>
      <c r="N95" s="1324" t="s">
        <v>1916</v>
      </c>
      <c r="O95" s="1324" t="s">
        <v>1922</v>
      </c>
    </row>
    <row r="96" spans="1:15">
      <c r="A96" s="1323">
        <v>1148357925</v>
      </c>
      <c r="D96" s="1324" t="s">
        <v>2151</v>
      </c>
      <c r="E96" s="1324" t="s">
        <v>2152</v>
      </c>
      <c r="F96" s="1324" t="s">
        <v>159</v>
      </c>
      <c r="G96" s="1324" t="s">
        <v>1919</v>
      </c>
      <c r="H96" s="1324" t="s">
        <v>1038</v>
      </c>
      <c r="I96" s="1324" t="s">
        <v>2152</v>
      </c>
      <c r="J96" s="1324" t="s">
        <v>1915</v>
      </c>
      <c r="K96" s="1324" t="s">
        <v>1921</v>
      </c>
      <c r="L96" s="1324" t="s">
        <v>1038</v>
      </c>
      <c r="N96" s="1324" t="s">
        <v>1933</v>
      </c>
      <c r="O96" s="1324" t="s">
        <v>1958</v>
      </c>
    </row>
    <row r="97" spans="1:15">
      <c r="A97" s="1323">
        <v>1146816799</v>
      </c>
      <c r="D97" s="1324" t="s">
        <v>2153</v>
      </c>
      <c r="E97" s="1324" t="s">
        <v>2154</v>
      </c>
      <c r="F97" s="1324" t="s">
        <v>159</v>
      </c>
      <c r="G97" s="1324" t="s">
        <v>1919</v>
      </c>
      <c r="H97" s="1324" t="s">
        <v>1038</v>
      </c>
      <c r="I97" s="1324" t="s">
        <v>2154</v>
      </c>
      <c r="J97" s="1324" t="s">
        <v>1915</v>
      </c>
      <c r="K97" s="1324" t="s">
        <v>1921</v>
      </c>
      <c r="L97" s="1324" t="s">
        <v>1038</v>
      </c>
      <c r="N97" s="1324" t="s">
        <v>1933</v>
      </c>
      <c r="O97" s="1324" t="s">
        <v>1958</v>
      </c>
    </row>
    <row r="98" spans="1:15">
      <c r="A98" s="1323">
        <v>1146816799</v>
      </c>
      <c r="D98" s="1324" t="s">
        <v>2153</v>
      </c>
      <c r="E98" s="1324" t="s">
        <v>2154</v>
      </c>
      <c r="F98" s="1324" t="s">
        <v>158</v>
      </c>
      <c r="G98" s="1324" t="s">
        <v>1913</v>
      </c>
      <c r="H98" s="1324" t="s">
        <v>2042</v>
      </c>
      <c r="I98" s="1324" t="s">
        <v>2154</v>
      </c>
      <c r="J98" s="1324" t="s">
        <v>2044</v>
      </c>
      <c r="K98" s="1324" t="s">
        <v>2042</v>
      </c>
      <c r="L98" s="1324" t="s">
        <v>2042</v>
      </c>
      <c r="N98" s="1324" t="s">
        <v>1916</v>
      </c>
      <c r="O98" s="1324" t="s">
        <v>1917</v>
      </c>
    </row>
    <row r="99" spans="1:15">
      <c r="A99" s="1323">
        <v>1143555309</v>
      </c>
      <c r="D99" s="1324" t="s">
        <v>2155</v>
      </c>
      <c r="E99" s="1324" t="s">
        <v>2156</v>
      </c>
      <c r="F99" s="1324" t="s">
        <v>159</v>
      </c>
      <c r="G99" s="1324" t="s">
        <v>1919</v>
      </c>
      <c r="H99" s="1324" t="s">
        <v>1038</v>
      </c>
      <c r="I99" s="1324" t="s">
        <v>2156</v>
      </c>
      <c r="J99" s="1324" t="s">
        <v>1915</v>
      </c>
      <c r="K99" s="1324" t="s">
        <v>1921</v>
      </c>
      <c r="L99" s="1324" t="s">
        <v>1038</v>
      </c>
      <c r="N99" s="1324" t="s">
        <v>1916</v>
      </c>
      <c r="O99" s="1324" t="s">
        <v>1922</v>
      </c>
    </row>
    <row r="100" spans="1:15">
      <c r="A100" s="1323">
        <v>1142383257</v>
      </c>
      <c r="D100" s="1324" t="s">
        <v>2157</v>
      </c>
      <c r="E100" s="1324" t="s">
        <v>2158</v>
      </c>
      <c r="F100" s="1324" t="s">
        <v>159</v>
      </c>
      <c r="G100" s="1324" t="s">
        <v>1919</v>
      </c>
      <c r="H100" s="1324" t="s">
        <v>1038</v>
      </c>
      <c r="I100" s="1324" t="s">
        <v>2158</v>
      </c>
      <c r="J100" s="1324" t="s">
        <v>1915</v>
      </c>
      <c r="K100" s="1324" t="s">
        <v>1921</v>
      </c>
      <c r="L100" s="1324" t="s">
        <v>1038</v>
      </c>
      <c r="N100" s="1324" t="s">
        <v>1933</v>
      </c>
      <c r="O100" s="1324" t="s">
        <v>1958</v>
      </c>
    </row>
    <row r="101" spans="1:15">
      <c r="A101" s="1323">
        <v>1140914632</v>
      </c>
      <c r="D101" s="1324" t="s">
        <v>2159</v>
      </c>
      <c r="E101" s="1324" t="s">
        <v>2160</v>
      </c>
      <c r="F101" s="1324" t="s">
        <v>159</v>
      </c>
      <c r="G101" s="1324" t="s">
        <v>1919</v>
      </c>
      <c r="H101" s="1324" t="s">
        <v>1038</v>
      </c>
      <c r="I101" s="1324" t="s">
        <v>2160</v>
      </c>
      <c r="J101" s="1324" t="s">
        <v>1915</v>
      </c>
      <c r="K101" s="1324" t="s">
        <v>1921</v>
      </c>
      <c r="L101" s="1324" t="s">
        <v>1038</v>
      </c>
      <c r="N101" s="1324" t="s">
        <v>1916</v>
      </c>
      <c r="O101" s="1324" t="s">
        <v>1922</v>
      </c>
    </row>
    <row r="102" spans="1:15">
      <c r="A102" s="1323">
        <v>1142111427</v>
      </c>
      <c r="D102" s="1324" t="s">
        <v>2161</v>
      </c>
      <c r="E102" s="1324" t="s">
        <v>2162</v>
      </c>
      <c r="F102" s="1324" t="s">
        <v>159</v>
      </c>
      <c r="G102" s="1324" t="s">
        <v>1919</v>
      </c>
      <c r="H102" s="1324" t="s">
        <v>1038</v>
      </c>
      <c r="I102" s="1324" t="s">
        <v>2162</v>
      </c>
      <c r="J102" s="1324" t="s">
        <v>1915</v>
      </c>
      <c r="K102" s="1324" t="s">
        <v>1921</v>
      </c>
      <c r="L102" s="1324" t="s">
        <v>1038</v>
      </c>
      <c r="N102" s="1324" t="s">
        <v>1916</v>
      </c>
      <c r="O102" s="1324" t="s">
        <v>1922</v>
      </c>
    </row>
    <row r="103" spans="1:15">
      <c r="A103" s="1323">
        <v>1160953940</v>
      </c>
      <c r="D103" s="1324" t="s">
        <v>2163</v>
      </c>
      <c r="E103" s="1324" t="s">
        <v>2164</v>
      </c>
      <c r="F103" s="1324" t="s">
        <v>159</v>
      </c>
      <c r="G103" s="1324" t="s">
        <v>1919</v>
      </c>
      <c r="H103" s="1324" t="s">
        <v>1038</v>
      </c>
      <c r="I103" s="1324" t="s">
        <v>2164</v>
      </c>
      <c r="J103" s="1324" t="s">
        <v>1915</v>
      </c>
      <c r="K103" s="1324" t="s">
        <v>1921</v>
      </c>
      <c r="L103" s="1324" t="s">
        <v>1038</v>
      </c>
      <c r="N103" s="1324" t="s">
        <v>1916</v>
      </c>
      <c r="O103" s="1324" t="s">
        <v>1922</v>
      </c>
    </row>
    <row r="104" spans="1:15">
      <c r="A104" s="1323">
        <v>1144621548</v>
      </c>
      <c r="D104" s="1324" t="s">
        <v>2165</v>
      </c>
      <c r="E104" s="1324" t="s">
        <v>2166</v>
      </c>
      <c r="F104" s="1324" t="s">
        <v>159</v>
      </c>
      <c r="G104" s="1324" t="s">
        <v>1919</v>
      </c>
      <c r="H104" s="1324" t="s">
        <v>1038</v>
      </c>
      <c r="I104" s="1324" t="s">
        <v>2166</v>
      </c>
      <c r="J104" s="1324" t="s">
        <v>1915</v>
      </c>
      <c r="K104" s="1324" t="s">
        <v>1921</v>
      </c>
      <c r="L104" s="1324" t="s">
        <v>1038</v>
      </c>
      <c r="N104" s="1324" t="s">
        <v>1916</v>
      </c>
      <c r="O104" s="1324" t="s">
        <v>1922</v>
      </c>
    </row>
    <row r="105" spans="1:15">
      <c r="A105" s="1323">
        <v>1144174456</v>
      </c>
      <c r="D105" s="1324" t="s">
        <v>2167</v>
      </c>
      <c r="E105" s="1324" t="s">
        <v>2168</v>
      </c>
      <c r="F105" s="1324" t="s">
        <v>159</v>
      </c>
      <c r="G105" s="1324" t="s">
        <v>1919</v>
      </c>
      <c r="H105" s="1324" t="s">
        <v>1038</v>
      </c>
      <c r="I105" s="1324" t="s">
        <v>2168</v>
      </c>
      <c r="J105" s="1324" t="s">
        <v>1915</v>
      </c>
      <c r="K105" s="1324" t="s">
        <v>1921</v>
      </c>
      <c r="L105" s="1324" t="s">
        <v>1038</v>
      </c>
      <c r="N105" s="1324" t="s">
        <v>1916</v>
      </c>
      <c r="O105" s="1324" t="s">
        <v>1961</v>
      </c>
    </row>
    <row r="106" spans="1:15">
      <c r="A106" s="1323">
        <v>1144465003</v>
      </c>
      <c r="D106" s="1324" t="s">
        <v>2169</v>
      </c>
      <c r="E106" s="1324" t="s">
        <v>2170</v>
      </c>
      <c r="F106" s="1324" t="s">
        <v>159</v>
      </c>
      <c r="G106" s="1324" t="s">
        <v>1919</v>
      </c>
      <c r="H106" s="1324" t="s">
        <v>1038</v>
      </c>
      <c r="I106" s="1324" t="s">
        <v>2170</v>
      </c>
      <c r="J106" s="1324" t="s">
        <v>1915</v>
      </c>
      <c r="K106" s="1324" t="s">
        <v>1921</v>
      </c>
      <c r="L106" s="1324" t="s">
        <v>1038</v>
      </c>
      <c r="N106" s="1324" t="s">
        <v>1916</v>
      </c>
      <c r="O106" s="1324" t="s">
        <v>1961</v>
      </c>
    </row>
    <row r="107" spans="1:15">
      <c r="A107" s="1323">
        <v>1161635090</v>
      </c>
      <c r="D107" s="1324" t="s">
        <v>2171</v>
      </c>
      <c r="E107" s="1324" t="s">
        <v>2172</v>
      </c>
      <c r="F107" s="1324" t="s">
        <v>258</v>
      </c>
      <c r="G107" s="1324" t="s">
        <v>1947</v>
      </c>
      <c r="H107" s="1324" t="s">
        <v>1022</v>
      </c>
      <c r="I107" s="1324" t="s">
        <v>2172</v>
      </c>
      <c r="J107" s="1324" t="s">
        <v>1942</v>
      </c>
      <c r="K107" s="1324" t="s">
        <v>1022</v>
      </c>
      <c r="L107" s="1324" t="s">
        <v>1022</v>
      </c>
      <c r="N107" s="1324" t="s">
        <v>1916</v>
      </c>
      <c r="O107" s="1324" t="s">
        <v>1917</v>
      </c>
    </row>
    <row r="108" spans="1:15">
      <c r="A108" s="1323">
        <v>1149432800</v>
      </c>
      <c r="D108" s="1324" t="s">
        <v>2173</v>
      </c>
      <c r="E108" s="1324" t="s">
        <v>2174</v>
      </c>
      <c r="F108" s="1324" t="s">
        <v>143</v>
      </c>
      <c r="G108" s="1324" t="s">
        <v>1886</v>
      </c>
      <c r="H108" s="1324" t="s">
        <v>1929</v>
      </c>
      <c r="I108" s="1324" t="s">
        <v>2174</v>
      </c>
      <c r="J108" s="1324" t="s">
        <v>1931</v>
      </c>
      <c r="K108" s="1324" t="s">
        <v>1932</v>
      </c>
      <c r="L108" s="1324" t="s">
        <v>1929</v>
      </c>
      <c r="N108" s="1324" t="s">
        <v>1916</v>
      </c>
      <c r="O108" s="1324" t="s">
        <v>1927</v>
      </c>
    </row>
    <row r="109" spans="1:15">
      <c r="A109" s="1323">
        <v>1165835910</v>
      </c>
      <c r="D109" s="1324" t="s">
        <v>2175</v>
      </c>
      <c r="E109" s="1324" t="s">
        <v>2176</v>
      </c>
      <c r="F109" s="1324" t="s">
        <v>147</v>
      </c>
      <c r="G109" s="1324" t="s">
        <v>1919</v>
      </c>
      <c r="H109" s="1324" t="s">
        <v>1038</v>
      </c>
      <c r="I109" s="1324" t="s">
        <v>2176</v>
      </c>
      <c r="J109" s="1324" t="s">
        <v>1915</v>
      </c>
      <c r="K109" s="1324" t="s">
        <v>1921</v>
      </c>
      <c r="L109" s="1324" t="s">
        <v>1038</v>
      </c>
      <c r="N109" s="1324" t="s">
        <v>1916</v>
      </c>
      <c r="O109" s="1324" t="s">
        <v>1922</v>
      </c>
    </row>
    <row r="110" spans="1:15">
      <c r="A110" s="1323">
        <v>1167772988</v>
      </c>
      <c r="D110" s="1324" t="s">
        <v>2177</v>
      </c>
      <c r="E110" s="1324" t="s">
        <v>2178</v>
      </c>
      <c r="F110" s="1324" t="s">
        <v>102</v>
      </c>
      <c r="G110" s="1324" t="s">
        <v>1886</v>
      </c>
      <c r="H110" s="1324" t="s">
        <v>1929</v>
      </c>
      <c r="I110" s="1324" t="s">
        <v>2178</v>
      </c>
      <c r="J110" s="1324" t="s">
        <v>1931</v>
      </c>
      <c r="K110" s="1324" t="s">
        <v>1932</v>
      </c>
      <c r="L110" s="1324" t="s">
        <v>1929</v>
      </c>
      <c r="N110" s="1324" t="s">
        <v>1933</v>
      </c>
      <c r="O110" s="1324" t="s">
        <v>1934</v>
      </c>
    </row>
    <row r="111" spans="1:15">
      <c r="A111" s="1323">
        <v>1142535807</v>
      </c>
      <c r="D111" s="1324" t="s">
        <v>2179</v>
      </c>
      <c r="E111" s="1324" t="s">
        <v>2181</v>
      </c>
      <c r="F111" s="1324" t="s">
        <v>143</v>
      </c>
      <c r="G111" s="1324" t="s">
        <v>2180</v>
      </c>
      <c r="H111" s="1324" t="s">
        <v>1023</v>
      </c>
      <c r="I111" s="1324" t="s">
        <v>2181</v>
      </c>
      <c r="J111" s="1324" t="s">
        <v>1886</v>
      </c>
      <c r="K111" s="1324" t="s">
        <v>1023</v>
      </c>
      <c r="L111" s="1324" t="s">
        <v>1023</v>
      </c>
      <c r="N111" s="1324" t="s">
        <v>1933</v>
      </c>
      <c r="O111" s="1324" t="s">
        <v>1934</v>
      </c>
    </row>
    <row r="112" spans="1:15">
      <c r="A112" s="1323">
        <v>1143167089</v>
      </c>
      <c r="D112" s="1324" t="s">
        <v>2182</v>
      </c>
      <c r="E112" s="1324" t="s">
        <v>2183</v>
      </c>
      <c r="F112" s="1324" t="s">
        <v>143</v>
      </c>
      <c r="G112" s="1324" t="s">
        <v>1886</v>
      </c>
      <c r="H112" s="1324" t="s">
        <v>1929</v>
      </c>
      <c r="I112" s="1324" t="s">
        <v>2183</v>
      </c>
      <c r="J112" s="1324" t="s">
        <v>1931</v>
      </c>
      <c r="K112" s="1324" t="s">
        <v>1932</v>
      </c>
      <c r="L112" s="1324" t="s">
        <v>1929</v>
      </c>
      <c r="N112" s="1324" t="s">
        <v>1933</v>
      </c>
      <c r="O112" s="1324" t="s">
        <v>1934</v>
      </c>
    </row>
    <row r="113" spans="1:15">
      <c r="A113" s="1323">
        <v>1148151690</v>
      </c>
      <c r="D113" s="1324" t="s">
        <v>2184</v>
      </c>
      <c r="E113" s="1324" t="s">
        <v>465</v>
      </c>
      <c r="F113" s="1324" t="s">
        <v>143</v>
      </c>
      <c r="G113" s="1324" t="s">
        <v>1919</v>
      </c>
      <c r="H113" s="1324" t="s">
        <v>1038</v>
      </c>
      <c r="I113" s="1324" t="s">
        <v>465</v>
      </c>
      <c r="J113" s="1324" t="s">
        <v>1915</v>
      </c>
      <c r="K113" s="1324" t="s">
        <v>1921</v>
      </c>
      <c r="L113" s="1324" t="s">
        <v>1038</v>
      </c>
      <c r="N113" s="1324" t="s">
        <v>1916</v>
      </c>
      <c r="O113" s="1324" t="s">
        <v>1961</v>
      </c>
    </row>
    <row r="114" spans="1:15">
      <c r="A114" s="1323">
        <v>1163009112</v>
      </c>
      <c r="D114" s="1324" t="s">
        <v>2185</v>
      </c>
      <c r="E114" s="1324" t="s">
        <v>2186</v>
      </c>
      <c r="F114" s="1324" t="s">
        <v>143</v>
      </c>
      <c r="G114" s="1324" t="s">
        <v>1886</v>
      </c>
      <c r="H114" s="1324" t="s">
        <v>1929</v>
      </c>
      <c r="I114" s="1324" t="s">
        <v>2186</v>
      </c>
      <c r="J114" s="1324" t="s">
        <v>1931</v>
      </c>
      <c r="K114" s="1324" t="s">
        <v>1932</v>
      </c>
      <c r="L114" s="1324" t="s">
        <v>1929</v>
      </c>
      <c r="N114" s="1324" t="s">
        <v>1916</v>
      </c>
      <c r="O114" s="1324" t="s">
        <v>1927</v>
      </c>
    </row>
    <row r="115" spans="1:15">
      <c r="A115" s="1323">
        <v>1169312205</v>
      </c>
      <c r="D115" s="1324" t="s">
        <v>2187</v>
      </c>
      <c r="E115" s="1324" t="s">
        <v>2188</v>
      </c>
      <c r="F115" s="1324" t="s">
        <v>143</v>
      </c>
      <c r="G115" s="1324" t="s">
        <v>1886</v>
      </c>
      <c r="H115" s="1324" t="s">
        <v>1929</v>
      </c>
      <c r="I115" s="1324" t="s">
        <v>2188</v>
      </c>
      <c r="J115" s="1324" t="s">
        <v>1931</v>
      </c>
      <c r="K115" s="1324" t="s">
        <v>1932</v>
      </c>
      <c r="L115" s="1324" t="s">
        <v>1929</v>
      </c>
      <c r="N115" s="1324" t="s">
        <v>1916</v>
      </c>
      <c r="O115" s="1324" t="s">
        <v>1927</v>
      </c>
    </row>
    <row r="116" spans="1:15">
      <c r="A116" s="1323">
        <v>1142071837</v>
      </c>
      <c r="D116" s="1324" t="s">
        <v>2189</v>
      </c>
      <c r="E116" s="1324" t="s">
        <v>2190</v>
      </c>
      <c r="F116" s="1324" t="s">
        <v>143</v>
      </c>
      <c r="G116" s="1324" t="s">
        <v>2180</v>
      </c>
      <c r="H116" s="1324" t="s">
        <v>1023</v>
      </c>
      <c r="I116" s="1324" t="s">
        <v>2190</v>
      </c>
      <c r="J116" s="1324" t="s">
        <v>1886</v>
      </c>
      <c r="K116" s="1324" t="s">
        <v>1023</v>
      </c>
      <c r="L116" s="1324" t="s">
        <v>1023</v>
      </c>
      <c r="N116" s="1324" t="s">
        <v>1933</v>
      </c>
      <c r="O116" s="1324" t="s">
        <v>1934</v>
      </c>
    </row>
    <row r="117" spans="1:15">
      <c r="A117" s="1323">
        <v>1143422773</v>
      </c>
      <c r="D117" s="1324" t="s">
        <v>2191</v>
      </c>
      <c r="E117" s="1324" t="s">
        <v>2192</v>
      </c>
      <c r="F117" s="1324" t="s">
        <v>158</v>
      </c>
      <c r="G117" s="1324" t="s">
        <v>1913</v>
      </c>
      <c r="H117" s="1324" t="s">
        <v>1021</v>
      </c>
      <c r="I117" s="1324" t="s">
        <v>2192</v>
      </c>
      <c r="J117" s="1324" t="s">
        <v>1915</v>
      </c>
      <c r="K117" s="1324" t="s">
        <v>1021</v>
      </c>
      <c r="L117" s="1324" t="s">
        <v>1021</v>
      </c>
      <c r="N117" s="1324" t="s">
        <v>1916</v>
      </c>
      <c r="O117" s="1324" t="s">
        <v>1943</v>
      </c>
    </row>
    <row r="118" spans="1:15">
      <c r="A118" s="1323">
        <v>1142320242</v>
      </c>
      <c r="D118" s="1324" t="s">
        <v>2193</v>
      </c>
      <c r="E118" s="1324" t="s">
        <v>2194</v>
      </c>
      <c r="F118" s="1324" t="s">
        <v>158</v>
      </c>
      <c r="G118" s="1324" t="s">
        <v>1913</v>
      </c>
      <c r="H118" s="1324" t="s">
        <v>1021</v>
      </c>
      <c r="I118" s="1324" t="s">
        <v>2194</v>
      </c>
      <c r="J118" s="1324" t="s">
        <v>1915</v>
      </c>
      <c r="K118" s="1324" t="s">
        <v>1021</v>
      </c>
      <c r="L118" s="1324" t="s">
        <v>1021</v>
      </c>
      <c r="N118" s="1324" t="s">
        <v>1916</v>
      </c>
      <c r="O118" s="1324" t="s">
        <v>1917</v>
      </c>
    </row>
    <row r="119" spans="1:15">
      <c r="A119" s="1323">
        <v>1142177238</v>
      </c>
      <c r="D119" s="1324" t="s">
        <v>2195</v>
      </c>
      <c r="E119" s="1324" t="s">
        <v>2196</v>
      </c>
      <c r="F119" s="1324" t="s">
        <v>103</v>
      </c>
      <c r="G119" s="1324" t="s">
        <v>1886</v>
      </c>
      <c r="H119" s="1324" t="s">
        <v>1929</v>
      </c>
      <c r="I119" s="1324" t="s">
        <v>2196</v>
      </c>
      <c r="J119" s="1324" t="s">
        <v>1931</v>
      </c>
      <c r="K119" s="1324" t="s">
        <v>1932</v>
      </c>
      <c r="L119" s="1324" t="s">
        <v>1929</v>
      </c>
      <c r="N119" s="1324" t="s">
        <v>1933</v>
      </c>
      <c r="O119" s="1324" t="s">
        <v>1934</v>
      </c>
    </row>
    <row r="120" spans="1:15">
      <c r="A120" s="1323">
        <v>1161878013</v>
      </c>
      <c r="D120" s="1324" t="s">
        <v>2197</v>
      </c>
      <c r="E120" s="1324" t="s">
        <v>2198</v>
      </c>
      <c r="F120" s="1324" t="s">
        <v>143</v>
      </c>
      <c r="G120" s="1324" t="s">
        <v>1886</v>
      </c>
      <c r="H120" s="1324" t="s">
        <v>1929</v>
      </c>
      <c r="I120" s="1324" t="s">
        <v>2198</v>
      </c>
      <c r="J120" s="1324" t="s">
        <v>1931</v>
      </c>
      <c r="K120" s="1324" t="s">
        <v>1932</v>
      </c>
      <c r="L120" s="1324" t="s">
        <v>1929</v>
      </c>
      <c r="N120" s="1324" t="s">
        <v>1916</v>
      </c>
      <c r="O120" s="1324" t="s">
        <v>1927</v>
      </c>
    </row>
    <row r="121" spans="1:15">
      <c r="A121" s="1323">
        <v>1142243139</v>
      </c>
      <c r="D121" s="1324" t="s">
        <v>2199</v>
      </c>
      <c r="E121" s="1324" t="s">
        <v>2200</v>
      </c>
      <c r="F121" s="1324" t="s">
        <v>158</v>
      </c>
      <c r="G121" s="1324" t="s">
        <v>1913</v>
      </c>
      <c r="H121" s="1324" t="s">
        <v>1021</v>
      </c>
      <c r="I121" s="1324" t="s">
        <v>2200</v>
      </c>
      <c r="J121" s="1324" t="s">
        <v>1915</v>
      </c>
      <c r="K121" s="1324" t="s">
        <v>1021</v>
      </c>
      <c r="L121" s="1324" t="s">
        <v>1021</v>
      </c>
      <c r="N121" s="1324" t="s">
        <v>1916</v>
      </c>
      <c r="O121" s="1324" t="s">
        <v>1917</v>
      </c>
    </row>
    <row r="122" spans="1:15">
      <c r="A122" s="1323">
        <v>1142172528</v>
      </c>
      <c r="D122" s="1324" t="s">
        <v>2201</v>
      </c>
      <c r="E122" s="1324" t="s">
        <v>2202</v>
      </c>
      <c r="F122" s="1324" t="s">
        <v>143</v>
      </c>
      <c r="G122" s="1324" t="s">
        <v>1924</v>
      </c>
      <c r="H122" s="1324" t="s">
        <v>172</v>
      </c>
      <c r="I122" s="1324" t="s">
        <v>2202</v>
      </c>
      <c r="J122" s="1324" t="s">
        <v>1926</v>
      </c>
      <c r="K122" s="1324" t="s">
        <v>172</v>
      </c>
      <c r="L122" s="1324" t="s">
        <v>172</v>
      </c>
      <c r="N122" s="1324" t="s">
        <v>1933</v>
      </c>
      <c r="O122" s="1324" t="s">
        <v>1934</v>
      </c>
    </row>
    <row r="123" spans="1:15">
      <c r="A123" s="1323">
        <v>1162363528</v>
      </c>
      <c r="D123" s="1324" t="s">
        <v>2203</v>
      </c>
      <c r="E123" s="1324" t="s">
        <v>2204</v>
      </c>
      <c r="F123" s="1324" t="s">
        <v>159</v>
      </c>
      <c r="G123" s="1324" t="s">
        <v>1919</v>
      </c>
      <c r="H123" s="1324" t="s">
        <v>1038</v>
      </c>
      <c r="I123" s="1324" t="s">
        <v>2204</v>
      </c>
      <c r="J123" s="1324" t="s">
        <v>1915</v>
      </c>
      <c r="K123" s="1324" t="s">
        <v>1921</v>
      </c>
      <c r="L123" s="1324" t="s">
        <v>1038</v>
      </c>
      <c r="N123" s="1324" t="s">
        <v>1916</v>
      </c>
      <c r="O123" s="1324" t="s">
        <v>1961</v>
      </c>
    </row>
    <row r="124" spans="1:15">
      <c r="A124" s="1323">
        <v>1143913094</v>
      </c>
      <c r="D124" s="1324" t="s">
        <v>2205</v>
      </c>
      <c r="E124" s="1324" t="s">
        <v>2206</v>
      </c>
      <c r="F124" s="1324" t="s">
        <v>159</v>
      </c>
      <c r="G124" s="1324" t="s">
        <v>1919</v>
      </c>
      <c r="H124" s="1324" t="s">
        <v>1038</v>
      </c>
      <c r="I124" s="1324" t="s">
        <v>2206</v>
      </c>
      <c r="J124" s="1324" t="s">
        <v>1915</v>
      </c>
      <c r="K124" s="1324" t="s">
        <v>1921</v>
      </c>
      <c r="L124" s="1324" t="s">
        <v>1038</v>
      </c>
      <c r="N124" s="1324" t="s">
        <v>1916</v>
      </c>
      <c r="O124" s="1324" t="s">
        <v>1922</v>
      </c>
    </row>
    <row r="125" spans="1:15">
      <c r="A125" s="1323">
        <v>1143601228</v>
      </c>
      <c r="D125" s="1324" t="s">
        <v>2207</v>
      </c>
      <c r="E125" s="1324" t="s">
        <v>2208</v>
      </c>
      <c r="F125" s="1324" t="s">
        <v>159</v>
      </c>
      <c r="G125" s="1324" t="s">
        <v>1919</v>
      </c>
      <c r="H125" s="1324" t="s">
        <v>1038</v>
      </c>
      <c r="I125" s="1324" t="s">
        <v>2208</v>
      </c>
      <c r="J125" s="1324" t="s">
        <v>1915</v>
      </c>
      <c r="K125" s="1324" t="s">
        <v>1921</v>
      </c>
      <c r="L125" s="1324" t="s">
        <v>1038</v>
      </c>
      <c r="N125" s="1324" t="s">
        <v>1916</v>
      </c>
      <c r="O125" s="1324" t="s">
        <v>1922</v>
      </c>
    </row>
    <row r="126" spans="1:15">
      <c r="A126" s="1323">
        <v>1173940512</v>
      </c>
      <c r="D126" s="1324" t="s">
        <v>2209</v>
      </c>
      <c r="E126" s="1324" t="s">
        <v>2210</v>
      </c>
      <c r="F126" s="1324" t="s">
        <v>159</v>
      </c>
      <c r="G126" s="1324" t="s">
        <v>1919</v>
      </c>
      <c r="H126" s="1324" t="s">
        <v>1038</v>
      </c>
      <c r="I126" s="1324" t="s">
        <v>2210</v>
      </c>
      <c r="J126" s="1324" t="s">
        <v>1915</v>
      </c>
      <c r="K126" s="1324" t="s">
        <v>1921</v>
      </c>
      <c r="L126" s="1324" t="s">
        <v>1038</v>
      </c>
      <c r="N126" s="1324" t="s">
        <v>1916</v>
      </c>
      <c r="O126" s="1324" t="s">
        <v>1922</v>
      </c>
    </row>
    <row r="127" spans="1:15">
      <c r="A127" s="1323">
        <v>1160353166</v>
      </c>
      <c r="D127" s="1324" t="s">
        <v>2211</v>
      </c>
      <c r="E127" s="1324" t="s">
        <v>2212</v>
      </c>
      <c r="F127" s="1324" t="s">
        <v>159</v>
      </c>
      <c r="G127" s="1324" t="s">
        <v>1919</v>
      </c>
      <c r="H127" s="1324" t="s">
        <v>1038</v>
      </c>
      <c r="I127" s="1324" t="s">
        <v>2212</v>
      </c>
      <c r="J127" s="1324" t="s">
        <v>1915</v>
      </c>
      <c r="K127" s="1324" t="s">
        <v>1921</v>
      </c>
      <c r="L127" s="1324" t="s">
        <v>1038</v>
      </c>
      <c r="N127" s="1324" t="s">
        <v>1933</v>
      </c>
      <c r="O127" s="1324" t="s">
        <v>1958</v>
      </c>
    </row>
    <row r="128" spans="1:15">
      <c r="A128" s="1323">
        <v>1166429937</v>
      </c>
      <c r="D128" s="1324" t="s">
        <v>2213</v>
      </c>
      <c r="E128" s="1324" t="s">
        <v>2214</v>
      </c>
      <c r="F128" s="1324" t="s">
        <v>159</v>
      </c>
      <c r="G128" s="1324" t="s">
        <v>1919</v>
      </c>
      <c r="H128" s="1324" t="s">
        <v>1038</v>
      </c>
      <c r="I128" s="1324" t="s">
        <v>2214</v>
      </c>
      <c r="J128" s="1324" t="s">
        <v>1915</v>
      </c>
      <c r="K128" s="1324" t="s">
        <v>1921</v>
      </c>
      <c r="L128" s="1324" t="s">
        <v>1038</v>
      </c>
      <c r="N128" s="1324" t="s">
        <v>1916</v>
      </c>
      <c r="O128" s="1324" t="s">
        <v>1961</v>
      </c>
    </row>
    <row r="129" spans="1:15">
      <c r="A129" s="1323">
        <v>1142335232</v>
      </c>
      <c r="D129" s="1324" t="s">
        <v>2215</v>
      </c>
      <c r="E129" s="1324" t="s">
        <v>2216</v>
      </c>
      <c r="F129" s="1324" t="s">
        <v>159</v>
      </c>
      <c r="G129" s="1324" t="s">
        <v>1919</v>
      </c>
      <c r="H129" s="1324" t="s">
        <v>1038</v>
      </c>
      <c r="I129" s="1324" t="s">
        <v>2216</v>
      </c>
      <c r="J129" s="1324" t="s">
        <v>1915</v>
      </c>
      <c r="K129" s="1324" t="s">
        <v>1921</v>
      </c>
      <c r="L129" s="1324" t="s">
        <v>1038</v>
      </c>
      <c r="N129" s="1324" t="s">
        <v>1916</v>
      </c>
      <c r="O129" s="1324" t="s">
        <v>1961</v>
      </c>
    </row>
    <row r="130" spans="1:15">
      <c r="A130" s="1323">
        <v>1149093834</v>
      </c>
      <c r="D130" s="1324" t="s">
        <v>2217</v>
      </c>
      <c r="E130" s="1324" t="s">
        <v>2218</v>
      </c>
      <c r="F130" s="1324" t="s">
        <v>159</v>
      </c>
      <c r="G130" s="1324" t="s">
        <v>1919</v>
      </c>
      <c r="H130" s="1324" t="s">
        <v>1038</v>
      </c>
      <c r="I130" s="1324" t="s">
        <v>2218</v>
      </c>
      <c r="J130" s="1324" t="s">
        <v>1915</v>
      </c>
      <c r="K130" s="1324" t="s">
        <v>1921</v>
      </c>
      <c r="L130" s="1324" t="s">
        <v>1038</v>
      </c>
      <c r="N130" s="1324" t="s">
        <v>1933</v>
      </c>
      <c r="O130" s="1324" t="s">
        <v>1958</v>
      </c>
    </row>
    <row r="131" spans="1:15">
      <c r="A131" s="1323">
        <v>1142292623</v>
      </c>
      <c r="D131" s="1324" t="s">
        <v>2219</v>
      </c>
      <c r="E131" s="1324" t="s">
        <v>2220</v>
      </c>
      <c r="F131" s="1324" t="s">
        <v>147</v>
      </c>
      <c r="G131" s="1324" t="s">
        <v>1886</v>
      </c>
      <c r="H131" s="1324" t="s">
        <v>1929</v>
      </c>
      <c r="I131" s="1324" t="s">
        <v>2220</v>
      </c>
      <c r="J131" s="1324" t="s">
        <v>1931</v>
      </c>
      <c r="K131" s="1324" t="s">
        <v>1932</v>
      </c>
      <c r="L131" s="1324" t="s">
        <v>1929</v>
      </c>
      <c r="N131" s="1324" t="s">
        <v>1916</v>
      </c>
      <c r="O131" s="1324" t="s">
        <v>1927</v>
      </c>
    </row>
    <row r="132" spans="1:15">
      <c r="A132" s="1323">
        <v>1143124411</v>
      </c>
      <c r="D132" s="1324" t="s">
        <v>2221</v>
      </c>
      <c r="E132" s="1324" t="s">
        <v>2222</v>
      </c>
      <c r="F132" s="1324" t="s">
        <v>155</v>
      </c>
      <c r="G132" s="1324" t="s">
        <v>1936</v>
      </c>
      <c r="H132" s="1324" t="s">
        <v>142</v>
      </c>
      <c r="I132" s="1324" t="s">
        <v>2222</v>
      </c>
      <c r="J132" s="1324" t="s">
        <v>1938</v>
      </c>
      <c r="K132" s="1324" t="s">
        <v>142</v>
      </c>
      <c r="L132" s="1324" t="s">
        <v>142</v>
      </c>
      <c r="N132" s="1324" t="s">
        <v>1916</v>
      </c>
      <c r="O132" s="1324" t="s">
        <v>1939</v>
      </c>
    </row>
    <row r="133" spans="1:15">
      <c r="A133" s="1323">
        <v>1147155916</v>
      </c>
      <c r="D133" s="1324" t="s">
        <v>2223</v>
      </c>
      <c r="E133" s="1324" t="s">
        <v>2224</v>
      </c>
      <c r="F133" s="1324" t="s">
        <v>102</v>
      </c>
      <c r="G133" s="1324" t="s">
        <v>1924</v>
      </c>
      <c r="H133" s="1324" t="s">
        <v>171</v>
      </c>
      <c r="I133" s="1324" t="s">
        <v>2224</v>
      </c>
      <c r="J133" s="1324" t="s">
        <v>2136</v>
      </c>
      <c r="K133" s="1324" t="s">
        <v>171</v>
      </c>
      <c r="L133" s="1324" t="s">
        <v>171</v>
      </c>
      <c r="N133" s="1324" t="s">
        <v>1933</v>
      </c>
      <c r="O133" s="1324" t="s">
        <v>1934</v>
      </c>
    </row>
    <row r="134" spans="1:15">
      <c r="A134" s="1323">
        <v>1163146203</v>
      </c>
      <c r="D134" s="1324" t="s">
        <v>2225</v>
      </c>
      <c r="E134" s="1324" t="s">
        <v>2226</v>
      </c>
      <c r="F134" s="1324" t="s">
        <v>159</v>
      </c>
      <c r="G134" s="1324" t="s">
        <v>1924</v>
      </c>
      <c r="H134" s="1324" t="s">
        <v>171</v>
      </c>
      <c r="I134" s="1324" t="s">
        <v>2226</v>
      </c>
      <c r="J134" s="1324" t="s">
        <v>2136</v>
      </c>
      <c r="K134" s="1324" t="s">
        <v>171</v>
      </c>
      <c r="L134" s="1324" t="s">
        <v>171</v>
      </c>
      <c r="N134" s="1324" t="s">
        <v>1933</v>
      </c>
      <c r="O134" s="1324" t="s">
        <v>1980</v>
      </c>
    </row>
    <row r="135" spans="1:15">
      <c r="A135" s="1323">
        <v>1144140135</v>
      </c>
      <c r="D135" s="1324" t="s">
        <v>2227</v>
      </c>
      <c r="E135" s="1324" t="s">
        <v>2228</v>
      </c>
      <c r="F135" s="1324" t="s">
        <v>158</v>
      </c>
      <c r="G135" s="1324" t="s">
        <v>1913</v>
      </c>
      <c r="H135" s="1324" t="s">
        <v>1022</v>
      </c>
      <c r="I135" s="1324" t="s">
        <v>2228</v>
      </c>
      <c r="J135" s="1324" t="s">
        <v>1942</v>
      </c>
      <c r="K135" s="1324" t="s">
        <v>1022</v>
      </c>
      <c r="L135" s="1324" t="s">
        <v>1022</v>
      </c>
      <c r="N135" s="1324" t="s">
        <v>1933</v>
      </c>
      <c r="O135" s="1324" t="s">
        <v>1934</v>
      </c>
    </row>
    <row r="136" spans="1:15">
      <c r="A136" s="1323">
        <v>1164502909</v>
      </c>
      <c r="D136" s="1324" t="s">
        <v>2229</v>
      </c>
      <c r="E136" s="1324" t="s">
        <v>2230</v>
      </c>
      <c r="F136" s="1324" t="s">
        <v>150</v>
      </c>
      <c r="G136" s="1324" t="s">
        <v>1886</v>
      </c>
      <c r="H136" s="1324" t="s">
        <v>1929</v>
      </c>
      <c r="I136" s="1324" t="s">
        <v>2230</v>
      </c>
      <c r="J136" s="1324" t="s">
        <v>1931</v>
      </c>
      <c r="K136" s="1324" t="s">
        <v>1932</v>
      </c>
      <c r="L136" s="1324" t="s">
        <v>1929</v>
      </c>
      <c r="N136" s="1324" t="s">
        <v>1916</v>
      </c>
      <c r="O136" s="1324" t="s">
        <v>2012</v>
      </c>
    </row>
    <row r="137" spans="1:15">
      <c r="A137" s="1323">
        <v>1147049291</v>
      </c>
      <c r="D137" s="1324" t="s">
        <v>2231</v>
      </c>
      <c r="E137" s="1324" t="s">
        <v>2232</v>
      </c>
      <c r="F137" s="1324" t="s">
        <v>150</v>
      </c>
      <c r="G137" s="1324" t="s">
        <v>1886</v>
      </c>
      <c r="H137" s="1324" t="s">
        <v>1929</v>
      </c>
      <c r="I137" s="1324" t="s">
        <v>2232</v>
      </c>
      <c r="J137" s="1324" t="s">
        <v>1931</v>
      </c>
      <c r="K137" s="1324" t="s">
        <v>1932</v>
      </c>
      <c r="L137" s="1324" t="s">
        <v>1929</v>
      </c>
      <c r="N137" s="1324" t="s">
        <v>1933</v>
      </c>
      <c r="O137" s="1324" t="s">
        <v>2103</v>
      </c>
    </row>
    <row r="138" spans="1:15">
      <c r="A138" s="1323">
        <v>1160599347</v>
      </c>
      <c r="D138" s="1324" t="s">
        <v>2233</v>
      </c>
      <c r="E138" s="1324" t="s">
        <v>2234</v>
      </c>
      <c r="F138" s="1324" t="s">
        <v>150</v>
      </c>
      <c r="G138" s="1324" t="s">
        <v>1886</v>
      </c>
      <c r="H138" s="1324" t="s">
        <v>1929</v>
      </c>
      <c r="I138" s="1324" t="s">
        <v>2234</v>
      </c>
      <c r="J138" s="1324" t="s">
        <v>1931</v>
      </c>
      <c r="K138" s="1324" t="s">
        <v>1932</v>
      </c>
      <c r="L138" s="1324" t="s">
        <v>1929</v>
      </c>
      <c r="N138" s="1324" t="s">
        <v>1933</v>
      </c>
      <c r="O138" s="1324" t="s">
        <v>2103</v>
      </c>
    </row>
    <row r="139" spans="1:15">
      <c r="A139" s="1323">
        <v>1171994925</v>
      </c>
      <c r="D139" s="1324" t="s">
        <v>2235</v>
      </c>
      <c r="E139" s="1324" t="s">
        <v>2236</v>
      </c>
      <c r="F139" s="1324" t="s">
        <v>159</v>
      </c>
      <c r="G139" s="1324" t="s">
        <v>1919</v>
      </c>
      <c r="H139" s="1324" t="s">
        <v>1038</v>
      </c>
      <c r="I139" s="1324" t="s">
        <v>2236</v>
      </c>
      <c r="J139" s="1324" t="s">
        <v>1915</v>
      </c>
      <c r="K139" s="1324" t="s">
        <v>1921</v>
      </c>
      <c r="L139" s="1324" t="s">
        <v>1038</v>
      </c>
      <c r="N139" s="1324" t="s">
        <v>1916</v>
      </c>
      <c r="O139" s="1324" t="s">
        <v>1961</v>
      </c>
    </row>
    <row r="140" spans="1:15">
      <c r="A140" s="1323">
        <v>1141043274</v>
      </c>
      <c r="D140" s="1324" t="s">
        <v>2237</v>
      </c>
      <c r="E140" s="1324" t="s">
        <v>2238</v>
      </c>
      <c r="F140" s="1324" t="s">
        <v>147</v>
      </c>
      <c r="G140" s="1324" t="s">
        <v>1886</v>
      </c>
      <c r="H140" s="1324" t="s">
        <v>1987</v>
      </c>
      <c r="I140" s="1324" t="s">
        <v>2238</v>
      </c>
      <c r="J140" s="1324" t="s">
        <v>1988</v>
      </c>
      <c r="K140" s="1324" t="s">
        <v>1989</v>
      </c>
      <c r="L140" s="1324" t="s">
        <v>1987</v>
      </c>
      <c r="N140" s="1324" t="s">
        <v>1916</v>
      </c>
      <c r="O140" s="1324" t="s">
        <v>2053</v>
      </c>
    </row>
    <row r="141" spans="1:15">
      <c r="A141" s="1323">
        <v>1147435029</v>
      </c>
      <c r="D141" s="1324" t="s">
        <v>2239</v>
      </c>
      <c r="E141" s="1324" t="s">
        <v>2240</v>
      </c>
      <c r="F141" s="1324" t="s">
        <v>147</v>
      </c>
      <c r="G141" s="1324" t="s">
        <v>1919</v>
      </c>
      <c r="H141" s="1324" t="s">
        <v>1038</v>
      </c>
      <c r="I141" s="1324" t="s">
        <v>2240</v>
      </c>
      <c r="J141" s="1324" t="s">
        <v>1915</v>
      </c>
      <c r="K141" s="1324" t="s">
        <v>1921</v>
      </c>
      <c r="L141" s="1324" t="s">
        <v>1038</v>
      </c>
      <c r="N141" s="1324" t="s">
        <v>1933</v>
      </c>
      <c r="O141" s="1324" t="s">
        <v>1958</v>
      </c>
    </row>
    <row r="142" spans="1:15">
      <c r="A142" s="1323">
        <v>1143615863</v>
      </c>
      <c r="D142" s="1324" t="s">
        <v>2241</v>
      </c>
      <c r="E142" s="1324" t="s">
        <v>2242</v>
      </c>
      <c r="F142" s="1324" t="s">
        <v>158</v>
      </c>
      <c r="G142" s="1324" t="s">
        <v>1913</v>
      </c>
      <c r="H142" s="1324" t="s">
        <v>1023</v>
      </c>
      <c r="I142" s="1324" t="s">
        <v>2242</v>
      </c>
      <c r="J142" s="1324" t="s">
        <v>1886</v>
      </c>
      <c r="K142" s="1324" t="s">
        <v>1985</v>
      </c>
      <c r="L142" s="1324" t="s">
        <v>1023</v>
      </c>
      <c r="N142" s="1324" t="s">
        <v>1933</v>
      </c>
      <c r="O142" s="1324" t="s">
        <v>1934</v>
      </c>
    </row>
    <row r="143" spans="1:15">
      <c r="A143" s="1323">
        <v>1142564609</v>
      </c>
      <c r="D143" s="1324" t="s">
        <v>2243</v>
      </c>
      <c r="E143" s="1324" t="s">
        <v>2244</v>
      </c>
      <c r="F143" s="1324" t="s">
        <v>158</v>
      </c>
      <c r="G143" s="1324" t="s">
        <v>1913</v>
      </c>
      <c r="H143" s="1324" t="s">
        <v>2042</v>
      </c>
      <c r="I143" s="1324" t="s">
        <v>2244</v>
      </c>
      <c r="J143" s="1324" t="s">
        <v>2044</v>
      </c>
      <c r="K143" s="1324" t="s">
        <v>2042</v>
      </c>
      <c r="L143" s="1324" t="s">
        <v>2042</v>
      </c>
      <c r="N143" s="1324" t="s">
        <v>1916</v>
      </c>
      <c r="O143" s="1324" t="s">
        <v>1943</v>
      </c>
    </row>
    <row r="144" spans="1:15">
      <c r="A144" s="1323">
        <v>1144126654</v>
      </c>
      <c r="D144" s="1324" t="s">
        <v>2245</v>
      </c>
      <c r="E144" s="1324" t="s">
        <v>2246</v>
      </c>
      <c r="F144" s="1324" t="s">
        <v>147</v>
      </c>
      <c r="G144" s="1324" t="s">
        <v>1924</v>
      </c>
      <c r="H144" s="1324" t="s">
        <v>172</v>
      </c>
      <c r="I144" s="1324" t="s">
        <v>2246</v>
      </c>
      <c r="J144" s="1324" t="s">
        <v>1926</v>
      </c>
      <c r="K144" s="1324" t="s">
        <v>172</v>
      </c>
      <c r="L144" s="1324" t="s">
        <v>172</v>
      </c>
      <c r="N144" s="1324" t="s">
        <v>1933</v>
      </c>
      <c r="O144" s="1324" t="s">
        <v>1980</v>
      </c>
    </row>
    <row r="145" spans="1:15">
      <c r="A145" s="1323">
        <v>1143530039</v>
      </c>
      <c r="D145" s="1324" t="s">
        <v>2247</v>
      </c>
      <c r="E145" s="1324" t="s">
        <v>2248</v>
      </c>
      <c r="F145" s="1324" t="s">
        <v>150</v>
      </c>
      <c r="G145" s="1324" t="s">
        <v>1901</v>
      </c>
      <c r="H145" s="1324" t="s">
        <v>38</v>
      </c>
      <c r="I145" s="1324" t="s">
        <v>2248</v>
      </c>
      <c r="J145" s="1324" t="s">
        <v>2028</v>
      </c>
      <c r="K145" s="1324" t="s">
        <v>2029</v>
      </c>
      <c r="L145" s="1324" t="s">
        <v>38</v>
      </c>
      <c r="N145" s="1324" t="s">
        <v>1916</v>
      </c>
      <c r="O145" s="1324" t="s">
        <v>1939</v>
      </c>
    </row>
    <row r="146" spans="1:15">
      <c r="A146" s="1323">
        <v>1148623821</v>
      </c>
      <c r="D146" s="1324" t="s">
        <v>2249</v>
      </c>
      <c r="E146" s="1324" t="s">
        <v>2250</v>
      </c>
      <c r="F146" s="1324" t="s">
        <v>158</v>
      </c>
      <c r="G146" s="1324" t="s">
        <v>1913</v>
      </c>
      <c r="H146" s="1324" t="s">
        <v>38</v>
      </c>
      <c r="I146" s="1324" t="s">
        <v>2250</v>
      </c>
      <c r="J146" s="1324" t="s">
        <v>1901</v>
      </c>
      <c r="K146" s="1324" t="s">
        <v>38</v>
      </c>
      <c r="L146" s="1324" t="s">
        <v>38</v>
      </c>
      <c r="N146" s="1324" t="s">
        <v>1916</v>
      </c>
      <c r="O146" s="1324" t="s">
        <v>1943</v>
      </c>
    </row>
    <row r="147" spans="1:15">
      <c r="A147" s="1323">
        <v>1146372926</v>
      </c>
      <c r="D147" s="1324" t="s">
        <v>2251</v>
      </c>
      <c r="E147" s="1324" t="s">
        <v>2252</v>
      </c>
      <c r="F147" s="1324" t="s">
        <v>150</v>
      </c>
      <c r="G147" s="1324" t="s">
        <v>1901</v>
      </c>
      <c r="H147" s="1324" t="s">
        <v>38</v>
      </c>
      <c r="I147" s="1324" t="s">
        <v>2252</v>
      </c>
      <c r="J147" s="1324" t="s">
        <v>2028</v>
      </c>
      <c r="K147" s="1324" t="s">
        <v>2029</v>
      </c>
      <c r="L147" s="1324" t="s">
        <v>38</v>
      </c>
      <c r="N147" s="1324" t="s">
        <v>1916</v>
      </c>
      <c r="O147" s="1324" t="s">
        <v>1939</v>
      </c>
    </row>
    <row r="148" spans="1:15">
      <c r="A148" s="1323">
        <v>1144339562</v>
      </c>
      <c r="D148" s="1324" t="s">
        <v>2253</v>
      </c>
      <c r="E148" s="1324" t="s">
        <v>2254</v>
      </c>
      <c r="F148" s="1324" t="s">
        <v>143</v>
      </c>
      <c r="G148" s="1324" t="s">
        <v>1901</v>
      </c>
      <c r="H148" s="1324" t="s">
        <v>38</v>
      </c>
      <c r="I148" s="1324" t="s">
        <v>2254</v>
      </c>
      <c r="J148" s="1324" t="s">
        <v>2028</v>
      </c>
      <c r="K148" s="1324" t="s">
        <v>2029</v>
      </c>
      <c r="L148" s="1324" t="s">
        <v>38</v>
      </c>
      <c r="N148" s="1324" t="s">
        <v>1916</v>
      </c>
      <c r="O148" s="1324" t="s">
        <v>1961</v>
      </c>
    </row>
    <row r="149" spans="1:15">
      <c r="A149" s="1323">
        <v>1166773573</v>
      </c>
      <c r="D149" s="1324" t="s">
        <v>2255</v>
      </c>
      <c r="E149" s="1324" t="s">
        <v>2256</v>
      </c>
      <c r="F149" s="1324" t="s">
        <v>150</v>
      </c>
      <c r="G149" s="1324" t="s">
        <v>1901</v>
      </c>
      <c r="H149" s="1324" t="s">
        <v>38</v>
      </c>
      <c r="I149" s="1324" t="s">
        <v>2256</v>
      </c>
      <c r="J149" s="1324" t="s">
        <v>2028</v>
      </c>
      <c r="K149" s="1324" t="s">
        <v>2029</v>
      </c>
      <c r="L149" s="1324" t="s">
        <v>38</v>
      </c>
      <c r="N149" s="1324" t="s">
        <v>1933</v>
      </c>
      <c r="O149" s="1324" t="s">
        <v>1958</v>
      </c>
    </row>
    <row r="150" spans="1:15">
      <c r="A150" s="1323">
        <v>1144129492</v>
      </c>
      <c r="D150" s="1324" t="s">
        <v>2257</v>
      </c>
      <c r="E150" s="1324" t="s">
        <v>2258</v>
      </c>
      <c r="F150" s="1324" t="s">
        <v>153</v>
      </c>
      <c r="G150" s="1324" t="s">
        <v>2024</v>
      </c>
      <c r="H150" s="1324" t="s">
        <v>38</v>
      </c>
      <c r="I150" s="1324" t="s">
        <v>2258</v>
      </c>
      <c r="J150" s="1324" t="s">
        <v>1901</v>
      </c>
      <c r="K150" s="1324" t="s">
        <v>38</v>
      </c>
      <c r="L150" s="1324" t="s">
        <v>38</v>
      </c>
      <c r="N150" s="1324" t="s">
        <v>1916</v>
      </c>
      <c r="O150" s="1324" t="s">
        <v>1939</v>
      </c>
    </row>
    <row r="151" spans="1:15">
      <c r="A151" s="1323">
        <v>1145440229</v>
      </c>
      <c r="D151" s="1324" t="s">
        <v>2259</v>
      </c>
      <c r="E151" s="1324" t="s">
        <v>2260</v>
      </c>
      <c r="F151" s="1324" t="s">
        <v>143</v>
      </c>
      <c r="G151" s="1324" t="s">
        <v>1901</v>
      </c>
      <c r="H151" s="1324" t="s">
        <v>38</v>
      </c>
      <c r="I151" s="1324" t="s">
        <v>2260</v>
      </c>
      <c r="J151" s="1324" t="s">
        <v>2028</v>
      </c>
      <c r="K151" s="1324" t="s">
        <v>2029</v>
      </c>
      <c r="L151" s="1324" t="s">
        <v>38</v>
      </c>
      <c r="N151" s="1324" t="s">
        <v>1916</v>
      </c>
      <c r="O151" s="1324" t="s">
        <v>1961</v>
      </c>
    </row>
    <row r="152" spans="1:15">
      <c r="A152" s="1323">
        <v>1145240090</v>
      </c>
      <c r="D152" s="1324" t="s">
        <v>2261</v>
      </c>
      <c r="E152" s="1324" t="s">
        <v>2262</v>
      </c>
      <c r="F152" s="1324" t="s">
        <v>155</v>
      </c>
      <c r="G152" s="1324" t="s">
        <v>1913</v>
      </c>
      <c r="H152" s="1324" t="s">
        <v>38</v>
      </c>
      <c r="I152" s="1324" t="s">
        <v>2262</v>
      </c>
      <c r="J152" s="1324" t="s">
        <v>1901</v>
      </c>
      <c r="K152" s="1324" t="s">
        <v>38</v>
      </c>
      <c r="L152" s="1324" t="s">
        <v>38</v>
      </c>
      <c r="N152" s="1324" t="s">
        <v>1916</v>
      </c>
      <c r="O152" s="1324" t="s">
        <v>1943</v>
      </c>
    </row>
    <row r="153" spans="1:15">
      <c r="A153" s="1323">
        <v>1162592555</v>
      </c>
      <c r="D153" s="1324" t="s">
        <v>2263</v>
      </c>
      <c r="E153" s="1324" t="s">
        <v>2264</v>
      </c>
      <c r="F153" s="1324" t="s">
        <v>153</v>
      </c>
      <c r="G153" s="1324" t="s">
        <v>2024</v>
      </c>
      <c r="H153" s="1324" t="s">
        <v>38</v>
      </c>
      <c r="I153" s="1324" t="s">
        <v>2264</v>
      </c>
      <c r="J153" s="1324" t="s">
        <v>1901</v>
      </c>
      <c r="K153" s="1324" t="s">
        <v>38</v>
      </c>
      <c r="L153" s="1324" t="s">
        <v>38</v>
      </c>
      <c r="N153" s="1324" t="s">
        <v>1916</v>
      </c>
      <c r="O153" s="1324" t="s">
        <v>1939</v>
      </c>
    </row>
    <row r="154" spans="1:15">
      <c r="A154" s="1323">
        <v>1143563865</v>
      </c>
      <c r="D154" s="1324" t="s">
        <v>2265</v>
      </c>
      <c r="E154" s="1324" t="s">
        <v>2266</v>
      </c>
      <c r="F154" s="1324" t="s">
        <v>150</v>
      </c>
      <c r="G154" s="1324" t="s">
        <v>1901</v>
      </c>
      <c r="H154" s="1324" t="s">
        <v>38</v>
      </c>
      <c r="I154" s="1324" t="s">
        <v>2266</v>
      </c>
      <c r="J154" s="1324" t="s">
        <v>2028</v>
      </c>
      <c r="K154" s="1324" t="s">
        <v>2029</v>
      </c>
      <c r="L154" s="1324" t="s">
        <v>38</v>
      </c>
      <c r="N154" s="1324" t="s">
        <v>1916</v>
      </c>
      <c r="O154" s="1324" t="s">
        <v>1939</v>
      </c>
    </row>
    <row r="155" spans="1:15">
      <c r="A155" s="1323">
        <v>1142773366</v>
      </c>
      <c r="D155" s="1324" t="s">
        <v>2267</v>
      </c>
      <c r="E155" s="1324" t="s">
        <v>2268</v>
      </c>
      <c r="F155" s="1324" t="s">
        <v>159</v>
      </c>
      <c r="G155" s="1324" t="s">
        <v>1901</v>
      </c>
      <c r="H155" s="1324" t="s">
        <v>38</v>
      </c>
      <c r="I155" s="1324" t="s">
        <v>2268</v>
      </c>
      <c r="J155" s="1324" t="s">
        <v>2028</v>
      </c>
      <c r="K155" s="1324" t="s">
        <v>2029</v>
      </c>
      <c r="L155" s="1324" t="s">
        <v>38</v>
      </c>
      <c r="N155" s="1324" t="s">
        <v>1933</v>
      </c>
      <c r="O155" s="1324" t="s">
        <v>2100</v>
      </c>
    </row>
    <row r="156" spans="1:15">
      <c r="A156" s="1323">
        <v>1162898564</v>
      </c>
      <c r="D156" s="1324" t="s">
        <v>2269</v>
      </c>
      <c r="E156" s="1324" t="s">
        <v>2270</v>
      </c>
      <c r="F156" s="1324" t="s">
        <v>150</v>
      </c>
      <c r="G156" s="1324" t="s">
        <v>1919</v>
      </c>
      <c r="H156" s="1324" t="s">
        <v>1039</v>
      </c>
      <c r="I156" s="1324" t="s">
        <v>2270</v>
      </c>
      <c r="J156" s="1324" t="s">
        <v>1998</v>
      </c>
      <c r="K156" s="1324" t="s">
        <v>1999</v>
      </c>
      <c r="L156" s="1324" t="s">
        <v>1039</v>
      </c>
      <c r="N156" s="1324" t="s">
        <v>1933</v>
      </c>
      <c r="O156" s="1324" t="s">
        <v>1958</v>
      </c>
    </row>
    <row r="157" spans="1:15">
      <c r="A157" s="1323">
        <v>1165699316</v>
      </c>
      <c r="D157" s="1324" t="s">
        <v>2271</v>
      </c>
      <c r="E157" s="1324" t="s">
        <v>611</v>
      </c>
      <c r="F157" s="1324" t="s">
        <v>143</v>
      </c>
      <c r="G157" s="1324" t="s">
        <v>1886</v>
      </c>
      <c r="H157" s="1324" t="s">
        <v>1929</v>
      </c>
      <c r="I157" s="1324" t="s">
        <v>611</v>
      </c>
      <c r="J157" s="1324" t="s">
        <v>1931</v>
      </c>
      <c r="K157" s="1324" t="s">
        <v>1932</v>
      </c>
      <c r="L157" s="1324" t="s">
        <v>1929</v>
      </c>
      <c r="N157" s="1324" t="s">
        <v>1916</v>
      </c>
      <c r="O157" s="1324" t="s">
        <v>1927</v>
      </c>
    </row>
    <row r="158" spans="1:15">
      <c r="A158" s="1323">
        <v>1144937076</v>
      </c>
      <c r="D158" s="1324" t="s">
        <v>2272</v>
      </c>
      <c r="E158" s="1324" t="s">
        <v>2273</v>
      </c>
      <c r="F158" s="1324" t="s">
        <v>143</v>
      </c>
      <c r="G158" s="1324" t="s">
        <v>1886</v>
      </c>
      <c r="H158" s="1324" t="s">
        <v>1929</v>
      </c>
      <c r="I158" s="1324" t="s">
        <v>2273</v>
      </c>
      <c r="J158" s="1324" t="s">
        <v>1931</v>
      </c>
      <c r="K158" s="1324" t="s">
        <v>1932</v>
      </c>
      <c r="L158" s="1324" t="s">
        <v>1929</v>
      </c>
      <c r="N158" s="1324" t="s">
        <v>1916</v>
      </c>
      <c r="O158" s="1324" t="s">
        <v>1927</v>
      </c>
    </row>
    <row r="159" spans="1:15">
      <c r="A159" s="1323">
        <v>1173566515</v>
      </c>
      <c r="D159" s="1324" t="s">
        <v>2274</v>
      </c>
      <c r="E159" s="1324" t="s">
        <v>991</v>
      </c>
      <c r="F159" s="1324" t="s">
        <v>158</v>
      </c>
      <c r="G159" s="1324" t="s">
        <v>1913</v>
      </c>
      <c r="H159" s="1324" t="s">
        <v>1021</v>
      </c>
      <c r="I159" s="1324" t="s">
        <v>991</v>
      </c>
      <c r="J159" s="1324" t="s">
        <v>1915</v>
      </c>
      <c r="K159" s="1324" t="s">
        <v>1021</v>
      </c>
      <c r="L159" s="1324" t="s">
        <v>1021</v>
      </c>
      <c r="N159" s="1324" t="s">
        <v>1916</v>
      </c>
      <c r="O159" s="1324" t="s">
        <v>1943</v>
      </c>
    </row>
    <row r="160" spans="1:15">
      <c r="A160" s="1323">
        <v>1144146371</v>
      </c>
      <c r="D160" s="1324" t="s">
        <v>2275</v>
      </c>
      <c r="E160" s="1324" t="s">
        <v>2276</v>
      </c>
      <c r="F160" s="1324" t="s">
        <v>143</v>
      </c>
      <c r="G160" s="1324" t="s">
        <v>1924</v>
      </c>
      <c r="H160" s="1324" t="s">
        <v>172</v>
      </c>
      <c r="I160" s="1324" t="s">
        <v>2276</v>
      </c>
      <c r="J160" s="1324" t="s">
        <v>1926</v>
      </c>
      <c r="K160" s="1324" t="s">
        <v>172</v>
      </c>
      <c r="L160" s="1324" t="s">
        <v>172</v>
      </c>
      <c r="N160" s="1324" t="s">
        <v>1933</v>
      </c>
      <c r="O160" s="1324" t="s">
        <v>1934</v>
      </c>
    </row>
    <row r="161" spans="1:15">
      <c r="A161" s="1323">
        <v>1143244383</v>
      </c>
      <c r="D161" s="1324" t="s">
        <v>2277</v>
      </c>
      <c r="E161" s="1324" t="s">
        <v>2278</v>
      </c>
      <c r="F161" s="1324" t="s">
        <v>153</v>
      </c>
      <c r="G161" s="1324" t="s">
        <v>2024</v>
      </c>
      <c r="H161" s="1324" t="s">
        <v>38</v>
      </c>
      <c r="I161" s="1324" t="s">
        <v>2278</v>
      </c>
      <c r="J161" s="1324" t="s">
        <v>1901</v>
      </c>
      <c r="K161" s="1324" t="s">
        <v>38</v>
      </c>
      <c r="L161" s="1324" t="s">
        <v>38</v>
      </c>
      <c r="N161" s="1324" t="s">
        <v>1916</v>
      </c>
      <c r="O161" s="1324" t="s">
        <v>1939</v>
      </c>
    </row>
    <row r="162" spans="1:15">
      <c r="A162" s="1323">
        <v>1149921232</v>
      </c>
      <c r="D162" s="1324" t="s">
        <v>2279</v>
      </c>
      <c r="E162" s="1324" t="s">
        <v>2280</v>
      </c>
      <c r="F162" s="1324" t="s">
        <v>153</v>
      </c>
      <c r="G162" s="1324" t="s">
        <v>2024</v>
      </c>
      <c r="H162" s="1324" t="s">
        <v>38</v>
      </c>
      <c r="I162" s="1324" t="s">
        <v>2280</v>
      </c>
      <c r="J162" s="1324" t="s">
        <v>1901</v>
      </c>
      <c r="K162" s="1324" t="s">
        <v>38</v>
      </c>
      <c r="L162" s="1324" t="s">
        <v>38</v>
      </c>
      <c r="N162" s="1324" t="s">
        <v>1916</v>
      </c>
      <c r="O162" s="1324" t="s">
        <v>1939</v>
      </c>
    </row>
    <row r="163" spans="1:15">
      <c r="A163" s="1323">
        <v>1163564785</v>
      </c>
      <c r="D163" s="1324" t="s">
        <v>2281</v>
      </c>
      <c r="E163" s="1324" t="s">
        <v>2282</v>
      </c>
      <c r="F163" s="1324" t="s">
        <v>143</v>
      </c>
      <c r="G163" s="1324" t="s">
        <v>1886</v>
      </c>
      <c r="H163" s="1324" t="s">
        <v>1929</v>
      </c>
      <c r="I163" s="1324" t="s">
        <v>2282</v>
      </c>
      <c r="J163" s="1324" t="s">
        <v>1931</v>
      </c>
      <c r="K163" s="1324" t="s">
        <v>1932</v>
      </c>
      <c r="L163" s="1324" t="s">
        <v>1929</v>
      </c>
      <c r="N163" s="1324" t="s">
        <v>1916</v>
      </c>
      <c r="O163" s="1324" t="s">
        <v>1927</v>
      </c>
    </row>
    <row r="164" spans="1:15">
      <c r="A164" s="1323">
        <v>1144773513</v>
      </c>
      <c r="D164" s="1324" t="s">
        <v>2283</v>
      </c>
      <c r="E164" s="1324" t="s">
        <v>2284</v>
      </c>
      <c r="F164" s="1324" t="s">
        <v>158</v>
      </c>
      <c r="G164" s="1324" t="s">
        <v>1913</v>
      </c>
      <c r="H164" s="1324" t="s">
        <v>1021</v>
      </c>
      <c r="I164" s="1324" t="s">
        <v>2284</v>
      </c>
      <c r="J164" s="1324" t="s">
        <v>1915</v>
      </c>
      <c r="K164" s="1324" t="s">
        <v>1021</v>
      </c>
      <c r="L164" s="1324" t="s">
        <v>1021</v>
      </c>
      <c r="N164" s="1324" t="s">
        <v>1916</v>
      </c>
      <c r="O164" s="1324" t="s">
        <v>1917</v>
      </c>
    </row>
    <row r="165" spans="1:15">
      <c r="A165" s="1323">
        <v>1144467827</v>
      </c>
      <c r="D165" s="1324" t="s">
        <v>2285</v>
      </c>
      <c r="E165" s="1324" t="s">
        <v>2286</v>
      </c>
      <c r="F165" s="1324" t="s">
        <v>158</v>
      </c>
      <c r="G165" s="1324" t="s">
        <v>1913</v>
      </c>
      <c r="H165" s="1324" t="s">
        <v>1021</v>
      </c>
      <c r="I165" s="1324" t="s">
        <v>2286</v>
      </c>
      <c r="J165" s="1324" t="s">
        <v>1915</v>
      </c>
      <c r="K165" s="1324" t="s">
        <v>1021</v>
      </c>
      <c r="L165" s="1324" t="s">
        <v>1021</v>
      </c>
      <c r="N165" s="1324" t="s">
        <v>1916</v>
      </c>
      <c r="O165" s="1324" t="s">
        <v>1943</v>
      </c>
    </row>
    <row r="166" spans="1:15">
      <c r="A166" s="1323">
        <v>1142082875</v>
      </c>
      <c r="D166" s="1324" t="s">
        <v>2287</v>
      </c>
      <c r="E166" s="1324" t="s">
        <v>2288</v>
      </c>
      <c r="F166" s="1324" t="s">
        <v>158</v>
      </c>
      <c r="G166" s="1324" t="s">
        <v>1913</v>
      </c>
      <c r="H166" s="1324" t="s">
        <v>1021</v>
      </c>
      <c r="I166" s="1324" t="s">
        <v>2288</v>
      </c>
      <c r="J166" s="1324" t="s">
        <v>1915</v>
      </c>
      <c r="K166" s="1324" t="s">
        <v>1021</v>
      </c>
      <c r="L166" s="1324" t="s">
        <v>1021</v>
      </c>
      <c r="N166" s="1324" t="s">
        <v>1916</v>
      </c>
      <c r="O166" s="1324" t="s">
        <v>1943</v>
      </c>
    </row>
    <row r="167" spans="1:15">
      <c r="A167" s="1323">
        <v>1142350264</v>
      </c>
      <c r="D167" s="1324" t="s">
        <v>2289</v>
      </c>
      <c r="E167" s="1324" t="s">
        <v>2290</v>
      </c>
      <c r="F167" s="1324" t="s">
        <v>147</v>
      </c>
      <c r="G167" s="1324" t="s">
        <v>1886</v>
      </c>
      <c r="H167" s="1324" t="s">
        <v>1929</v>
      </c>
      <c r="I167" s="1324" t="s">
        <v>2290</v>
      </c>
      <c r="J167" s="1324" t="s">
        <v>1931</v>
      </c>
      <c r="K167" s="1324" t="s">
        <v>1932</v>
      </c>
      <c r="L167" s="1324" t="s">
        <v>1929</v>
      </c>
      <c r="N167" s="1324" t="s">
        <v>1933</v>
      </c>
      <c r="O167" s="1324" t="s">
        <v>1980</v>
      </c>
    </row>
    <row r="168" spans="1:15">
      <c r="A168" s="1323">
        <v>1166049966</v>
      </c>
      <c r="D168" s="1324" t="s">
        <v>2291</v>
      </c>
      <c r="E168" s="1324" t="s">
        <v>2292</v>
      </c>
      <c r="F168" s="1324" t="s">
        <v>143</v>
      </c>
      <c r="G168" s="1324" t="s">
        <v>1886</v>
      </c>
      <c r="H168" s="1324" t="s">
        <v>1929</v>
      </c>
      <c r="I168" s="1324" t="s">
        <v>2292</v>
      </c>
      <c r="J168" s="1324" t="s">
        <v>1931</v>
      </c>
      <c r="K168" s="1324" t="s">
        <v>1932</v>
      </c>
      <c r="L168" s="1324" t="s">
        <v>1929</v>
      </c>
      <c r="N168" s="1324" t="s">
        <v>1916</v>
      </c>
      <c r="O168" s="1324" t="s">
        <v>1927</v>
      </c>
    </row>
    <row r="169" spans="1:15">
      <c r="A169" s="1323">
        <v>1143951557</v>
      </c>
      <c r="D169" s="1324" t="s">
        <v>2293</v>
      </c>
      <c r="E169" s="1324" t="s">
        <v>2294</v>
      </c>
      <c r="F169" s="1324" t="s">
        <v>258</v>
      </c>
      <c r="G169" s="1324" t="s">
        <v>1947</v>
      </c>
      <c r="H169" s="1324" t="s">
        <v>1021</v>
      </c>
      <c r="I169" s="1324" t="s">
        <v>2294</v>
      </c>
      <c r="J169" s="1324" t="s">
        <v>1915</v>
      </c>
      <c r="K169" s="1324" t="s">
        <v>1964</v>
      </c>
      <c r="L169" s="1324" t="s">
        <v>1021</v>
      </c>
      <c r="N169" s="1324" t="s">
        <v>1916</v>
      </c>
      <c r="O169" s="1324" t="s">
        <v>1917</v>
      </c>
    </row>
    <row r="170" spans="1:15">
      <c r="A170" s="1323">
        <v>1164744683</v>
      </c>
      <c r="D170" s="1324" t="s">
        <v>2295</v>
      </c>
      <c r="E170" s="1324" t="s">
        <v>2296</v>
      </c>
      <c r="F170" s="1324" t="s">
        <v>150</v>
      </c>
      <c r="G170" s="1324" t="s">
        <v>1919</v>
      </c>
      <c r="H170" s="1324" t="s">
        <v>1038</v>
      </c>
      <c r="I170" s="1324" t="s">
        <v>2296</v>
      </c>
      <c r="J170" s="1324" t="s">
        <v>1915</v>
      </c>
      <c r="K170" s="1324" t="s">
        <v>1921</v>
      </c>
      <c r="L170" s="1324" t="s">
        <v>1038</v>
      </c>
      <c r="N170" s="1324" t="s">
        <v>1933</v>
      </c>
      <c r="O170" s="1324" t="s">
        <v>1958</v>
      </c>
    </row>
    <row r="171" spans="1:15">
      <c r="A171" s="1323">
        <v>1163197974</v>
      </c>
      <c r="D171" s="1324" t="s">
        <v>2297</v>
      </c>
      <c r="E171" s="1324" t="s">
        <v>2298</v>
      </c>
      <c r="F171" s="1324" t="s">
        <v>143</v>
      </c>
      <c r="G171" s="1324" t="s">
        <v>1886</v>
      </c>
      <c r="H171" s="1324" t="s">
        <v>1929</v>
      </c>
      <c r="I171" s="1324" t="s">
        <v>2298</v>
      </c>
      <c r="J171" s="1324" t="s">
        <v>1931</v>
      </c>
      <c r="K171" s="1324" t="s">
        <v>1932</v>
      </c>
      <c r="L171" s="1324" t="s">
        <v>1929</v>
      </c>
      <c r="N171" s="1324" t="s">
        <v>1933</v>
      </c>
      <c r="O171" s="1324" t="s">
        <v>1934</v>
      </c>
    </row>
    <row r="172" spans="1:15">
      <c r="A172" s="1323">
        <v>1142319103</v>
      </c>
      <c r="D172" s="1324" t="s">
        <v>2299</v>
      </c>
      <c r="E172" s="1324" t="s">
        <v>2300</v>
      </c>
      <c r="F172" s="1324" t="s">
        <v>147</v>
      </c>
      <c r="G172" s="1324" t="s">
        <v>1886</v>
      </c>
      <c r="H172" s="1324" t="s">
        <v>1929</v>
      </c>
      <c r="I172" s="1324" t="s">
        <v>2300</v>
      </c>
      <c r="J172" s="1324" t="s">
        <v>1931</v>
      </c>
      <c r="K172" s="1324" t="s">
        <v>1932</v>
      </c>
      <c r="L172" s="1324" t="s">
        <v>1929</v>
      </c>
      <c r="N172" s="1324" t="s">
        <v>1933</v>
      </c>
      <c r="O172" s="1324" t="s">
        <v>1980</v>
      </c>
    </row>
    <row r="173" spans="1:15">
      <c r="A173" s="1323">
        <v>1147293287</v>
      </c>
      <c r="D173" s="1324" t="s">
        <v>2301</v>
      </c>
      <c r="E173" s="1324" t="s">
        <v>2302</v>
      </c>
      <c r="F173" s="1324" t="s">
        <v>147</v>
      </c>
      <c r="G173" s="1324" t="s">
        <v>1886</v>
      </c>
      <c r="H173" s="1324" t="s">
        <v>1929</v>
      </c>
      <c r="I173" s="1324" t="s">
        <v>2302</v>
      </c>
      <c r="J173" s="1324" t="s">
        <v>1931</v>
      </c>
      <c r="K173" s="1324" t="s">
        <v>1932</v>
      </c>
      <c r="L173" s="1324" t="s">
        <v>1929</v>
      </c>
      <c r="N173" s="1324" t="s">
        <v>1933</v>
      </c>
      <c r="O173" s="1324" t="s">
        <v>1980</v>
      </c>
    </row>
    <row r="174" spans="1:15">
      <c r="A174" s="1323">
        <v>1160395290</v>
      </c>
      <c r="D174" s="1324" t="s">
        <v>2303</v>
      </c>
      <c r="E174" s="1324" t="s">
        <v>2304</v>
      </c>
      <c r="F174" s="1324" t="s">
        <v>147</v>
      </c>
      <c r="G174" s="1324" t="s">
        <v>1886</v>
      </c>
      <c r="H174" s="1324" t="s">
        <v>1929</v>
      </c>
      <c r="I174" s="1324" t="s">
        <v>2304</v>
      </c>
      <c r="J174" s="1324" t="s">
        <v>1931</v>
      </c>
      <c r="K174" s="1324" t="s">
        <v>1932</v>
      </c>
      <c r="L174" s="1324" t="s">
        <v>1929</v>
      </c>
      <c r="N174" s="1324" t="s">
        <v>1916</v>
      </c>
      <c r="O174" s="1324" t="s">
        <v>2053</v>
      </c>
    </row>
    <row r="175" spans="1:15">
      <c r="A175" s="1323">
        <v>1162930615</v>
      </c>
      <c r="D175" s="1324" t="s">
        <v>2305</v>
      </c>
      <c r="E175" s="1324" t="s">
        <v>2306</v>
      </c>
      <c r="F175" s="1324" t="s">
        <v>150</v>
      </c>
      <c r="G175" s="1324" t="s">
        <v>1919</v>
      </c>
      <c r="H175" s="1324" t="s">
        <v>1038</v>
      </c>
      <c r="I175" s="1324" t="s">
        <v>2306</v>
      </c>
      <c r="J175" s="1324" t="s">
        <v>1915</v>
      </c>
      <c r="K175" s="1324" t="s">
        <v>1921</v>
      </c>
      <c r="L175" s="1324" t="s">
        <v>1038</v>
      </c>
      <c r="N175" s="1324" t="s">
        <v>1933</v>
      </c>
      <c r="O175" s="1324" t="s">
        <v>1958</v>
      </c>
    </row>
    <row r="176" spans="1:15">
      <c r="A176" s="1323">
        <v>8815869167</v>
      </c>
      <c r="D176" s="1324" t="s">
        <v>2307</v>
      </c>
      <c r="E176" s="1324" t="s">
        <v>488</v>
      </c>
      <c r="F176" s="1324" t="s">
        <v>153</v>
      </c>
      <c r="G176" s="1324" t="s">
        <v>2024</v>
      </c>
      <c r="H176" s="1324" t="s">
        <v>2308</v>
      </c>
      <c r="I176" s="1324" t="s">
        <v>488</v>
      </c>
      <c r="J176" s="1324" t="s">
        <v>2033</v>
      </c>
      <c r="K176" s="1324" t="s">
        <v>2034</v>
      </c>
      <c r="L176" s="1324" t="s">
        <v>2308</v>
      </c>
      <c r="N176" s="1324" t="s">
        <v>1916</v>
      </c>
      <c r="O176" s="1324" t="s">
        <v>1939</v>
      </c>
    </row>
    <row r="177" spans="1:15">
      <c r="A177" s="1323">
        <v>1162480926</v>
      </c>
      <c r="D177" s="1324" t="s">
        <v>2309</v>
      </c>
      <c r="E177" s="1324" t="s">
        <v>2310</v>
      </c>
      <c r="F177" s="1324" t="s">
        <v>147</v>
      </c>
      <c r="G177" s="1324" t="s">
        <v>1919</v>
      </c>
      <c r="H177" s="1324" t="s">
        <v>1039</v>
      </c>
      <c r="I177" s="1324" t="s">
        <v>2310</v>
      </c>
      <c r="J177" s="1324" t="s">
        <v>1998</v>
      </c>
      <c r="K177" s="1324" t="s">
        <v>1999</v>
      </c>
      <c r="L177" s="1324" t="s">
        <v>1039</v>
      </c>
      <c r="N177" s="1324" t="s">
        <v>1933</v>
      </c>
      <c r="O177" s="1324" t="s">
        <v>2100</v>
      </c>
    </row>
    <row r="178" spans="1:15">
      <c r="A178" s="1323">
        <v>1142768382</v>
      </c>
      <c r="D178" s="1324" t="s">
        <v>2311</v>
      </c>
      <c r="E178" s="1324" t="s">
        <v>2312</v>
      </c>
      <c r="F178" s="1324" t="s">
        <v>150</v>
      </c>
      <c r="G178" s="1324" t="s">
        <v>1886</v>
      </c>
      <c r="H178" s="1324" t="s">
        <v>1929</v>
      </c>
      <c r="I178" s="1324" t="s">
        <v>2312</v>
      </c>
      <c r="J178" s="1324" t="s">
        <v>1931</v>
      </c>
      <c r="K178" s="1324" t="s">
        <v>1932</v>
      </c>
      <c r="L178" s="1324" t="s">
        <v>1929</v>
      </c>
      <c r="N178" s="1324" t="s">
        <v>1916</v>
      </c>
      <c r="O178" s="1324" t="s">
        <v>2012</v>
      </c>
    </row>
    <row r="179" spans="1:15">
      <c r="A179" s="1323">
        <v>1161790630</v>
      </c>
      <c r="D179" s="1324" t="s">
        <v>2313</v>
      </c>
      <c r="E179" s="1324" t="s">
        <v>2314</v>
      </c>
      <c r="F179" s="1324" t="s">
        <v>147</v>
      </c>
      <c r="G179" s="1324" t="s">
        <v>1886</v>
      </c>
      <c r="H179" s="1324" t="s">
        <v>1929</v>
      </c>
      <c r="I179" s="1324" t="s">
        <v>2314</v>
      </c>
      <c r="J179" s="1324" t="s">
        <v>1931</v>
      </c>
      <c r="K179" s="1324" t="s">
        <v>1932</v>
      </c>
      <c r="L179" s="1324" t="s">
        <v>1929</v>
      </c>
      <c r="N179" s="1324" t="s">
        <v>1916</v>
      </c>
      <c r="O179" s="1324" t="s">
        <v>2053</v>
      </c>
    </row>
    <row r="180" spans="1:15">
      <c r="A180" s="1323">
        <v>1160592672</v>
      </c>
      <c r="D180" s="1324" t="s">
        <v>2315</v>
      </c>
      <c r="E180" s="1324" t="s">
        <v>2316</v>
      </c>
      <c r="F180" s="1324" t="s">
        <v>258</v>
      </c>
      <c r="G180" s="1324" t="s">
        <v>1947</v>
      </c>
      <c r="H180" s="1324" t="s">
        <v>1022</v>
      </c>
      <c r="I180" s="1324" t="s">
        <v>2316</v>
      </c>
      <c r="J180" s="1324" t="s">
        <v>1942</v>
      </c>
      <c r="K180" s="1324" t="s">
        <v>1022</v>
      </c>
      <c r="L180" s="1324" t="s">
        <v>1022</v>
      </c>
      <c r="N180" s="1324" t="s">
        <v>1916</v>
      </c>
      <c r="O180" s="1324" t="s">
        <v>1917</v>
      </c>
    </row>
    <row r="181" spans="1:15">
      <c r="A181" s="1323">
        <v>1149325418</v>
      </c>
      <c r="D181" s="1324" t="s">
        <v>2317</v>
      </c>
      <c r="E181" s="1324" t="s">
        <v>2318</v>
      </c>
      <c r="F181" s="1324" t="s">
        <v>103</v>
      </c>
      <c r="G181" s="1324" t="s">
        <v>1886</v>
      </c>
      <c r="H181" s="1324" t="s">
        <v>1929</v>
      </c>
      <c r="I181" s="1324" t="s">
        <v>2318</v>
      </c>
      <c r="J181" s="1324" t="s">
        <v>1931</v>
      </c>
      <c r="K181" s="1324" t="s">
        <v>1932</v>
      </c>
      <c r="L181" s="1324" t="s">
        <v>1929</v>
      </c>
      <c r="N181" s="1324" t="s">
        <v>1933</v>
      </c>
      <c r="O181" s="1324" t="s">
        <v>1934</v>
      </c>
    </row>
    <row r="182" spans="1:15">
      <c r="A182" s="1323">
        <v>1142869826</v>
      </c>
      <c r="D182" s="1324" t="s">
        <v>2319</v>
      </c>
      <c r="E182" s="1324" t="s">
        <v>2320</v>
      </c>
      <c r="F182" s="1324" t="s">
        <v>258</v>
      </c>
      <c r="G182" s="1324" t="s">
        <v>1947</v>
      </c>
      <c r="H182" s="1324" t="s">
        <v>1022</v>
      </c>
      <c r="I182" s="1324" t="s">
        <v>2320</v>
      </c>
      <c r="J182" s="1324" t="s">
        <v>1942</v>
      </c>
      <c r="K182" s="1324" t="s">
        <v>1022</v>
      </c>
      <c r="L182" s="1324" t="s">
        <v>1022</v>
      </c>
      <c r="N182" s="1324" t="s">
        <v>1916</v>
      </c>
      <c r="O182" s="1324" t="s">
        <v>1917</v>
      </c>
    </row>
    <row r="183" spans="1:15">
      <c r="A183" s="1323">
        <v>1147790001</v>
      </c>
      <c r="D183" s="1324" t="s">
        <v>2321</v>
      </c>
      <c r="E183" s="1324" t="s">
        <v>2322</v>
      </c>
      <c r="F183" s="1324" t="s">
        <v>158</v>
      </c>
      <c r="G183" s="1324" t="s">
        <v>1913</v>
      </c>
      <c r="H183" s="1324" t="s">
        <v>38</v>
      </c>
      <c r="I183" s="1324" t="s">
        <v>2322</v>
      </c>
      <c r="J183" s="1324" t="s">
        <v>1901</v>
      </c>
      <c r="K183" s="1324" t="s">
        <v>38</v>
      </c>
      <c r="L183" s="1324" t="s">
        <v>38</v>
      </c>
      <c r="N183" s="1324" t="s">
        <v>1916</v>
      </c>
      <c r="O183" s="1324" t="s">
        <v>1943</v>
      </c>
    </row>
    <row r="184" spans="1:15">
      <c r="A184" s="1323">
        <v>1142806836</v>
      </c>
      <c r="D184" s="1324" t="s">
        <v>2323</v>
      </c>
      <c r="E184" s="1324" t="s">
        <v>2324</v>
      </c>
      <c r="F184" s="1324" t="s">
        <v>147</v>
      </c>
      <c r="G184" s="1324" t="s">
        <v>1886</v>
      </c>
      <c r="H184" s="1324" t="s">
        <v>1929</v>
      </c>
      <c r="I184" s="1324" t="s">
        <v>2324</v>
      </c>
      <c r="J184" s="1324" t="s">
        <v>1931</v>
      </c>
      <c r="K184" s="1324" t="s">
        <v>1932</v>
      </c>
      <c r="L184" s="1324" t="s">
        <v>1929</v>
      </c>
      <c r="N184" s="1324" t="s">
        <v>1916</v>
      </c>
      <c r="O184" s="1324" t="s">
        <v>2053</v>
      </c>
    </row>
    <row r="185" spans="1:15">
      <c r="A185" s="1323">
        <v>1142313288</v>
      </c>
      <c r="D185" s="1324" t="s">
        <v>2325</v>
      </c>
      <c r="E185" s="1324" t="s">
        <v>2326</v>
      </c>
      <c r="F185" s="1324" t="s">
        <v>143</v>
      </c>
      <c r="G185" s="1324" t="s">
        <v>1886</v>
      </c>
      <c r="H185" s="1324" t="s">
        <v>1929</v>
      </c>
      <c r="I185" s="1324" t="s">
        <v>2326</v>
      </c>
      <c r="J185" s="1324" t="s">
        <v>1931</v>
      </c>
      <c r="K185" s="1324" t="s">
        <v>1932</v>
      </c>
      <c r="L185" s="1324" t="s">
        <v>1929</v>
      </c>
      <c r="N185" s="1324" t="s">
        <v>1916</v>
      </c>
      <c r="O185" s="1324" t="s">
        <v>1927</v>
      </c>
    </row>
    <row r="186" spans="1:15">
      <c r="A186" s="1323">
        <v>1142734434</v>
      </c>
      <c r="D186" s="1324" t="s">
        <v>2327</v>
      </c>
      <c r="E186" s="1324" t="s">
        <v>2328</v>
      </c>
      <c r="F186" s="1324" t="s">
        <v>147</v>
      </c>
      <c r="G186" s="1324" t="s">
        <v>1886</v>
      </c>
      <c r="H186" s="1324" t="s">
        <v>1929</v>
      </c>
      <c r="I186" s="1324" t="s">
        <v>2328</v>
      </c>
      <c r="J186" s="1324" t="s">
        <v>1931</v>
      </c>
      <c r="K186" s="1324" t="s">
        <v>1932</v>
      </c>
      <c r="L186" s="1324" t="s">
        <v>1929</v>
      </c>
      <c r="N186" s="1324" t="s">
        <v>1916</v>
      </c>
      <c r="O186" s="1324" t="s">
        <v>2110</v>
      </c>
    </row>
    <row r="187" spans="1:15">
      <c r="A187" s="1323">
        <v>1164725880</v>
      </c>
      <c r="D187" s="1324" t="s">
        <v>2329</v>
      </c>
      <c r="E187" s="1324" t="s">
        <v>2330</v>
      </c>
      <c r="F187" s="1324" t="s">
        <v>159</v>
      </c>
      <c r="G187" s="1324" t="s">
        <v>1919</v>
      </c>
      <c r="H187" s="1324" t="s">
        <v>1038</v>
      </c>
      <c r="I187" s="1324" t="s">
        <v>2330</v>
      </c>
      <c r="J187" s="1324" t="s">
        <v>1915</v>
      </c>
      <c r="K187" s="1324" t="s">
        <v>1921</v>
      </c>
      <c r="L187" s="1324" t="s">
        <v>1038</v>
      </c>
      <c r="N187" s="1324" t="s">
        <v>1916</v>
      </c>
      <c r="O187" s="1324" t="s">
        <v>1961</v>
      </c>
    </row>
    <row r="188" spans="1:15">
      <c r="A188" s="1323">
        <v>1149584832</v>
      </c>
      <c r="D188" s="1324" t="s">
        <v>2331</v>
      </c>
      <c r="E188" s="1324" t="s">
        <v>2332</v>
      </c>
      <c r="F188" s="1324" t="s">
        <v>143</v>
      </c>
      <c r="G188" s="1324" t="s">
        <v>1924</v>
      </c>
      <c r="H188" s="1324" t="s">
        <v>172</v>
      </c>
      <c r="I188" s="1324" t="s">
        <v>2332</v>
      </c>
      <c r="J188" s="1324" t="s">
        <v>1926</v>
      </c>
      <c r="K188" s="1324" t="s">
        <v>172</v>
      </c>
      <c r="L188" s="1324" t="s">
        <v>172</v>
      </c>
      <c r="N188" s="1324" t="s">
        <v>1916</v>
      </c>
      <c r="O188" s="1324" t="s">
        <v>1961</v>
      </c>
    </row>
    <row r="189" spans="1:15">
      <c r="A189" s="1323">
        <v>1142072017</v>
      </c>
      <c r="D189" s="1324" t="s">
        <v>2333</v>
      </c>
      <c r="E189" s="1324" t="s">
        <v>2334</v>
      </c>
      <c r="F189" s="1324" t="s">
        <v>147</v>
      </c>
      <c r="G189" s="1324" t="s">
        <v>1886</v>
      </c>
      <c r="H189" s="1324" t="s">
        <v>1987</v>
      </c>
      <c r="I189" s="1324" t="s">
        <v>2334</v>
      </c>
      <c r="J189" s="1324" t="s">
        <v>1988</v>
      </c>
      <c r="K189" s="1324" t="s">
        <v>1989</v>
      </c>
      <c r="L189" s="1324" t="s">
        <v>1987</v>
      </c>
      <c r="N189" s="1324" t="s">
        <v>1916</v>
      </c>
      <c r="O189" s="1324" t="s">
        <v>2053</v>
      </c>
    </row>
    <row r="190" spans="1:15">
      <c r="A190" s="1323">
        <v>1143892637</v>
      </c>
      <c r="D190" s="1324" t="s">
        <v>2335</v>
      </c>
      <c r="E190" s="1324" t="s">
        <v>2336</v>
      </c>
      <c r="F190" s="1324" t="s">
        <v>147</v>
      </c>
      <c r="G190" s="1324" t="s">
        <v>1886</v>
      </c>
      <c r="H190" s="1324" t="s">
        <v>1929</v>
      </c>
      <c r="I190" s="1324" t="s">
        <v>2336</v>
      </c>
      <c r="J190" s="1324" t="s">
        <v>1931</v>
      </c>
      <c r="K190" s="1324" t="s">
        <v>1932</v>
      </c>
      <c r="L190" s="1324" t="s">
        <v>1929</v>
      </c>
      <c r="N190" s="1324" t="s">
        <v>1916</v>
      </c>
      <c r="O190" s="1324" t="s">
        <v>2053</v>
      </c>
    </row>
    <row r="191" spans="1:15">
      <c r="A191" s="1323">
        <v>1172453020</v>
      </c>
      <c r="D191" s="1324" t="s">
        <v>2337</v>
      </c>
      <c r="E191" s="1324" t="s">
        <v>2338</v>
      </c>
      <c r="F191" s="1324" t="s">
        <v>153</v>
      </c>
      <c r="G191" s="1324" t="s">
        <v>2024</v>
      </c>
      <c r="H191" s="1324" t="s">
        <v>1020</v>
      </c>
      <c r="I191" s="1324" t="s">
        <v>2338</v>
      </c>
      <c r="J191" s="1324" t="s">
        <v>1915</v>
      </c>
      <c r="K191" s="1324" t="s">
        <v>1020</v>
      </c>
      <c r="L191" s="1324" t="s">
        <v>1020</v>
      </c>
      <c r="N191" s="1324" t="s">
        <v>1916</v>
      </c>
      <c r="O191" s="1324" t="s">
        <v>1939</v>
      </c>
    </row>
    <row r="192" spans="1:15">
      <c r="A192" s="1323">
        <v>1148105498</v>
      </c>
      <c r="D192" s="1324" t="s">
        <v>2339</v>
      </c>
      <c r="E192" s="1324" t="s">
        <v>2340</v>
      </c>
      <c r="F192" s="1324" t="s">
        <v>147</v>
      </c>
      <c r="G192" s="1324" t="s">
        <v>1919</v>
      </c>
      <c r="H192" s="1324" t="s">
        <v>1073</v>
      </c>
      <c r="I192" s="1324" t="s">
        <v>2340</v>
      </c>
      <c r="J192" s="1324" t="s">
        <v>2341</v>
      </c>
      <c r="K192" s="1324" t="s">
        <v>2342</v>
      </c>
      <c r="L192" s="1324" t="s">
        <v>1073</v>
      </c>
      <c r="N192" s="1324" t="s">
        <v>1933</v>
      </c>
      <c r="O192" s="1324" t="s">
        <v>1958</v>
      </c>
    </row>
    <row r="193" spans="1:15">
      <c r="A193" s="1323">
        <v>1144111565</v>
      </c>
      <c r="D193" s="1324" t="s">
        <v>2343</v>
      </c>
      <c r="E193" s="1324" t="s">
        <v>2345</v>
      </c>
      <c r="F193" s="1324" t="s">
        <v>147</v>
      </c>
      <c r="G193" s="1324" t="s">
        <v>1886</v>
      </c>
      <c r="H193" s="1324" t="s">
        <v>2344</v>
      </c>
      <c r="I193" s="1324" t="s">
        <v>2345</v>
      </c>
      <c r="J193" s="1324" t="s">
        <v>2346</v>
      </c>
      <c r="K193" s="1324" t="s">
        <v>2347</v>
      </c>
      <c r="L193" s="1324" t="s">
        <v>2344</v>
      </c>
      <c r="N193" s="1324" t="s">
        <v>1933</v>
      </c>
      <c r="O193" s="1324" t="s">
        <v>1980</v>
      </c>
    </row>
    <row r="194" spans="1:15">
      <c r="A194" s="1323">
        <v>1164745177</v>
      </c>
      <c r="D194" s="1324" t="s">
        <v>2348</v>
      </c>
      <c r="E194" s="1324" t="s">
        <v>2350</v>
      </c>
      <c r="F194" s="1324" t="s">
        <v>159</v>
      </c>
      <c r="G194" s="1324" t="s">
        <v>1901</v>
      </c>
      <c r="H194" s="1324" t="s">
        <v>2349</v>
      </c>
      <c r="I194" s="1324" t="s">
        <v>2350</v>
      </c>
      <c r="J194" s="1324" t="s">
        <v>2351</v>
      </c>
      <c r="K194" s="1324" t="s">
        <v>2349</v>
      </c>
      <c r="L194" s="1324" t="s">
        <v>2349</v>
      </c>
      <c r="N194" s="1324" t="s">
        <v>1933</v>
      </c>
      <c r="O194" s="1324" t="s">
        <v>2100</v>
      </c>
    </row>
    <row r="195" spans="1:15">
      <c r="A195" s="1323">
        <v>1143256015</v>
      </c>
      <c r="D195" s="1324" t="s">
        <v>2352</v>
      </c>
      <c r="E195" s="1324" t="s">
        <v>2353</v>
      </c>
      <c r="F195" s="1324" t="s">
        <v>159</v>
      </c>
      <c r="G195" s="1324" t="s">
        <v>1919</v>
      </c>
      <c r="H195" s="1324" t="s">
        <v>1038</v>
      </c>
      <c r="I195" s="1324" t="s">
        <v>2353</v>
      </c>
      <c r="J195" s="1324" t="s">
        <v>1915</v>
      </c>
      <c r="K195" s="1324" t="s">
        <v>1921</v>
      </c>
      <c r="L195" s="1324" t="s">
        <v>1038</v>
      </c>
      <c r="N195" s="1324" t="s">
        <v>1916</v>
      </c>
      <c r="O195" s="1324" t="s">
        <v>1922</v>
      </c>
    </row>
    <row r="196" spans="1:15">
      <c r="A196" s="1323">
        <v>1142087122</v>
      </c>
      <c r="D196" s="1324" t="s">
        <v>2354</v>
      </c>
      <c r="E196" s="1324" t="s">
        <v>2355</v>
      </c>
      <c r="F196" s="1324" t="s">
        <v>159</v>
      </c>
      <c r="G196" s="1324" t="s">
        <v>1919</v>
      </c>
      <c r="H196" s="1324" t="s">
        <v>1038</v>
      </c>
      <c r="I196" s="1324" t="s">
        <v>2355</v>
      </c>
      <c r="J196" s="1324" t="s">
        <v>1915</v>
      </c>
      <c r="K196" s="1324" t="s">
        <v>1921</v>
      </c>
      <c r="L196" s="1324" t="s">
        <v>1038</v>
      </c>
      <c r="N196" s="1324" t="s">
        <v>1916</v>
      </c>
      <c r="O196" s="1324" t="s">
        <v>1961</v>
      </c>
    </row>
    <row r="197" spans="1:15">
      <c r="A197" s="1323">
        <v>1147063987</v>
      </c>
      <c r="D197" s="1324" t="s">
        <v>2356</v>
      </c>
      <c r="E197" s="1324" t="s">
        <v>2357</v>
      </c>
      <c r="F197" s="1324" t="s">
        <v>150</v>
      </c>
      <c r="G197" s="1324" t="s">
        <v>1886</v>
      </c>
      <c r="H197" s="1324" t="s">
        <v>1954</v>
      </c>
      <c r="I197" s="1324" t="s">
        <v>2357</v>
      </c>
      <c r="J197" s="1324" t="s">
        <v>1956</v>
      </c>
      <c r="K197" s="1324" t="s">
        <v>1957</v>
      </c>
      <c r="L197" s="1324" t="s">
        <v>1954</v>
      </c>
      <c r="N197" s="1324" t="s">
        <v>1916</v>
      </c>
      <c r="O197" s="1324" t="s">
        <v>2053</v>
      </c>
    </row>
    <row r="198" spans="1:15">
      <c r="A198" s="1323">
        <v>1161087086</v>
      </c>
      <c r="D198" s="1324" t="s">
        <v>2358</v>
      </c>
      <c r="E198" s="1324" t="s">
        <v>2359</v>
      </c>
      <c r="F198" s="1324" t="s">
        <v>150</v>
      </c>
      <c r="G198" s="1324" t="s">
        <v>1919</v>
      </c>
      <c r="H198" s="1324" t="s">
        <v>1039</v>
      </c>
      <c r="I198" s="1324" t="s">
        <v>2359</v>
      </c>
      <c r="J198" s="1324" t="s">
        <v>1998</v>
      </c>
      <c r="K198" s="1324" t="s">
        <v>1999</v>
      </c>
      <c r="L198" s="1324" t="s">
        <v>1039</v>
      </c>
      <c r="N198" s="1324" t="s">
        <v>1933</v>
      </c>
      <c r="O198" s="1324" t="s">
        <v>1958</v>
      </c>
    </row>
    <row r="199" spans="1:15">
      <c r="A199" s="1323">
        <v>1142888107</v>
      </c>
      <c r="D199" s="1324" t="s">
        <v>2360</v>
      </c>
      <c r="E199" s="1324" t="s">
        <v>2361</v>
      </c>
      <c r="F199" s="1324" t="s">
        <v>158</v>
      </c>
      <c r="G199" s="1324" t="s">
        <v>1913</v>
      </c>
      <c r="H199" s="1324" t="s">
        <v>1022</v>
      </c>
      <c r="I199" s="1324" t="s">
        <v>2361</v>
      </c>
      <c r="J199" s="1324" t="s">
        <v>1942</v>
      </c>
      <c r="K199" s="1324" t="s">
        <v>1022</v>
      </c>
      <c r="L199" s="1324" t="s">
        <v>1022</v>
      </c>
      <c r="N199" s="1324" t="s">
        <v>1916</v>
      </c>
      <c r="O199" s="1324" t="s">
        <v>1917</v>
      </c>
    </row>
    <row r="200" spans="1:15">
      <c r="A200" s="1323">
        <v>1165297129</v>
      </c>
      <c r="D200" s="1324" t="s">
        <v>2362</v>
      </c>
      <c r="E200" s="1324" t="s">
        <v>2363</v>
      </c>
      <c r="F200" s="1324" t="s">
        <v>147</v>
      </c>
      <c r="G200" s="1324" t="s">
        <v>1886</v>
      </c>
      <c r="H200" s="1324" t="s">
        <v>1929</v>
      </c>
      <c r="I200" s="1324" t="s">
        <v>2363</v>
      </c>
      <c r="J200" s="1324" t="s">
        <v>1931</v>
      </c>
      <c r="K200" s="1324" t="s">
        <v>1932</v>
      </c>
      <c r="L200" s="1324" t="s">
        <v>1929</v>
      </c>
      <c r="N200" s="1324" t="s">
        <v>1916</v>
      </c>
      <c r="O200" s="1324" t="s">
        <v>2110</v>
      </c>
    </row>
    <row r="201" spans="1:15">
      <c r="A201" s="1323">
        <v>1160177789</v>
      </c>
      <c r="D201" s="1324" t="s">
        <v>2364</v>
      </c>
      <c r="E201" s="1324" t="s">
        <v>2365</v>
      </c>
      <c r="F201" s="1324" t="s">
        <v>158</v>
      </c>
      <c r="G201" s="1324" t="s">
        <v>1936</v>
      </c>
      <c r="H201" s="1324" t="s">
        <v>142</v>
      </c>
      <c r="I201" s="1324" t="s">
        <v>2365</v>
      </c>
      <c r="J201" s="1324" t="s">
        <v>1938</v>
      </c>
      <c r="K201" s="1324" t="s">
        <v>142</v>
      </c>
      <c r="L201" s="1324" t="s">
        <v>142</v>
      </c>
      <c r="N201" s="1324" t="s">
        <v>1916</v>
      </c>
      <c r="O201" s="1324" t="s">
        <v>1939</v>
      </c>
    </row>
    <row r="202" spans="1:15">
      <c r="A202" s="1323">
        <v>1164331341</v>
      </c>
      <c r="D202" s="1324" t="s">
        <v>2366</v>
      </c>
      <c r="E202" s="1324" t="s">
        <v>2367</v>
      </c>
      <c r="F202" s="1324" t="s">
        <v>147</v>
      </c>
      <c r="G202" s="1324" t="s">
        <v>1886</v>
      </c>
      <c r="H202" s="1324" t="s">
        <v>1929</v>
      </c>
      <c r="I202" s="1324" t="s">
        <v>2367</v>
      </c>
      <c r="J202" s="1324" t="s">
        <v>1931</v>
      </c>
      <c r="K202" s="1324" t="s">
        <v>1932</v>
      </c>
      <c r="L202" s="1324" t="s">
        <v>1929</v>
      </c>
      <c r="N202" s="1324" t="s">
        <v>1933</v>
      </c>
      <c r="O202" s="1324" t="s">
        <v>1980</v>
      </c>
    </row>
    <row r="203" spans="1:15">
      <c r="A203" s="1323">
        <v>1142067165</v>
      </c>
      <c r="D203" s="1324" t="s">
        <v>2368</v>
      </c>
      <c r="E203" s="1324" t="s">
        <v>2369</v>
      </c>
      <c r="F203" s="1324" t="s">
        <v>143</v>
      </c>
      <c r="G203" s="1324" t="s">
        <v>1919</v>
      </c>
      <c r="H203" s="1324" t="s">
        <v>1038</v>
      </c>
      <c r="I203" s="1324" t="s">
        <v>2369</v>
      </c>
      <c r="J203" s="1324" t="s">
        <v>1915</v>
      </c>
      <c r="K203" s="1324" t="s">
        <v>1921</v>
      </c>
      <c r="L203" s="1324" t="s">
        <v>1038</v>
      </c>
      <c r="N203" s="1324" t="s">
        <v>1916</v>
      </c>
      <c r="O203" s="1324" t="s">
        <v>1961</v>
      </c>
    </row>
    <row r="204" spans="1:15">
      <c r="A204" s="1323">
        <v>1140414724</v>
      </c>
      <c r="D204" s="1324" t="s">
        <v>2370</v>
      </c>
      <c r="E204" s="1324" t="s">
        <v>2371</v>
      </c>
      <c r="F204" s="1324" t="s">
        <v>159</v>
      </c>
      <c r="G204" s="1324" t="s">
        <v>1919</v>
      </c>
      <c r="H204" s="1324" t="s">
        <v>1039</v>
      </c>
      <c r="I204" s="1324" t="s">
        <v>2371</v>
      </c>
      <c r="J204" s="1324" t="s">
        <v>1998</v>
      </c>
      <c r="K204" s="1324" t="s">
        <v>1999</v>
      </c>
      <c r="L204" s="1324" t="s">
        <v>1039</v>
      </c>
      <c r="N204" s="1324" t="s">
        <v>1933</v>
      </c>
      <c r="O204" s="1324" t="s">
        <v>1958</v>
      </c>
    </row>
    <row r="205" spans="1:15">
      <c r="A205" s="1323">
        <v>1142387530</v>
      </c>
      <c r="D205" s="1324" t="s">
        <v>2372</v>
      </c>
      <c r="E205" s="1324" t="s">
        <v>2373</v>
      </c>
      <c r="F205" s="1324" t="s">
        <v>158</v>
      </c>
      <c r="G205" s="1324" t="s">
        <v>1913</v>
      </c>
      <c r="H205" s="1324" t="s">
        <v>1021</v>
      </c>
      <c r="I205" s="1324" t="s">
        <v>2373</v>
      </c>
      <c r="J205" s="1324" t="s">
        <v>1915</v>
      </c>
      <c r="K205" s="1324" t="s">
        <v>1021</v>
      </c>
      <c r="L205" s="1324" t="s">
        <v>1021</v>
      </c>
      <c r="N205" s="1324" t="s">
        <v>1916</v>
      </c>
      <c r="O205" s="1324" t="s">
        <v>1943</v>
      </c>
    </row>
    <row r="206" spans="1:15">
      <c r="A206" s="1323">
        <v>1141217910</v>
      </c>
      <c r="D206" s="1324" t="s">
        <v>2374</v>
      </c>
      <c r="E206" s="1324" t="s">
        <v>2375</v>
      </c>
      <c r="F206" s="1324" t="s">
        <v>147</v>
      </c>
      <c r="G206" s="1324" t="s">
        <v>1886</v>
      </c>
      <c r="H206" s="1324" t="s">
        <v>1987</v>
      </c>
      <c r="I206" s="1324" t="s">
        <v>2375</v>
      </c>
      <c r="J206" s="1324" t="s">
        <v>1988</v>
      </c>
      <c r="K206" s="1324" t="s">
        <v>1989</v>
      </c>
      <c r="L206" s="1324" t="s">
        <v>1987</v>
      </c>
      <c r="N206" s="1324" t="s">
        <v>1916</v>
      </c>
      <c r="O206" s="1324" t="s">
        <v>2110</v>
      </c>
    </row>
    <row r="207" spans="1:15">
      <c r="A207" s="1323">
        <v>1144338499</v>
      </c>
      <c r="D207" s="1324" t="s">
        <v>2376</v>
      </c>
      <c r="E207" s="1324" t="s">
        <v>2377</v>
      </c>
      <c r="F207" s="1324" t="s">
        <v>150</v>
      </c>
      <c r="G207" s="1324" t="s">
        <v>1886</v>
      </c>
      <c r="H207" s="1324" t="s">
        <v>1929</v>
      </c>
      <c r="I207" s="1324" t="s">
        <v>2377</v>
      </c>
      <c r="J207" s="1324" t="s">
        <v>1931</v>
      </c>
      <c r="K207" s="1324" t="s">
        <v>1932</v>
      </c>
      <c r="L207" s="1324" t="s">
        <v>1929</v>
      </c>
      <c r="N207" s="1324" t="s">
        <v>1916</v>
      </c>
      <c r="O207" s="1324" t="s">
        <v>2012</v>
      </c>
    </row>
    <row r="208" spans="1:15">
      <c r="A208" s="1323">
        <v>1167952093</v>
      </c>
      <c r="D208" s="1324" t="s">
        <v>2378</v>
      </c>
      <c r="E208" s="1324" t="s">
        <v>2379</v>
      </c>
      <c r="F208" s="1324" t="s">
        <v>143</v>
      </c>
      <c r="G208" s="1324" t="s">
        <v>1924</v>
      </c>
      <c r="H208" s="1324" t="s">
        <v>172</v>
      </c>
      <c r="I208" s="1324" t="s">
        <v>2379</v>
      </c>
      <c r="J208" s="1324" t="s">
        <v>1926</v>
      </c>
      <c r="K208" s="1324" t="s">
        <v>172</v>
      </c>
      <c r="L208" s="1324" t="s">
        <v>172</v>
      </c>
      <c r="N208" s="1324" t="s">
        <v>1916</v>
      </c>
      <c r="O208" s="1324" t="s">
        <v>1927</v>
      </c>
    </row>
    <row r="209" spans="1:15">
      <c r="A209" s="1323">
        <v>1142254151</v>
      </c>
      <c r="D209" s="1324" t="s">
        <v>2380</v>
      </c>
      <c r="E209" s="1324" t="s">
        <v>2381</v>
      </c>
      <c r="F209" s="1324" t="s">
        <v>150</v>
      </c>
      <c r="G209" s="1324" t="s">
        <v>1919</v>
      </c>
      <c r="H209" s="1324" t="s">
        <v>1038</v>
      </c>
      <c r="I209" s="1324" t="s">
        <v>2381</v>
      </c>
      <c r="J209" s="1324" t="s">
        <v>1915</v>
      </c>
      <c r="K209" s="1324" t="s">
        <v>1921</v>
      </c>
      <c r="L209" s="1324" t="s">
        <v>1038</v>
      </c>
      <c r="N209" s="1324" t="s">
        <v>1933</v>
      </c>
      <c r="O209" s="1324" t="s">
        <v>1958</v>
      </c>
    </row>
    <row r="210" spans="1:15">
      <c r="A210" s="1323">
        <v>1146587580</v>
      </c>
      <c r="D210" s="1324" t="s">
        <v>2382</v>
      </c>
      <c r="E210" s="1324" t="s">
        <v>2383</v>
      </c>
      <c r="F210" s="1324" t="s">
        <v>147</v>
      </c>
      <c r="G210" s="1324" t="s">
        <v>1924</v>
      </c>
      <c r="H210" s="1324" t="s">
        <v>1978</v>
      </c>
      <c r="I210" s="1324" t="s">
        <v>2383</v>
      </c>
      <c r="J210" s="1324" t="s">
        <v>1924</v>
      </c>
      <c r="K210" s="1324" t="s">
        <v>1978</v>
      </c>
      <c r="L210" s="1324" t="s">
        <v>1978</v>
      </c>
      <c r="N210" s="1324" t="s">
        <v>1933</v>
      </c>
      <c r="O210" s="1324" t="s">
        <v>1980</v>
      </c>
    </row>
    <row r="211" spans="1:15">
      <c r="A211" s="1323">
        <v>1144612836</v>
      </c>
      <c r="D211" s="1324" t="s">
        <v>2384</v>
      </c>
      <c r="E211" s="1324" t="s">
        <v>2385</v>
      </c>
      <c r="F211" s="1324" t="s">
        <v>147</v>
      </c>
      <c r="G211" s="1324" t="s">
        <v>1924</v>
      </c>
      <c r="H211" s="1324" t="s">
        <v>172</v>
      </c>
      <c r="I211" s="1324" t="s">
        <v>2385</v>
      </c>
      <c r="J211" s="1324" t="s">
        <v>1926</v>
      </c>
      <c r="K211" s="1324" t="s">
        <v>172</v>
      </c>
      <c r="L211" s="1324" t="s">
        <v>172</v>
      </c>
      <c r="N211" s="1324" t="s">
        <v>1933</v>
      </c>
      <c r="O211" s="1324" t="s">
        <v>1980</v>
      </c>
    </row>
    <row r="212" spans="1:15">
      <c r="A212" s="1323">
        <v>1142150078</v>
      </c>
      <c r="D212" s="1324" t="s">
        <v>2386</v>
      </c>
      <c r="E212" s="1324" t="s">
        <v>2387</v>
      </c>
      <c r="F212" s="1324" t="s">
        <v>158</v>
      </c>
      <c r="G212" s="1324" t="s">
        <v>1913</v>
      </c>
      <c r="H212" s="1324" t="s">
        <v>1022</v>
      </c>
      <c r="I212" s="1324" t="s">
        <v>2387</v>
      </c>
      <c r="J212" s="1324" t="s">
        <v>1942</v>
      </c>
      <c r="K212" s="1324" t="s">
        <v>1022</v>
      </c>
      <c r="L212" s="1324" t="s">
        <v>1022</v>
      </c>
      <c r="N212" s="1324" t="s">
        <v>1933</v>
      </c>
      <c r="O212" s="1324" t="s">
        <v>1934</v>
      </c>
    </row>
    <row r="213" spans="1:15">
      <c r="A213" s="1323">
        <v>1143927912</v>
      </c>
      <c r="D213" s="1324" t="s">
        <v>2388</v>
      </c>
      <c r="E213" s="1324" t="s">
        <v>2389</v>
      </c>
      <c r="F213" s="1324" t="s">
        <v>102</v>
      </c>
      <c r="G213" s="1324" t="s">
        <v>1886</v>
      </c>
      <c r="H213" s="1324" t="s">
        <v>1929</v>
      </c>
      <c r="I213" s="1324" t="s">
        <v>2389</v>
      </c>
      <c r="J213" s="1324" t="s">
        <v>1931</v>
      </c>
      <c r="K213" s="1324" t="s">
        <v>1932</v>
      </c>
      <c r="L213" s="1324" t="s">
        <v>1929</v>
      </c>
      <c r="N213" s="1324" t="s">
        <v>1933</v>
      </c>
      <c r="O213" s="1324" t="s">
        <v>1934</v>
      </c>
    </row>
    <row r="214" spans="1:15">
      <c r="A214" s="1323">
        <v>1148184683</v>
      </c>
      <c r="D214" s="1324" t="s">
        <v>2390</v>
      </c>
      <c r="E214" s="1324" t="s">
        <v>2391</v>
      </c>
      <c r="F214" s="1324" t="s">
        <v>143</v>
      </c>
      <c r="G214" s="1324" t="s">
        <v>1886</v>
      </c>
      <c r="H214" s="1324" t="s">
        <v>1929</v>
      </c>
      <c r="I214" s="1324" t="s">
        <v>2391</v>
      </c>
      <c r="J214" s="1324" t="s">
        <v>1931</v>
      </c>
      <c r="K214" s="1324" t="s">
        <v>1932</v>
      </c>
      <c r="L214" s="1324" t="s">
        <v>1929</v>
      </c>
      <c r="N214" s="1324" t="s">
        <v>1916</v>
      </c>
      <c r="O214" s="1324" t="s">
        <v>1927</v>
      </c>
    </row>
    <row r="215" spans="1:15">
      <c r="A215" s="1323">
        <v>1144323582</v>
      </c>
      <c r="D215" s="1324" t="s">
        <v>2392</v>
      </c>
      <c r="E215" s="1324" t="s">
        <v>2393</v>
      </c>
      <c r="F215" s="1324" t="s">
        <v>158</v>
      </c>
      <c r="G215" s="1324" t="s">
        <v>1913</v>
      </c>
      <c r="H215" s="1324" t="s">
        <v>2042</v>
      </c>
      <c r="I215" s="1324" t="s">
        <v>2393</v>
      </c>
      <c r="J215" s="1324" t="s">
        <v>2044</v>
      </c>
      <c r="K215" s="1324" t="s">
        <v>2042</v>
      </c>
      <c r="L215" s="1324" t="s">
        <v>2042</v>
      </c>
      <c r="N215" s="1324" t="s">
        <v>1916</v>
      </c>
      <c r="O215" s="1324" t="s">
        <v>1917</v>
      </c>
    </row>
    <row r="216" spans="1:15">
      <c r="A216" s="1323">
        <v>1143124668</v>
      </c>
      <c r="D216" s="1324" t="s">
        <v>2394</v>
      </c>
      <c r="E216" s="1324" t="s">
        <v>2395</v>
      </c>
      <c r="F216" s="1324" t="s">
        <v>158</v>
      </c>
      <c r="G216" s="1324" t="s">
        <v>1913</v>
      </c>
      <c r="H216" s="1324" t="s">
        <v>2042</v>
      </c>
      <c r="I216" s="1324" t="s">
        <v>2395</v>
      </c>
      <c r="J216" s="1324" t="s">
        <v>2044</v>
      </c>
      <c r="K216" s="1324" t="s">
        <v>2042</v>
      </c>
      <c r="L216" s="1324" t="s">
        <v>2042</v>
      </c>
      <c r="N216" s="1324" t="s">
        <v>1916</v>
      </c>
      <c r="O216" s="1324" t="s">
        <v>1917</v>
      </c>
    </row>
    <row r="217" spans="1:15">
      <c r="A217" s="1323">
        <v>1167292334</v>
      </c>
      <c r="D217" s="1324" t="s">
        <v>2396</v>
      </c>
      <c r="E217" s="1324" t="s">
        <v>2397</v>
      </c>
      <c r="F217" s="1324" t="s">
        <v>147</v>
      </c>
      <c r="G217" s="1324" t="s">
        <v>1924</v>
      </c>
      <c r="H217" s="1324" t="s">
        <v>172</v>
      </c>
      <c r="I217" s="1324" t="s">
        <v>2397</v>
      </c>
      <c r="J217" s="1324" t="s">
        <v>1926</v>
      </c>
      <c r="K217" s="1324" t="s">
        <v>172</v>
      </c>
      <c r="L217" s="1324" t="s">
        <v>172</v>
      </c>
      <c r="N217" s="1324" t="s">
        <v>1916</v>
      </c>
      <c r="O217" s="1324" t="s">
        <v>2110</v>
      </c>
    </row>
    <row r="218" spans="1:15">
      <c r="A218" s="1323">
        <v>1143960616</v>
      </c>
      <c r="D218" s="1324" t="s">
        <v>2398</v>
      </c>
      <c r="E218" s="1324" t="s">
        <v>2399</v>
      </c>
      <c r="F218" s="1324" t="s">
        <v>159</v>
      </c>
      <c r="G218" s="1324" t="s">
        <v>1919</v>
      </c>
      <c r="H218" s="1324" t="s">
        <v>2031</v>
      </c>
      <c r="I218" s="1324" t="s">
        <v>2399</v>
      </c>
      <c r="J218" s="1324" t="s">
        <v>2033</v>
      </c>
      <c r="K218" s="1324" t="s">
        <v>2034</v>
      </c>
      <c r="L218" s="1324" t="s">
        <v>2031</v>
      </c>
      <c r="N218" s="1324" t="s">
        <v>1916</v>
      </c>
      <c r="O218" s="1324" t="s">
        <v>1922</v>
      </c>
    </row>
    <row r="219" spans="1:15">
      <c r="A219" s="1323">
        <v>1148527089</v>
      </c>
      <c r="D219" s="1324" t="s">
        <v>2400</v>
      </c>
      <c r="E219" s="1324" t="s">
        <v>2401</v>
      </c>
      <c r="F219" s="1324" t="s">
        <v>143</v>
      </c>
      <c r="G219" s="1324" t="s">
        <v>1886</v>
      </c>
      <c r="H219" s="1324" t="s">
        <v>1929</v>
      </c>
      <c r="I219" s="1324" t="s">
        <v>2401</v>
      </c>
      <c r="J219" s="1324" t="s">
        <v>1931</v>
      </c>
      <c r="K219" s="1324" t="s">
        <v>1932</v>
      </c>
      <c r="L219" s="1324" t="s">
        <v>1929</v>
      </c>
      <c r="N219" s="1324" t="s">
        <v>1916</v>
      </c>
      <c r="O219" s="1324" t="s">
        <v>1927</v>
      </c>
    </row>
    <row r="220" spans="1:15">
      <c r="A220" s="1323">
        <v>1143129949</v>
      </c>
      <c r="D220" s="1324" t="s">
        <v>2402</v>
      </c>
      <c r="E220" s="1324" t="s">
        <v>2403</v>
      </c>
      <c r="F220" s="1324" t="s">
        <v>143</v>
      </c>
      <c r="G220" s="1324" t="s">
        <v>1919</v>
      </c>
      <c r="H220" s="1324" t="s">
        <v>1073</v>
      </c>
      <c r="I220" s="1324" t="s">
        <v>2403</v>
      </c>
      <c r="J220" s="1324" t="s">
        <v>2341</v>
      </c>
      <c r="K220" s="1324" t="s">
        <v>2342</v>
      </c>
      <c r="L220" s="1324" t="s">
        <v>1073</v>
      </c>
      <c r="N220" s="1324" t="s">
        <v>1916</v>
      </c>
      <c r="O220" s="1324" t="s">
        <v>1961</v>
      </c>
    </row>
    <row r="221" spans="1:15">
      <c r="A221" s="1323">
        <v>1143247014</v>
      </c>
      <c r="D221" s="1324" t="s">
        <v>2404</v>
      </c>
      <c r="E221" s="1324" t="s">
        <v>2405</v>
      </c>
      <c r="F221" s="1324" t="s">
        <v>153</v>
      </c>
      <c r="G221" s="1324" t="s">
        <v>1936</v>
      </c>
      <c r="H221" s="1324" t="s">
        <v>142</v>
      </c>
      <c r="I221" s="1324" t="s">
        <v>2405</v>
      </c>
      <c r="J221" s="1324" t="s">
        <v>1938</v>
      </c>
      <c r="K221" s="1324" t="s">
        <v>142</v>
      </c>
      <c r="L221" s="1324" t="s">
        <v>142</v>
      </c>
      <c r="N221" s="1324" t="s">
        <v>1916</v>
      </c>
      <c r="O221" s="1324" t="s">
        <v>1939</v>
      </c>
    </row>
    <row r="222" spans="1:15">
      <c r="A222" s="1323">
        <v>1144067452</v>
      </c>
      <c r="D222" s="1324" t="s">
        <v>2406</v>
      </c>
      <c r="E222" s="1324" t="s">
        <v>2407</v>
      </c>
      <c r="F222" s="1324" t="s">
        <v>150</v>
      </c>
      <c r="G222" s="1324" t="s">
        <v>1886</v>
      </c>
      <c r="H222" s="1324" t="s">
        <v>1929</v>
      </c>
      <c r="I222" s="1324" t="s">
        <v>2407</v>
      </c>
      <c r="J222" s="1324" t="s">
        <v>1931</v>
      </c>
      <c r="K222" s="1324" t="s">
        <v>1932</v>
      </c>
      <c r="L222" s="1324" t="s">
        <v>1929</v>
      </c>
      <c r="N222" s="1324" t="s">
        <v>1916</v>
      </c>
      <c r="O222" s="1324" t="s">
        <v>2012</v>
      </c>
    </row>
    <row r="223" spans="1:15">
      <c r="A223" s="1323">
        <v>1165439978</v>
      </c>
      <c r="D223" s="1324" t="s">
        <v>2408</v>
      </c>
      <c r="E223" s="1324" t="s">
        <v>2409</v>
      </c>
      <c r="F223" s="1324" t="s">
        <v>158</v>
      </c>
      <c r="G223" s="1324" t="s">
        <v>1913</v>
      </c>
      <c r="H223" s="1324" t="s">
        <v>38</v>
      </c>
      <c r="I223" s="1324" t="s">
        <v>2409</v>
      </c>
      <c r="J223" s="1324" t="s">
        <v>1901</v>
      </c>
      <c r="K223" s="1324" t="s">
        <v>38</v>
      </c>
      <c r="L223" s="1324" t="s">
        <v>38</v>
      </c>
      <c r="N223" s="1324" t="s">
        <v>1916</v>
      </c>
      <c r="O223" s="1324" t="s">
        <v>1943</v>
      </c>
    </row>
    <row r="224" spans="1:15">
      <c r="A224" s="1323">
        <v>1142018168</v>
      </c>
      <c r="D224" s="1324" t="s">
        <v>2410</v>
      </c>
      <c r="E224" s="1324" t="s">
        <v>2411</v>
      </c>
      <c r="F224" s="1324" t="s">
        <v>147</v>
      </c>
      <c r="G224" s="1324" t="s">
        <v>1886</v>
      </c>
      <c r="H224" s="1324" t="s">
        <v>1929</v>
      </c>
      <c r="I224" s="1324" t="s">
        <v>2411</v>
      </c>
      <c r="J224" s="1324" t="s">
        <v>1931</v>
      </c>
      <c r="K224" s="1324" t="s">
        <v>1932</v>
      </c>
      <c r="L224" s="1324" t="s">
        <v>1929</v>
      </c>
      <c r="N224" s="1324" t="s">
        <v>1916</v>
      </c>
      <c r="O224" s="1324" t="s">
        <v>2053</v>
      </c>
    </row>
    <row r="225" spans="1:15">
      <c r="A225" s="1323">
        <v>1140432684</v>
      </c>
      <c r="D225" s="1324" t="s">
        <v>2412</v>
      </c>
      <c r="E225" s="1324" t="s">
        <v>2413</v>
      </c>
      <c r="F225" s="1324" t="s">
        <v>147</v>
      </c>
      <c r="G225" s="1324" t="s">
        <v>1886</v>
      </c>
      <c r="H225" s="1324" t="s">
        <v>1929</v>
      </c>
      <c r="I225" s="1324" t="s">
        <v>2413</v>
      </c>
      <c r="J225" s="1324" t="s">
        <v>1931</v>
      </c>
      <c r="K225" s="1324" t="s">
        <v>1932</v>
      </c>
      <c r="L225" s="1324" t="s">
        <v>1929</v>
      </c>
      <c r="N225" s="1324" t="s">
        <v>1916</v>
      </c>
      <c r="O225" s="1324" t="s">
        <v>2110</v>
      </c>
    </row>
    <row r="226" spans="1:15">
      <c r="A226" s="1323">
        <v>1148425961</v>
      </c>
      <c r="D226" s="1324" t="s">
        <v>2414</v>
      </c>
      <c r="E226" s="1324" t="s">
        <v>2415</v>
      </c>
      <c r="F226" s="1324" t="s">
        <v>147</v>
      </c>
      <c r="G226" s="1324" t="s">
        <v>1886</v>
      </c>
      <c r="H226" s="1324" t="s">
        <v>1929</v>
      </c>
      <c r="I226" s="1324" t="s">
        <v>2415</v>
      </c>
      <c r="J226" s="1324" t="s">
        <v>1931</v>
      </c>
      <c r="K226" s="1324" t="s">
        <v>1932</v>
      </c>
      <c r="L226" s="1324" t="s">
        <v>1929</v>
      </c>
      <c r="N226" s="1324" t="s">
        <v>1933</v>
      </c>
      <c r="O226" s="1324" t="s">
        <v>1980</v>
      </c>
    </row>
    <row r="227" spans="1:15">
      <c r="A227" s="1323">
        <v>1140163248</v>
      </c>
      <c r="D227" s="1324" t="s">
        <v>2416</v>
      </c>
      <c r="E227" s="1324" t="s">
        <v>2417</v>
      </c>
      <c r="F227" s="1324" t="s">
        <v>147</v>
      </c>
      <c r="G227" s="1324" t="s">
        <v>1886</v>
      </c>
      <c r="H227" s="1324" t="s">
        <v>1929</v>
      </c>
      <c r="I227" s="1324" t="s">
        <v>2417</v>
      </c>
      <c r="J227" s="1324" t="s">
        <v>1931</v>
      </c>
      <c r="K227" s="1324" t="s">
        <v>1932</v>
      </c>
      <c r="L227" s="1324" t="s">
        <v>1929</v>
      </c>
      <c r="N227" s="1324" t="s">
        <v>1916</v>
      </c>
      <c r="O227" s="1324" t="s">
        <v>2110</v>
      </c>
    </row>
    <row r="228" spans="1:15">
      <c r="A228" s="1323">
        <v>1145593118</v>
      </c>
      <c r="D228" s="1324" t="s">
        <v>2418</v>
      </c>
      <c r="E228" s="1324" t="s">
        <v>2419</v>
      </c>
      <c r="F228" s="1324" t="s">
        <v>153</v>
      </c>
      <c r="G228" s="1324" t="s">
        <v>1936</v>
      </c>
      <c r="H228" s="1324" t="s">
        <v>142</v>
      </c>
      <c r="I228" s="1324" t="s">
        <v>2419</v>
      </c>
      <c r="J228" s="1324" t="s">
        <v>1938</v>
      </c>
      <c r="K228" s="1324" t="s">
        <v>142</v>
      </c>
      <c r="L228" s="1324" t="s">
        <v>142</v>
      </c>
      <c r="N228" s="1324" t="s">
        <v>1916</v>
      </c>
      <c r="O228" s="1324" t="s">
        <v>1917</v>
      </c>
    </row>
    <row r="229" spans="1:15">
      <c r="A229" s="1323">
        <v>1143785823</v>
      </c>
      <c r="D229" s="1324" t="s">
        <v>2420</v>
      </c>
      <c r="E229" s="1324" t="s">
        <v>2421</v>
      </c>
      <c r="F229" s="1324" t="s">
        <v>147</v>
      </c>
      <c r="G229" s="1324" t="s">
        <v>1886</v>
      </c>
      <c r="H229" s="1324" t="s">
        <v>1987</v>
      </c>
      <c r="I229" s="1324" t="s">
        <v>2421</v>
      </c>
      <c r="J229" s="1324" t="s">
        <v>1988</v>
      </c>
      <c r="K229" s="1324" t="s">
        <v>1989</v>
      </c>
      <c r="L229" s="1324" t="s">
        <v>1987</v>
      </c>
      <c r="N229" s="1324" t="s">
        <v>1916</v>
      </c>
      <c r="O229" s="1324" t="s">
        <v>2110</v>
      </c>
    </row>
    <row r="230" spans="1:15">
      <c r="A230" s="1323">
        <v>1142452490</v>
      </c>
      <c r="D230" s="1324" t="s">
        <v>2422</v>
      </c>
      <c r="E230" s="1324" t="s">
        <v>2423</v>
      </c>
      <c r="F230" s="1324" t="s">
        <v>147</v>
      </c>
      <c r="G230" s="1324" t="s">
        <v>1886</v>
      </c>
      <c r="H230" s="1324" t="s">
        <v>1987</v>
      </c>
      <c r="I230" s="1324" t="s">
        <v>2423</v>
      </c>
      <c r="J230" s="1324" t="s">
        <v>1988</v>
      </c>
      <c r="K230" s="1324" t="s">
        <v>1989</v>
      </c>
      <c r="L230" s="1324" t="s">
        <v>1987</v>
      </c>
      <c r="N230" s="1324" t="s">
        <v>1933</v>
      </c>
      <c r="O230" s="1324" t="s">
        <v>1980</v>
      </c>
    </row>
    <row r="231" spans="1:15">
      <c r="A231" s="1323">
        <v>1142269936</v>
      </c>
      <c r="D231" s="1324" t="s">
        <v>2424</v>
      </c>
      <c r="E231" s="1324" t="s">
        <v>2425</v>
      </c>
      <c r="F231" s="1324" t="s">
        <v>147</v>
      </c>
      <c r="G231" s="1324" t="s">
        <v>1886</v>
      </c>
      <c r="H231" s="1324" t="s">
        <v>1929</v>
      </c>
      <c r="I231" s="1324" t="s">
        <v>2425</v>
      </c>
      <c r="J231" s="1324" t="s">
        <v>1931</v>
      </c>
      <c r="K231" s="1324" t="s">
        <v>1932</v>
      </c>
      <c r="L231" s="1324" t="s">
        <v>1929</v>
      </c>
      <c r="N231" s="1324" t="s">
        <v>1933</v>
      </c>
      <c r="O231" s="1324" t="s">
        <v>1980</v>
      </c>
    </row>
    <row r="232" spans="1:15">
      <c r="A232" s="1323">
        <v>1142360032</v>
      </c>
      <c r="D232" s="1324" t="s">
        <v>2426</v>
      </c>
      <c r="E232" s="1324" t="s">
        <v>2427</v>
      </c>
      <c r="F232" s="1324" t="s">
        <v>147</v>
      </c>
      <c r="G232" s="1324" t="s">
        <v>1886</v>
      </c>
      <c r="H232" s="1324" t="s">
        <v>1987</v>
      </c>
      <c r="I232" s="1324" t="s">
        <v>2427</v>
      </c>
      <c r="J232" s="1324" t="s">
        <v>1988</v>
      </c>
      <c r="K232" s="1324" t="s">
        <v>1989</v>
      </c>
      <c r="L232" s="1324" t="s">
        <v>1987</v>
      </c>
      <c r="N232" s="1324" t="s">
        <v>1933</v>
      </c>
      <c r="O232" s="1324" t="s">
        <v>1980</v>
      </c>
    </row>
    <row r="233" spans="1:15">
      <c r="A233" s="1323">
        <v>1141749037</v>
      </c>
      <c r="D233" s="1324" t="s">
        <v>2428</v>
      </c>
      <c r="E233" s="1324" t="s">
        <v>2429</v>
      </c>
      <c r="F233" s="1324" t="s">
        <v>147</v>
      </c>
      <c r="G233" s="1324" t="s">
        <v>1886</v>
      </c>
      <c r="H233" s="1324" t="s">
        <v>1929</v>
      </c>
      <c r="I233" s="1324" t="s">
        <v>2429</v>
      </c>
      <c r="J233" s="1324" t="s">
        <v>1931</v>
      </c>
      <c r="K233" s="1324" t="s">
        <v>1932</v>
      </c>
      <c r="L233" s="1324" t="s">
        <v>1929</v>
      </c>
      <c r="N233" s="1324" t="s">
        <v>1933</v>
      </c>
      <c r="O233" s="1324" t="s">
        <v>2103</v>
      </c>
    </row>
    <row r="234" spans="1:15">
      <c r="A234" s="1323">
        <v>1148057830</v>
      </c>
      <c r="D234" s="1324" t="s">
        <v>2430</v>
      </c>
      <c r="E234" s="1324" t="s">
        <v>2431</v>
      </c>
      <c r="F234" s="1324" t="s">
        <v>147</v>
      </c>
      <c r="G234" s="1324" t="s">
        <v>1886</v>
      </c>
      <c r="H234" s="1324" t="s">
        <v>1929</v>
      </c>
      <c r="I234" s="1324" t="s">
        <v>2431</v>
      </c>
      <c r="J234" s="1324" t="s">
        <v>1931</v>
      </c>
      <c r="K234" s="1324" t="s">
        <v>1932</v>
      </c>
      <c r="L234" s="1324" t="s">
        <v>1929</v>
      </c>
      <c r="N234" s="1324" t="s">
        <v>1916</v>
      </c>
      <c r="O234" s="1324" t="s">
        <v>2110</v>
      </c>
    </row>
    <row r="235" spans="1:15">
      <c r="A235" s="1323">
        <v>1144210532</v>
      </c>
      <c r="D235" s="1324" t="s">
        <v>2432</v>
      </c>
      <c r="E235" s="1324" t="s">
        <v>2433</v>
      </c>
      <c r="F235" s="1324" t="s">
        <v>147</v>
      </c>
      <c r="G235" s="1324" t="s">
        <v>1886</v>
      </c>
      <c r="H235" s="1324" t="s">
        <v>1929</v>
      </c>
      <c r="I235" s="1324" t="s">
        <v>2433</v>
      </c>
      <c r="J235" s="1324" t="s">
        <v>1931</v>
      </c>
      <c r="K235" s="1324" t="s">
        <v>1932</v>
      </c>
      <c r="L235" s="1324" t="s">
        <v>1929</v>
      </c>
      <c r="N235" s="1324" t="s">
        <v>1916</v>
      </c>
      <c r="O235" s="1324" t="s">
        <v>2110</v>
      </c>
    </row>
    <row r="236" spans="1:15">
      <c r="A236" s="1323">
        <v>1142172056</v>
      </c>
      <c r="D236" s="1324" t="s">
        <v>2434</v>
      </c>
      <c r="E236" s="1324" t="s">
        <v>2435</v>
      </c>
      <c r="F236" s="1324" t="s">
        <v>147</v>
      </c>
      <c r="G236" s="1324" t="s">
        <v>1886</v>
      </c>
      <c r="H236" s="1324" t="s">
        <v>1929</v>
      </c>
      <c r="I236" s="1324" t="s">
        <v>2435</v>
      </c>
      <c r="J236" s="1324" t="s">
        <v>1931</v>
      </c>
      <c r="K236" s="1324" t="s">
        <v>1932</v>
      </c>
      <c r="L236" s="1324" t="s">
        <v>1929</v>
      </c>
      <c r="N236" s="1324" t="s">
        <v>1916</v>
      </c>
      <c r="O236" s="1324" t="s">
        <v>2110</v>
      </c>
    </row>
    <row r="237" spans="1:15">
      <c r="A237" s="1323">
        <v>1143836352</v>
      </c>
      <c r="D237" s="1324" t="s">
        <v>2436</v>
      </c>
      <c r="E237" s="1324" t="s">
        <v>2437</v>
      </c>
      <c r="F237" s="1324" t="s">
        <v>147</v>
      </c>
      <c r="G237" s="1324" t="s">
        <v>1886</v>
      </c>
      <c r="H237" s="1324" t="s">
        <v>1987</v>
      </c>
      <c r="I237" s="1324" t="s">
        <v>2437</v>
      </c>
      <c r="J237" s="1324" t="s">
        <v>1988</v>
      </c>
      <c r="K237" s="1324" t="s">
        <v>1989</v>
      </c>
      <c r="L237" s="1324" t="s">
        <v>1987</v>
      </c>
      <c r="N237" s="1324" t="s">
        <v>1916</v>
      </c>
      <c r="O237" s="1324" t="s">
        <v>2110</v>
      </c>
    </row>
    <row r="238" spans="1:15">
      <c r="A238" s="1323">
        <v>1142342576</v>
      </c>
      <c r="D238" s="1324" t="s">
        <v>2438</v>
      </c>
      <c r="E238" s="1324" t="s">
        <v>2439</v>
      </c>
      <c r="F238" s="1324" t="s">
        <v>147</v>
      </c>
      <c r="G238" s="1324" t="s">
        <v>1886</v>
      </c>
      <c r="H238" s="1324" t="s">
        <v>1929</v>
      </c>
      <c r="I238" s="1324" t="s">
        <v>2439</v>
      </c>
      <c r="J238" s="1324" t="s">
        <v>1931</v>
      </c>
      <c r="K238" s="1324" t="s">
        <v>1932</v>
      </c>
      <c r="L238" s="1324" t="s">
        <v>1929</v>
      </c>
      <c r="N238" s="1324" t="s">
        <v>1933</v>
      </c>
      <c r="O238" s="1324" t="s">
        <v>1980</v>
      </c>
    </row>
    <row r="239" spans="1:15">
      <c r="A239" s="1323">
        <v>1143083484</v>
      </c>
      <c r="D239" s="1324" t="s">
        <v>2440</v>
      </c>
      <c r="E239" s="1324" t="s">
        <v>2441</v>
      </c>
      <c r="F239" s="1324" t="s">
        <v>147</v>
      </c>
      <c r="G239" s="1324" t="s">
        <v>1886</v>
      </c>
      <c r="H239" s="1324" t="s">
        <v>1929</v>
      </c>
      <c r="I239" s="1324" t="s">
        <v>2441</v>
      </c>
      <c r="J239" s="1324" t="s">
        <v>1931</v>
      </c>
      <c r="K239" s="1324" t="s">
        <v>1932</v>
      </c>
      <c r="L239" s="1324" t="s">
        <v>1929</v>
      </c>
      <c r="N239" s="1324" t="s">
        <v>1916</v>
      </c>
      <c r="O239" s="1324" t="s">
        <v>2110</v>
      </c>
    </row>
    <row r="240" spans="1:15">
      <c r="A240" s="1323">
        <v>1146225553</v>
      </c>
      <c r="D240" s="1324" t="s">
        <v>2442</v>
      </c>
      <c r="E240" s="1324" t="s">
        <v>2443</v>
      </c>
      <c r="F240" s="1324" t="s">
        <v>150</v>
      </c>
      <c r="G240" s="1324" t="s">
        <v>1886</v>
      </c>
      <c r="H240" s="1324" t="s">
        <v>1929</v>
      </c>
      <c r="I240" s="1324" t="s">
        <v>2443</v>
      </c>
      <c r="J240" s="1324" t="s">
        <v>1931</v>
      </c>
      <c r="K240" s="1324" t="s">
        <v>1932</v>
      </c>
      <c r="L240" s="1324" t="s">
        <v>1929</v>
      </c>
      <c r="N240" s="1324" t="s">
        <v>1933</v>
      </c>
      <c r="O240" s="1324" t="s">
        <v>2103</v>
      </c>
    </row>
    <row r="241" spans="1:15">
      <c r="A241" s="1323">
        <v>1160768082</v>
      </c>
      <c r="D241" s="1324" t="s">
        <v>2444</v>
      </c>
      <c r="E241" s="1324" t="s">
        <v>2445</v>
      </c>
      <c r="F241" s="1324" t="s">
        <v>102</v>
      </c>
      <c r="G241" s="1324" t="s">
        <v>1886</v>
      </c>
      <c r="H241" s="1324" t="s">
        <v>1929</v>
      </c>
      <c r="I241" s="1324" t="s">
        <v>2445</v>
      </c>
      <c r="J241" s="1324" t="s">
        <v>1931</v>
      </c>
      <c r="K241" s="1324" t="s">
        <v>1932</v>
      </c>
      <c r="L241" s="1324" t="s">
        <v>1929</v>
      </c>
      <c r="N241" s="1324" t="s">
        <v>1933</v>
      </c>
      <c r="O241" s="1324" t="s">
        <v>1934</v>
      </c>
    </row>
    <row r="242" spans="1:15">
      <c r="A242" s="1323">
        <v>1142377614</v>
      </c>
      <c r="D242" s="1324" t="s">
        <v>2446</v>
      </c>
      <c r="E242" s="1324" t="s">
        <v>2447</v>
      </c>
      <c r="F242" s="1324" t="s">
        <v>159</v>
      </c>
      <c r="G242" s="1324" t="s">
        <v>1919</v>
      </c>
      <c r="H242" s="1324" t="s">
        <v>1038</v>
      </c>
      <c r="I242" s="1324" t="s">
        <v>2447</v>
      </c>
      <c r="J242" s="1324" t="s">
        <v>1915</v>
      </c>
      <c r="K242" s="1324" t="s">
        <v>1921</v>
      </c>
      <c r="L242" s="1324" t="s">
        <v>1038</v>
      </c>
      <c r="N242" s="1324" t="s">
        <v>1916</v>
      </c>
      <c r="O242" s="1324" t="s">
        <v>1961</v>
      </c>
    </row>
    <row r="243" spans="1:15">
      <c r="A243" s="1323">
        <v>1147451869</v>
      </c>
      <c r="D243" s="1324" t="s">
        <v>2448</v>
      </c>
      <c r="E243" s="1324" t="s">
        <v>2449</v>
      </c>
      <c r="F243" s="1324" t="s">
        <v>159</v>
      </c>
      <c r="G243" s="1324" t="s">
        <v>1919</v>
      </c>
      <c r="H243" s="1324" t="s">
        <v>1038</v>
      </c>
      <c r="I243" s="1324" t="s">
        <v>2449</v>
      </c>
      <c r="J243" s="1324" t="s">
        <v>1915</v>
      </c>
      <c r="K243" s="1324" t="s">
        <v>1921</v>
      </c>
      <c r="L243" s="1324" t="s">
        <v>1038</v>
      </c>
      <c r="N243" s="1324" t="s">
        <v>1916</v>
      </c>
      <c r="O243" s="1324" t="s">
        <v>1961</v>
      </c>
    </row>
    <row r="244" spans="1:15">
      <c r="A244" s="1323">
        <v>1142654350</v>
      </c>
      <c r="D244" s="1324" t="s">
        <v>2450</v>
      </c>
      <c r="E244" s="1324" t="s">
        <v>2451</v>
      </c>
      <c r="F244" s="1324" t="s">
        <v>143</v>
      </c>
      <c r="G244" s="1324" t="s">
        <v>1886</v>
      </c>
      <c r="H244" s="1324" t="s">
        <v>1929</v>
      </c>
      <c r="I244" s="1324" t="s">
        <v>2451</v>
      </c>
      <c r="J244" s="1324" t="s">
        <v>1931</v>
      </c>
      <c r="K244" s="1324" t="s">
        <v>1932</v>
      </c>
      <c r="L244" s="1324" t="s">
        <v>1929</v>
      </c>
      <c r="N244" s="1324" t="s">
        <v>1933</v>
      </c>
      <c r="O244" s="1324" t="s">
        <v>1934</v>
      </c>
    </row>
    <row r="245" spans="1:15">
      <c r="A245" s="1323">
        <v>1149646102</v>
      </c>
      <c r="D245" s="1324" t="s">
        <v>2452</v>
      </c>
      <c r="E245" s="1324" t="s">
        <v>2453</v>
      </c>
      <c r="F245" s="1324" t="s">
        <v>153</v>
      </c>
      <c r="G245" s="1324" t="s">
        <v>2024</v>
      </c>
      <c r="H245" s="1324" t="s">
        <v>1020</v>
      </c>
      <c r="I245" s="1324" t="s">
        <v>2453</v>
      </c>
      <c r="J245" s="1324" t="s">
        <v>1915</v>
      </c>
      <c r="K245" s="1324" t="s">
        <v>1020</v>
      </c>
      <c r="L245" s="1324" t="s">
        <v>1020</v>
      </c>
      <c r="N245" s="1324" t="s">
        <v>1916</v>
      </c>
      <c r="O245" s="1324" t="s">
        <v>1939</v>
      </c>
    </row>
    <row r="246" spans="1:15">
      <c r="A246" s="1323">
        <v>1144113751</v>
      </c>
      <c r="D246" s="1324" t="s">
        <v>2454</v>
      </c>
      <c r="E246" s="1324" t="s">
        <v>2455</v>
      </c>
      <c r="F246" s="1324" t="s">
        <v>150</v>
      </c>
      <c r="G246" s="1324" t="s">
        <v>1919</v>
      </c>
      <c r="H246" s="1324" t="s">
        <v>1038</v>
      </c>
      <c r="I246" s="1324" t="s">
        <v>2455</v>
      </c>
      <c r="J246" s="1324" t="s">
        <v>1915</v>
      </c>
      <c r="K246" s="1324" t="s">
        <v>1921</v>
      </c>
      <c r="L246" s="1324" t="s">
        <v>1038</v>
      </c>
      <c r="N246" s="1324" t="s">
        <v>1933</v>
      </c>
      <c r="O246" s="1324" t="s">
        <v>1958</v>
      </c>
    </row>
    <row r="247" spans="1:15">
      <c r="A247" s="1323">
        <v>1161247730</v>
      </c>
      <c r="D247" s="1324" t="s">
        <v>2456</v>
      </c>
      <c r="E247" s="1324" t="s">
        <v>2457</v>
      </c>
      <c r="F247" s="1324" t="s">
        <v>153</v>
      </c>
      <c r="G247" s="1324" t="s">
        <v>2024</v>
      </c>
      <c r="H247" s="1324" t="s">
        <v>1020</v>
      </c>
      <c r="I247" s="1324" t="s">
        <v>2457</v>
      </c>
      <c r="J247" s="1324" t="s">
        <v>1915</v>
      </c>
      <c r="K247" s="1324" t="s">
        <v>1020</v>
      </c>
      <c r="L247" s="1324" t="s">
        <v>1020</v>
      </c>
      <c r="N247" s="1324" t="s">
        <v>1916</v>
      </c>
      <c r="O247" s="1324" t="s">
        <v>1939</v>
      </c>
    </row>
    <row r="248" spans="1:15">
      <c r="A248" s="1323">
        <v>1143843242</v>
      </c>
      <c r="D248" s="1324" t="s">
        <v>2458</v>
      </c>
      <c r="E248" s="1324" t="s">
        <v>2459</v>
      </c>
      <c r="F248" s="1324" t="s">
        <v>147</v>
      </c>
      <c r="G248" s="1324" t="s">
        <v>1886</v>
      </c>
      <c r="H248" s="1324" t="s">
        <v>1929</v>
      </c>
      <c r="I248" s="1324" t="s">
        <v>2459</v>
      </c>
      <c r="J248" s="1324" t="s">
        <v>1931</v>
      </c>
      <c r="K248" s="1324" t="s">
        <v>1932</v>
      </c>
      <c r="L248" s="1324" t="s">
        <v>1929</v>
      </c>
      <c r="N248" s="1324" t="s">
        <v>1933</v>
      </c>
      <c r="O248" s="1324" t="s">
        <v>2103</v>
      </c>
    </row>
    <row r="249" spans="1:15">
      <c r="A249" s="1323">
        <v>1141737578</v>
      </c>
      <c r="D249" s="1324" t="s">
        <v>2460</v>
      </c>
      <c r="E249" s="1324" t="s">
        <v>2461</v>
      </c>
      <c r="F249" s="1324" t="s">
        <v>153</v>
      </c>
      <c r="G249" s="1324" t="s">
        <v>1936</v>
      </c>
      <c r="H249" s="1324" t="s">
        <v>142</v>
      </c>
      <c r="I249" s="1324" t="s">
        <v>2461</v>
      </c>
      <c r="J249" s="1324" t="s">
        <v>1938</v>
      </c>
      <c r="K249" s="1324" t="s">
        <v>142</v>
      </c>
      <c r="L249" s="1324" t="s">
        <v>142</v>
      </c>
      <c r="N249" s="1324" t="s">
        <v>1916</v>
      </c>
      <c r="O249" s="1324" t="s">
        <v>1939</v>
      </c>
    </row>
    <row r="250" spans="1:15">
      <c r="A250" s="1323">
        <v>1147330097</v>
      </c>
      <c r="D250" s="1324" t="s">
        <v>2462</v>
      </c>
      <c r="E250" s="1324" t="s">
        <v>2463</v>
      </c>
      <c r="F250" s="1324" t="s">
        <v>158</v>
      </c>
      <c r="G250" s="1324" t="s">
        <v>1936</v>
      </c>
      <c r="H250" s="1324" t="s">
        <v>142</v>
      </c>
      <c r="I250" s="1324" t="s">
        <v>2463</v>
      </c>
      <c r="J250" s="1324" t="s">
        <v>1938</v>
      </c>
      <c r="K250" s="1324" t="s">
        <v>142</v>
      </c>
      <c r="L250" s="1324" t="s">
        <v>142</v>
      </c>
      <c r="N250" s="1324" t="s">
        <v>1916</v>
      </c>
      <c r="O250" s="1324" t="s">
        <v>1939</v>
      </c>
    </row>
    <row r="251" spans="1:15">
      <c r="A251" s="1323">
        <v>1146961868</v>
      </c>
      <c r="D251" s="1324" t="s">
        <v>2464</v>
      </c>
      <c r="E251" s="1324" t="s">
        <v>2465</v>
      </c>
      <c r="F251" s="1324" t="s">
        <v>158</v>
      </c>
      <c r="G251" s="1324" t="s">
        <v>1913</v>
      </c>
      <c r="H251" s="1324" t="s">
        <v>1021</v>
      </c>
      <c r="I251" s="1324" t="s">
        <v>2465</v>
      </c>
      <c r="J251" s="1324" t="s">
        <v>1915</v>
      </c>
      <c r="K251" s="1324" t="s">
        <v>1021</v>
      </c>
      <c r="L251" s="1324" t="s">
        <v>1021</v>
      </c>
      <c r="N251" s="1324" t="s">
        <v>1916</v>
      </c>
      <c r="O251" s="1324" t="s">
        <v>1917</v>
      </c>
    </row>
    <row r="252" spans="1:15">
      <c r="A252" s="1323">
        <v>1146961868</v>
      </c>
      <c r="D252" s="1324" t="s">
        <v>2464</v>
      </c>
      <c r="E252" s="1324" t="s">
        <v>2465</v>
      </c>
      <c r="F252" s="1324" t="s">
        <v>158</v>
      </c>
      <c r="G252" s="1324" t="s">
        <v>1936</v>
      </c>
      <c r="H252" s="1324" t="s">
        <v>142</v>
      </c>
      <c r="I252" s="1324" t="s">
        <v>2465</v>
      </c>
      <c r="J252" s="1324" t="s">
        <v>1938</v>
      </c>
      <c r="K252" s="1324" t="s">
        <v>142</v>
      </c>
      <c r="L252" s="1324" t="s">
        <v>142</v>
      </c>
      <c r="N252" s="1324" t="s">
        <v>1916</v>
      </c>
      <c r="O252" s="1324" t="s">
        <v>1939</v>
      </c>
    </row>
    <row r="253" spans="1:15">
      <c r="A253" s="1323">
        <v>1160312584</v>
      </c>
      <c r="D253" s="1324" t="s">
        <v>2466</v>
      </c>
      <c r="E253" s="1324" t="s">
        <v>2467</v>
      </c>
      <c r="F253" s="1324" t="s">
        <v>103</v>
      </c>
      <c r="G253" s="1324" t="s">
        <v>1886</v>
      </c>
      <c r="H253" s="1324" t="s">
        <v>1954</v>
      </c>
      <c r="I253" s="1324" t="s">
        <v>2467</v>
      </c>
      <c r="J253" s="1324" t="s">
        <v>1956</v>
      </c>
      <c r="K253" s="1324" t="s">
        <v>1957</v>
      </c>
      <c r="L253" s="1324" t="s">
        <v>1954</v>
      </c>
      <c r="N253" s="1324" t="s">
        <v>1916</v>
      </c>
      <c r="O253" s="1324" t="s">
        <v>1939</v>
      </c>
    </row>
    <row r="254" spans="1:15">
      <c r="A254" s="1323">
        <v>1143906536</v>
      </c>
      <c r="D254" s="1324" t="s">
        <v>2468</v>
      </c>
      <c r="E254" s="1324" t="s">
        <v>2469</v>
      </c>
      <c r="F254" s="1324" t="s">
        <v>258</v>
      </c>
      <c r="G254" s="1324" t="s">
        <v>1947</v>
      </c>
      <c r="H254" s="1324" t="s">
        <v>1023</v>
      </c>
      <c r="I254" s="1324" t="s">
        <v>2469</v>
      </c>
      <c r="J254" s="1324" t="s">
        <v>1886</v>
      </c>
      <c r="K254" s="1324" t="s">
        <v>1985</v>
      </c>
      <c r="L254" s="1324" t="s">
        <v>1023</v>
      </c>
      <c r="N254" s="1324" t="s">
        <v>1933</v>
      </c>
      <c r="O254" s="1324" t="s">
        <v>1934</v>
      </c>
    </row>
    <row r="255" spans="1:15">
      <c r="A255" s="1323">
        <v>1144688828</v>
      </c>
      <c r="D255" s="1324" t="s">
        <v>2470</v>
      </c>
      <c r="E255" s="1324" t="s">
        <v>2471</v>
      </c>
      <c r="F255" s="1324" t="s">
        <v>143</v>
      </c>
      <c r="G255" s="1324" t="s">
        <v>1886</v>
      </c>
      <c r="H255" s="1324" t="s">
        <v>1929</v>
      </c>
      <c r="I255" s="1324" t="s">
        <v>2471</v>
      </c>
      <c r="J255" s="1324" t="s">
        <v>1931</v>
      </c>
      <c r="K255" s="1324" t="s">
        <v>1932</v>
      </c>
      <c r="L255" s="1324" t="s">
        <v>1929</v>
      </c>
      <c r="N255" s="1324" t="s">
        <v>1916</v>
      </c>
      <c r="O255" s="1324" t="s">
        <v>1927</v>
      </c>
    </row>
    <row r="256" spans="1:15">
      <c r="A256" s="1323">
        <v>1143511781</v>
      </c>
      <c r="D256" s="1324" t="s">
        <v>2472</v>
      </c>
      <c r="E256" s="1324" t="s">
        <v>2473</v>
      </c>
      <c r="F256" s="1324" t="s">
        <v>150</v>
      </c>
      <c r="G256" s="1324" t="s">
        <v>1886</v>
      </c>
      <c r="H256" s="1324" t="s">
        <v>1929</v>
      </c>
      <c r="I256" s="1324" t="s">
        <v>2473</v>
      </c>
      <c r="J256" s="1324" t="s">
        <v>1931</v>
      </c>
      <c r="K256" s="1324" t="s">
        <v>1932</v>
      </c>
      <c r="L256" s="1324" t="s">
        <v>1929</v>
      </c>
      <c r="N256" s="1324" t="s">
        <v>1933</v>
      </c>
      <c r="O256" s="1324" t="s">
        <v>2103</v>
      </c>
    </row>
    <row r="257" spans="1:15">
      <c r="A257" s="1323">
        <v>1167547497</v>
      </c>
      <c r="D257" s="1324" t="s">
        <v>2474</v>
      </c>
      <c r="E257" s="1324" t="s">
        <v>2475</v>
      </c>
      <c r="F257" s="1324" t="s">
        <v>147</v>
      </c>
      <c r="G257" s="1324" t="s">
        <v>1886</v>
      </c>
      <c r="H257" s="1324" t="s">
        <v>1929</v>
      </c>
      <c r="I257" s="1324" t="s">
        <v>2475</v>
      </c>
      <c r="J257" s="1324" t="s">
        <v>1931</v>
      </c>
      <c r="K257" s="1324" t="s">
        <v>1932</v>
      </c>
      <c r="L257" s="1324" t="s">
        <v>1929</v>
      </c>
      <c r="N257" s="1324" t="s">
        <v>1933</v>
      </c>
      <c r="O257" s="1324" t="s">
        <v>2103</v>
      </c>
    </row>
    <row r="258" spans="1:15">
      <c r="A258" s="1323">
        <v>1149871197</v>
      </c>
      <c r="D258" s="1324" t="s">
        <v>2476</v>
      </c>
      <c r="E258" s="1324" t="s">
        <v>2477</v>
      </c>
      <c r="F258" s="1324" t="s">
        <v>147</v>
      </c>
      <c r="G258" s="1324" t="s">
        <v>1886</v>
      </c>
      <c r="H258" s="1324" t="s">
        <v>1929</v>
      </c>
      <c r="I258" s="1324" t="s">
        <v>2477</v>
      </c>
      <c r="J258" s="1324" t="s">
        <v>1931</v>
      </c>
      <c r="K258" s="1324" t="s">
        <v>1932</v>
      </c>
      <c r="L258" s="1324" t="s">
        <v>1929</v>
      </c>
      <c r="N258" s="1324" t="s">
        <v>1933</v>
      </c>
      <c r="O258" s="1324" t="s">
        <v>2103</v>
      </c>
    </row>
    <row r="259" spans="1:15">
      <c r="A259" s="1323">
        <v>1149656721</v>
      </c>
      <c r="D259" s="1324" t="s">
        <v>2478</v>
      </c>
      <c r="E259" s="1324" t="s">
        <v>2479</v>
      </c>
      <c r="F259" s="1324" t="s">
        <v>153</v>
      </c>
      <c r="G259" s="1324" t="s">
        <v>2024</v>
      </c>
      <c r="H259" s="1324" t="s">
        <v>1020</v>
      </c>
      <c r="I259" s="1324" t="s">
        <v>2479</v>
      </c>
      <c r="J259" s="1324" t="s">
        <v>1915</v>
      </c>
      <c r="K259" s="1324" t="s">
        <v>1020</v>
      </c>
      <c r="L259" s="1324" t="s">
        <v>1020</v>
      </c>
      <c r="N259" s="1324" t="s">
        <v>1916</v>
      </c>
      <c r="O259" s="1324" t="s">
        <v>1939</v>
      </c>
    </row>
    <row r="260" spans="1:15">
      <c r="A260" s="1323">
        <v>1144202976</v>
      </c>
      <c r="D260" s="1324" t="s">
        <v>2480</v>
      </c>
      <c r="E260" s="1324" t="s">
        <v>2481</v>
      </c>
      <c r="F260" s="1324" t="s">
        <v>147</v>
      </c>
      <c r="G260" s="1324" t="s">
        <v>1886</v>
      </c>
      <c r="H260" s="1324" t="s">
        <v>1987</v>
      </c>
      <c r="I260" s="1324" t="s">
        <v>2481</v>
      </c>
      <c r="J260" s="1324" t="s">
        <v>1988</v>
      </c>
      <c r="K260" s="1324" t="s">
        <v>1989</v>
      </c>
      <c r="L260" s="1324" t="s">
        <v>1987</v>
      </c>
      <c r="N260" s="1324" t="s">
        <v>1916</v>
      </c>
      <c r="O260" s="1324" t="s">
        <v>2110</v>
      </c>
    </row>
    <row r="261" spans="1:15">
      <c r="A261" s="1323">
        <v>1142603225</v>
      </c>
      <c r="D261" s="1324" t="s">
        <v>2482</v>
      </c>
      <c r="E261" s="1324" t="s">
        <v>2483</v>
      </c>
      <c r="F261" s="1324" t="s">
        <v>159</v>
      </c>
      <c r="G261" s="1324" t="s">
        <v>1919</v>
      </c>
      <c r="H261" s="1324" t="s">
        <v>1038</v>
      </c>
      <c r="I261" s="1324" t="s">
        <v>2483</v>
      </c>
      <c r="J261" s="1324" t="s">
        <v>1915</v>
      </c>
      <c r="K261" s="1324" t="s">
        <v>1921</v>
      </c>
      <c r="L261" s="1324" t="s">
        <v>1038</v>
      </c>
      <c r="N261" s="1324" t="s">
        <v>1916</v>
      </c>
      <c r="O261" s="1324" t="s">
        <v>1922</v>
      </c>
    </row>
    <row r="262" spans="1:15">
      <c r="A262" s="1323">
        <v>1148975650</v>
      </c>
      <c r="D262" s="1324" t="s">
        <v>2484</v>
      </c>
      <c r="E262" s="1324" t="s">
        <v>2485</v>
      </c>
      <c r="F262" s="1324" t="s">
        <v>150</v>
      </c>
      <c r="G262" s="1324" t="s">
        <v>1886</v>
      </c>
      <c r="H262" s="1324" t="s">
        <v>1987</v>
      </c>
      <c r="I262" s="1324" t="s">
        <v>2485</v>
      </c>
      <c r="J262" s="1324" t="s">
        <v>1988</v>
      </c>
      <c r="K262" s="1324" t="s">
        <v>1989</v>
      </c>
      <c r="L262" s="1324" t="s">
        <v>1987</v>
      </c>
      <c r="N262" s="1324" t="s">
        <v>1916</v>
      </c>
      <c r="O262" s="1324" t="s">
        <v>2012</v>
      </c>
    </row>
    <row r="263" spans="1:15">
      <c r="A263" s="1323">
        <v>1148027718</v>
      </c>
      <c r="D263" s="1324" t="s">
        <v>2486</v>
      </c>
      <c r="E263" s="1324" t="s">
        <v>2487</v>
      </c>
      <c r="F263" s="1324" t="s">
        <v>153</v>
      </c>
      <c r="G263" s="1324" t="s">
        <v>2024</v>
      </c>
      <c r="H263" s="1324" t="s">
        <v>1020</v>
      </c>
      <c r="I263" s="1324" t="s">
        <v>2487</v>
      </c>
      <c r="J263" s="1324" t="s">
        <v>1915</v>
      </c>
      <c r="K263" s="1324" t="s">
        <v>1020</v>
      </c>
      <c r="L263" s="1324" t="s">
        <v>1020</v>
      </c>
      <c r="N263" s="1324" t="s">
        <v>1916</v>
      </c>
      <c r="O263" s="1324" t="s">
        <v>1939</v>
      </c>
    </row>
    <row r="264" spans="1:15">
      <c r="A264" s="1323">
        <v>1167971325</v>
      </c>
      <c r="D264" s="1324" t="s">
        <v>2488</v>
      </c>
      <c r="E264" s="1324" t="s">
        <v>2489</v>
      </c>
      <c r="F264" s="1324" t="s">
        <v>258</v>
      </c>
      <c r="G264" s="1324" t="s">
        <v>1947</v>
      </c>
      <c r="H264" s="1324" t="s">
        <v>1021</v>
      </c>
      <c r="I264" s="1324" t="s">
        <v>2489</v>
      </c>
      <c r="J264" s="1324" t="s">
        <v>1915</v>
      </c>
      <c r="K264" s="1324" t="s">
        <v>1964</v>
      </c>
      <c r="L264" s="1324" t="s">
        <v>1021</v>
      </c>
      <c r="N264" s="1324" t="s">
        <v>1916</v>
      </c>
      <c r="O264" s="1324" t="s">
        <v>1917</v>
      </c>
    </row>
    <row r="265" spans="1:15">
      <c r="A265" s="1323">
        <v>1143961507</v>
      </c>
      <c r="D265" s="1324" t="s">
        <v>2490</v>
      </c>
      <c r="E265" s="1324" t="s">
        <v>2491</v>
      </c>
      <c r="F265" s="1324" t="s">
        <v>150</v>
      </c>
      <c r="G265" s="1324" t="s">
        <v>1919</v>
      </c>
      <c r="H265" s="1324" t="s">
        <v>2031</v>
      </c>
      <c r="I265" s="1324" t="s">
        <v>2491</v>
      </c>
      <c r="J265" s="1324" t="s">
        <v>2033</v>
      </c>
      <c r="K265" s="1324" t="s">
        <v>2034</v>
      </c>
      <c r="L265" s="1324" t="s">
        <v>2031</v>
      </c>
      <c r="N265" s="1324" t="s">
        <v>1933</v>
      </c>
      <c r="O265" s="1324" t="s">
        <v>1958</v>
      </c>
    </row>
    <row r="266" spans="1:15">
      <c r="A266" s="1323">
        <v>1143818004</v>
      </c>
      <c r="D266" s="1324" t="s">
        <v>2492</v>
      </c>
      <c r="E266" s="1324" t="s">
        <v>2493</v>
      </c>
      <c r="F266" s="1324" t="s">
        <v>147</v>
      </c>
      <c r="G266" s="1324" t="s">
        <v>1886</v>
      </c>
      <c r="H266" s="1324" t="s">
        <v>1929</v>
      </c>
      <c r="I266" s="1324" t="s">
        <v>2493</v>
      </c>
      <c r="J266" s="1324" t="s">
        <v>1931</v>
      </c>
      <c r="K266" s="1324" t="s">
        <v>1932</v>
      </c>
      <c r="L266" s="1324" t="s">
        <v>1929</v>
      </c>
      <c r="N266" s="1324" t="s">
        <v>1933</v>
      </c>
      <c r="O266" s="1324" t="s">
        <v>1980</v>
      </c>
    </row>
    <row r="267" spans="1:15">
      <c r="A267" s="1323">
        <v>1160079944</v>
      </c>
      <c r="D267" s="1324" t="s">
        <v>2494</v>
      </c>
      <c r="E267" s="1324" t="s">
        <v>2495</v>
      </c>
      <c r="F267" s="1324" t="s">
        <v>147</v>
      </c>
      <c r="G267" s="1324" t="s">
        <v>1886</v>
      </c>
      <c r="H267" s="1324" t="s">
        <v>1929</v>
      </c>
      <c r="I267" s="1324" t="s">
        <v>2495</v>
      </c>
      <c r="J267" s="1324" t="s">
        <v>1931</v>
      </c>
      <c r="K267" s="1324" t="s">
        <v>1932</v>
      </c>
      <c r="L267" s="1324" t="s">
        <v>1929</v>
      </c>
      <c r="N267" s="1324" t="s">
        <v>1916</v>
      </c>
      <c r="O267" s="1324" t="s">
        <v>2053</v>
      </c>
    </row>
    <row r="268" spans="1:15">
      <c r="A268" s="1323">
        <v>1144183366</v>
      </c>
      <c r="D268" s="1324" t="s">
        <v>2496</v>
      </c>
      <c r="E268" s="1324" t="s">
        <v>2497</v>
      </c>
      <c r="F268" s="1324" t="s">
        <v>147</v>
      </c>
      <c r="G268" s="1324" t="s">
        <v>1886</v>
      </c>
      <c r="H268" s="1324" t="s">
        <v>1929</v>
      </c>
      <c r="I268" s="1324" t="s">
        <v>2497</v>
      </c>
      <c r="J268" s="1324" t="s">
        <v>1931</v>
      </c>
      <c r="K268" s="1324" t="s">
        <v>1932</v>
      </c>
      <c r="L268" s="1324" t="s">
        <v>1929</v>
      </c>
      <c r="N268" s="1324" t="s">
        <v>1916</v>
      </c>
      <c r="O268" s="1324" t="s">
        <v>2110</v>
      </c>
    </row>
    <row r="269" spans="1:15">
      <c r="A269" s="1323">
        <v>1143502459</v>
      </c>
      <c r="D269" s="1324" t="s">
        <v>2498</v>
      </c>
      <c r="E269" s="1324" t="s">
        <v>2499</v>
      </c>
      <c r="F269" s="1324" t="s">
        <v>103</v>
      </c>
      <c r="G269" s="1324" t="s">
        <v>1886</v>
      </c>
      <c r="H269" s="1324" t="s">
        <v>1954</v>
      </c>
      <c r="I269" s="1324" t="s">
        <v>2499</v>
      </c>
      <c r="J269" s="1324" t="s">
        <v>1956</v>
      </c>
      <c r="K269" s="1324" t="s">
        <v>1957</v>
      </c>
      <c r="L269" s="1324" t="s">
        <v>1954</v>
      </c>
      <c r="N269" s="1324" t="s">
        <v>1916</v>
      </c>
      <c r="O269" s="1324" t="s">
        <v>1922</v>
      </c>
    </row>
    <row r="270" spans="1:15">
      <c r="A270" s="1323">
        <v>1144132389</v>
      </c>
      <c r="D270" s="1324" t="s">
        <v>2500</v>
      </c>
      <c r="E270" s="1324" t="s">
        <v>2501</v>
      </c>
      <c r="F270" s="1324" t="s">
        <v>150</v>
      </c>
      <c r="G270" s="1324" t="s">
        <v>1886</v>
      </c>
      <c r="H270" s="1324" t="s">
        <v>1929</v>
      </c>
      <c r="I270" s="1324" t="s">
        <v>2501</v>
      </c>
      <c r="J270" s="1324" t="s">
        <v>1931</v>
      </c>
      <c r="K270" s="1324" t="s">
        <v>1932</v>
      </c>
      <c r="L270" s="1324" t="s">
        <v>1929</v>
      </c>
      <c r="N270" s="1324" t="s">
        <v>1916</v>
      </c>
      <c r="O270" s="1324" t="s">
        <v>2012</v>
      </c>
    </row>
    <row r="271" spans="1:15">
      <c r="A271" s="1323">
        <v>1160522711</v>
      </c>
      <c r="D271" s="1324" t="s">
        <v>2502</v>
      </c>
      <c r="E271" s="1324" t="s">
        <v>2503</v>
      </c>
      <c r="F271" s="1324" t="s">
        <v>150</v>
      </c>
      <c r="G271" s="1324" t="s">
        <v>1886</v>
      </c>
      <c r="H271" s="1324" t="s">
        <v>1929</v>
      </c>
      <c r="I271" s="1324" t="s">
        <v>2503</v>
      </c>
      <c r="J271" s="1324" t="s">
        <v>1931</v>
      </c>
      <c r="K271" s="1324" t="s">
        <v>1932</v>
      </c>
      <c r="L271" s="1324" t="s">
        <v>1929</v>
      </c>
      <c r="N271" s="1324" t="s">
        <v>1916</v>
      </c>
      <c r="O271" s="1324" t="s">
        <v>2012</v>
      </c>
    </row>
    <row r="272" spans="1:15">
      <c r="A272" s="1323">
        <v>1160287257</v>
      </c>
      <c r="D272" s="1324" t="s">
        <v>2504</v>
      </c>
      <c r="E272" s="1324" t="s">
        <v>2505</v>
      </c>
      <c r="F272" s="1324" t="s">
        <v>153</v>
      </c>
      <c r="G272" s="1324" t="s">
        <v>1936</v>
      </c>
      <c r="H272" s="1324" t="s">
        <v>142</v>
      </c>
      <c r="I272" s="1324" t="s">
        <v>2505</v>
      </c>
      <c r="J272" s="1324" t="s">
        <v>1938</v>
      </c>
      <c r="K272" s="1324" t="s">
        <v>142</v>
      </c>
      <c r="L272" s="1324" t="s">
        <v>142</v>
      </c>
      <c r="N272" s="1324" t="s">
        <v>1916</v>
      </c>
      <c r="O272" s="1324" t="s">
        <v>1939</v>
      </c>
    </row>
    <row r="273" spans="1:15">
      <c r="A273" s="1323">
        <v>1148328249</v>
      </c>
      <c r="D273" s="1324" t="s">
        <v>2506</v>
      </c>
      <c r="E273" s="1324" t="s">
        <v>2507</v>
      </c>
      <c r="F273" s="1324" t="s">
        <v>147</v>
      </c>
      <c r="G273" s="1324" t="s">
        <v>1886</v>
      </c>
      <c r="H273" s="1324" t="s">
        <v>1987</v>
      </c>
      <c r="I273" s="1324" t="s">
        <v>2507</v>
      </c>
      <c r="J273" s="1324" t="s">
        <v>1988</v>
      </c>
      <c r="K273" s="1324" t="s">
        <v>1989</v>
      </c>
      <c r="L273" s="1324" t="s">
        <v>1987</v>
      </c>
      <c r="N273" s="1324" t="s">
        <v>1916</v>
      </c>
      <c r="O273" s="1324" t="s">
        <v>2110</v>
      </c>
    </row>
    <row r="274" spans="1:15">
      <c r="A274" s="1323">
        <v>1143776657</v>
      </c>
      <c r="D274" s="1324" t="s">
        <v>2508</v>
      </c>
      <c r="E274" s="1324" t="s">
        <v>2509</v>
      </c>
      <c r="F274" s="1324" t="s">
        <v>150</v>
      </c>
      <c r="G274" s="1324" t="s">
        <v>1886</v>
      </c>
      <c r="H274" s="1324" t="s">
        <v>1929</v>
      </c>
      <c r="I274" s="1324" t="s">
        <v>2509</v>
      </c>
      <c r="J274" s="1324" t="s">
        <v>1931</v>
      </c>
      <c r="K274" s="1324" t="s">
        <v>1932</v>
      </c>
      <c r="L274" s="1324" t="s">
        <v>1929</v>
      </c>
      <c r="N274" s="1324" t="s">
        <v>1916</v>
      </c>
      <c r="O274" s="1324" t="s">
        <v>2053</v>
      </c>
    </row>
    <row r="275" spans="1:15">
      <c r="A275" s="1323">
        <v>1149317720</v>
      </c>
      <c r="D275" s="1324" t="s">
        <v>2510</v>
      </c>
      <c r="E275" s="1324" t="s">
        <v>2511</v>
      </c>
      <c r="F275" s="1324" t="s">
        <v>147</v>
      </c>
      <c r="G275" s="1324" t="s">
        <v>1924</v>
      </c>
      <c r="H275" s="1324" t="s">
        <v>172</v>
      </c>
      <c r="I275" s="1324" t="s">
        <v>2511</v>
      </c>
      <c r="J275" s="1324" t="s">
        <v>1926</v>
      </c>
      <c r="K275" s="1324" t="s">
        <v>172</v>
      </c>
      <c r="L275" s="1324" t="s">
        <v>172</v>
      </c>
      <c r="N275" s="1324" t="s">
        <v>1933</v>
      </c>
      <c r="O275" s="1324" t="s">
        <v>1958</v>
      </c>
    </row>
    <row r="276" spans="1:15">
      <c r="A276" s="1323">
        <v>1165153785</v>
      </c>
      <c r="D276" s="1324" t="s">
        <v>2512</v>
      </c>
      <c r="E276" s="1324" t="s">
        <v>2513</v>
      </c>
      <c r="F276" s="1324" t="s">
        <v>153</v>
      </c>
      <c r="G276" s="1324" t="s">
        <v>1936</v>
      </c>
      <c r="H276" s="1324" t="s">
        <v>142</v>
      </c>
      <c r="I276" s="1324" t="s">
        <v>2513</v>
      </c>
      <c r="J276" s="1324" t="s">
        <v>1938</v>
      </c>
      <c r="K276" s="1324" t="s">
        <v>142</v>
      </c>
      <c r="L276" s="1324" t="s">
        <v>142</v>
      </c>
      <c r="N276" s="1324" t="s">
        <v>1916</v>
      </c>
      <c r="O276" s="1324" t="s">
        <v>1939</v>
      </c>
    </row>
    <row r="277" spans="1:15">
      <c r="A277" s="1323">
        <v>1147859061</v>
      </c>
      <c r="D277" s="1324" t="s">
        <v>2514</v>
      </c>
      <c r="E277" s="1324" t="s">
        <v>2515</v>
      </c>
      <c r="F277" s="1324" t="s">
        <v>147</v>
      </c>
      <c r="G277" s="1324" t="s">
        <v>1886</v>
      </c>
      <c r="H277" s="1324" t="s">
        <v>1987</v>
      </c>
      <c r="I277" s="1324" t="s">
        <v>2515</v>
      </c>
      <c r="J277" s="1324" t="s">
        <v>1988</v>
      </c>
      <c r="K277" s="1324" t="s">
        <v>1989</v>
      </c>
      <c r="L277" s="1324" t="s">
        <v>1987</v>
      </c>
      <c r="N277" s="1324" t="s">
        <v>1916</v>
      </c>
      <c r="O277" s="1324" t="s">
        <v>2110</v>
      </c>
    </row>
    <row r="278" spans="1:15">
      <c r="A278" s="1323">
        <v>1149836372</v>
      </c>
      <c r="D278" s="1324" t="s">
        <v>2516</v>
      </c>
      <c r="E278" s="1324" t="s">
        <v>2517</v>
      </c>
      <c r="F278" s="1324" t="s">
        <v>158</v>
      </c>
      <c r="G278" s="1324" t="s">
        <v>1913</v>
      </c>
      <c r="H278" s="1324" t="s">
        <v>1023</v>
      </c>
      <c r="I278" s="1324" t="s">
        <v>2517</v>
      </c>
      <c r="J278" s="1324" t="s">
        <v>1886</v>
      </c>
      <c r="K278" s="1324" t="s">
        <v>1985</v>
      </c>
      <c r="L278" s="1324" t="s">
        <v>1023</v>
      </c>
      <c r="N278" s="1324" t="s">
        <v>1933</v>
      </c>
      <c r="O278" s="1324" t="s">
        <v>1934</v>
      </c>
    </row>
    <row r="279" spans="1:15">
      <c r="A279" s="1323">
        <v>1149002108</v>
      </c>
      <c r="D279" s="1324" t="s">
        <v>2518</v>
      </c>
      <c r="E279" s="1324" t="s">
        <v>2519</v>
      </c>
      <c r="F279" s="1324" t="s">
        <v>153</v>
      </c>
      <c r="G279" s="1324" t="s">
        <v>1936</v>
      </c>
      <c r="H279" s="1324" t="s">
        <v>142</v>
      </c>
      <c r="I279" s="1324" t="s">
        <v>2519</v>
      </c>
      <c r="J279" s="1324" t="s">
        <v>1938</v>
      </c>
      <c r="K279" s="1324" t="s">
        <v>142</v>
      </c>
      <c r="L279" s="1324" t="s">
        <v>142</v>
      </c>
      <c r="N279" s="1324" t="s">
        <v>1916</v>
      </c>
      <c r="O279" s="1324" t="s">
        <v>1939</v>
      </c>
    </row>
    <row r="280" spans="1:15">
      <c r="A280" s="1323">
        <v>1143956895</v>
      </c>
      <c r="D280" s="1324" t="s">
        <v>2520</v>
      </c>
      <c r="E280" s="1324" t="s">
        <v>2521</v>
      </c>
      <c r="F280" s="1324" t="s">
        <v>158</v>
      </c>
      <c r="G280" s="1324" t="s">
        <v>1913</v>
      </c>
      <c r="H280" s="1324" t="s">
        <v>2042</v>
      </c>
      <c r="I280" s="1324" t="s">
        <v>2521</v>
      </c>
      <c r="J280" s="1324" t="s">
        <v>2044</v>
      </c>
      <c r="K280" s="1324" t="s">
        <v>2042</v>
      </c>
      <c r="L280" s="1324" t="s">
        <v>2042</v>
      </c>
      <c r="N280" s="1324" t="s">
        <v>1916</v>
      </c>
      <c r="O280" s="1324" t="s">
        <v>1943</v>
      </c>
    </row>
    <row r="281" spans="1:15">
      <c r="A281" s="1323">
        <v>1144261501</v>
      </c>
      <c r="D281" s="1324" t="s">
        <v>2522</v>
      </c>
      <c r="E281" s="1324" t="s">
        <v>2523</v>
      </c>
      <c r="F281" s="1324" t="s">
        <v>158</v>
      </c>
      <c r="G281" s="1324" t="s">
        <v>1913</v>
      </c>
      <c r="H281" s="1324" t="s">
        <v>1022</v>
      </c>
      <c r="I281" s="1324" t="s">
        <v>2523</v>
      </c>
      <c r="J281" s="1324" t="s">
        <v>1942</v>
      </c>
      <c r="K281" s="1324" t="s">
        <v>1022</v>
      </c>
      <c r="L281" s="1324" t="s">
        <v>1022</v>
      </c>
      <c r="N281" s="1324" t="s">
        <v>1916</v>
      </c>
      <c r="O281" s="1324" t="s">
        <v>1943</v>
      </c>
    </row>
    <row r="282" spans="1:15">
      <c r="A282" s="1323">
        <v>1162805460</v>
      </c>
      <c r="D282" s="1324" t="s">
        <v>2524</v>
      </c>
      <c r="E282" s="1324" t="s">
        <v>2525</v>
      </c>
      <c r="F282" s="1324" t="s">
        <v>258</v>
      </c>
      <c r="G282" s="1324" t="s">
        <v>1947</v>
      </c>
      <c r="H282" s="1324" t="s">
        <v>1021</v>
      </c>
      <c r="I282" s="1324" t="s">
        <v>2525</v>
      </c>
      <c r="J282" s="1324" t="s">
        <v>1915</v>
      </c>
      <c r="K282" s="1324" t="s">
        <v>1964</v>
      </c>
      <c r="L282" s="1324" t="s">
        <v>1021</v>
      </c>
      <c r="N282" s="1324" t="s">
        <v>1916</v>
      </c>
      <c r="O282" s="1324" t="s">
        <v>1917</v>
      </c>
    </row>
    <row r="283" spans="1:15">
      <c r="A283" s="1323">
        <v>1165362584</v>
      </c>
      <c r="D283" s="1324" t="s">
        <v>2526</v>
      </c>
      <c r="E283" s="1324" t="s">
        <v>2527</v>
      </c>
      <c r="F283" s="1324" t="s">
        <v>150</v>
      </c>
      <c r="G283" s="1324" t="s">
        <v>1886</v>
      </c>
      <c r="H283" s="1324" t="s">
        <v>1929</v>
      </c>
      <c r="I283" s="1324" t="s">
        <v>2527</v>
      </c>
      <c r="J283" s="1324" t="s">
        <v>1931</v>
      </c>
      <c r="K283" s="1324" t="s">
        <v>1932</v>
      </c>
      <c r="L283" s="1324" t="s">
        <v>1929</v>
      </c>
      <c r="N283" s="1324" t="s">
        <v>1933</v>
      </c>
      <c r="O283" s="1324" t="s">
        <v>2103</v>
      </c>
    </row>
    <row r="284" spans="1:15">
      <c r="A284" s="1323">
        <v>1148839096</v>
      </c>
      <c r="D284" s="1324" t="s">
        <v>2528</v>
      </c>
      <c r="E284" s="1324" t="s">
        <v>2529</v>
      </c>
      <c r="F284" s="1324" t="s">
        <v>150</v>
      </c>
      <c r="G284" s="1324" t="s">
        <v>1886</v>
      </c>
      <c r="H284" s="1324" t="s">
        <v>1929</v>
      </c>
      <c r="I284" s="1324" t="s">
        <v>2529</v>
      </c>
      <c r="J284" s="1324" t="s">
        <v>1931</v>
      </c>
      <c r="K284" s="1324" t="s">
        <v>1932</v>
      </c>
      <c r="L284" s="1324" t="s">
        <v>1929</v>
      </c>
      <c r="N284" s="1324" t="s">
        <v>1916</v>
      </c>
      <c r="O284" s="1324" t="s">
        <v>2012</v>
      </c>
    </row>
    <row r="285" spans="1:15">
      <c r="A285" s="1323">
        <v>1164215080</v>
      </c>
      <c r="D285" s="1324" t="s">
        <v>2530</v>
      </c>
      <c r="E285" s="1324" t="s">
        <v>2531</v>
      </c>
      <c r="F285" s="1324" t="s">
        <v>150</v>
      </c>
      <c r="G285" s="1324" t="s">
        <v>1886</v>
      </c>
      <c r="H285" s="1324" t="s">
        <v>1929</v>
      </c>
      <c r="I285" s="1324" t="s">
        <v>2531</v>
      </c>
      <c r="J285" s="1324" t="s">
        <v>1931</v>
      </c>
      <c r="K285" s="1324" t="s">
        <v>1932</v>
      </c>
      <c r="L285" s="1324" t="s">
        <v>1929</v>
      </c>
      <c r="N285" s="1324" t="s">
        <v>1916</v>
      </c>
      <c r="O285" s="1324" t="s">
        <v>2053</v>
      </c>
    </row>
    <row r="286" spans="1:15">
      <c r="A286" s="1323">
        <v>1148236046</v>
      </c>
      <c r="D286" s="1324" t="s">
        <v>2532</v>
      </c>
      <c r="E286" s="1324" t="s">
        <v>2533</v>
      </c>
      <c r="F286" s="1324" t="s">
        <v>150</v>
      </c>
      <c r="G286" s="1324" t="s">
        <v>1886</v>
      </c>
      <c r="H286" s="1324" t="s">
        <v>1929</v>
      </c>
      <c r="I286" s="1324" t="s">
        <v>2533</v>
      </c>
      <c r="J286" s="1324" t="s">
        <v>1931</v>
      </c>
      <c r="K286" s="1324" t="s">
        <v>1932</v>
      </c>
      <c r="L286" s="1324" t="s">
        <v>1929</v>
      </c>
      <c r="N286" s="1324" t="s">
        <v>1916</v>
      </c>
      <c r="O286" s="1324" t="s">
        <v>2012</v>
      </c>
    </row>
    <row r="287" spans="1:15">
      <c r="A287" s="1323">
        <v>1142239939</v>
      </c>
      <c r="D287" s="1324" t="s">
        <v>2534</v>
      </c>
      <c r="E287" s="1324" t="s">
        <v>2535</v>
      </c>
      <c r="F287" s="1324" t="s">
        <v>150</v>
      </c>
      <c r="G287" s="1324" t="s">
        <v>1886</v>
      </c>
      <c r="H287" s="1324" t="s">
        <v>1929</v>
      </c>
      <c r="I287" s="1324" t="s">
        <v>2535</v>
      </c>
      <c r="J287" s="1324" t="s">
        <v>1931</v>
      </c>
      <c r="K287" s="1324" t="s">
        <v>1932</v>
      </c>
      <c r="L287" s="1324" t="s">
        <v>1929</v>
      </c>
      <c r="N287" s="1324" t="s">
        <v>1916</v>
      </c>
      <c r="O287" s="1324" t="s">
        <v>2053</v>
      </c>
    </row>
    <row r="288" spans="1:15">
      <c r="A288" s="1323">
        <v>1142934315</v>
      </c>
      <c r="D288" s="1324" t="s">
        <v>2536</v>
      </c>
      <c r="E288" s="1324" t="s">
        <v>2537</v>
      </c>
      <c r="F288" s="1324" t="s">
        <v>150</v>
      </c>
      <c r="G288" s="1324" t="s">
        <v>1886</v>
      </c>
      <c r="H288" s="1324" t="s">
        <v>1929</v>
      </c>
      <c r="I288" s="1324" t="s">
        <v>2537</v>
      </c>
      <c r="J288" s="1324" t="s">
        <v>1931</v>
      </c>
      <c r="K288" s="1324" t="s">
        <v>1932</v>
      </c>
      <c r="L288" s="1324" t="s">
        <v>1929</v>
      </c>
      <c r="N288" s="1324" t="s">
        <v>1916</v>
      </c>
      <c r="O288" s="1324" t="s">
        <v>2053</v>
      </c>
    </row>
    <row r="289" spans="1:15">
      <c r="A289" s="1323">
        <v>1169837227</v>
      </c>
      <c r="D289" s="1324" t="s">
        <v>2538</v>
      </c>
      <c r="E289" s="1324" t="s">
        <v>2539</v>
      </c>
      <c r="F289" s="1324" t="s">
        <v>159</v>
      </c>
      <c r="G289" s="1324" t="s">
        <v>1924</v>
      </c>
      <c r="H289" s="1324" t="s">
        <v>172</v>
      </c>
      <c r="I289" s="1324" t="s">
        <v>2539</v>
      </c>
      <c r="J289" s="1324" t="s">
        <v>1926</v>
      </c>
      <c r="K289" s="1324" t="s">
        <v>172</v>
      </c>
      <c r="L289" s="1324" t="s">
        <v>172</v>
      </c>
      <c r="N289" s="1324" t="s">
        <v>1933</v>
      </c>
      <c r="O289" s="1324" t="s">
        <v>2103</v>
      </c>
    </row>
    <row r="290" spans="1:15">
      <c r="A290" s="1323">
        <v>1170179767</v>
      </c>
      <c r="D290" s="1324" t="s">
        <v>2540</v>
      </c>
      <c r="E290" s="1324" t="s">
        <v>2541</v>
      </c>
      <c r="F290" s="1324" t="s">
        <v>143</v>
      </c>
      <c r="G290" s="1324" t="s">
        <v>1886</v>
      </c>
      <c r="H290" s="1324" t="s">
        <v>1929</v>
      </c>
      <c r="I290" s="1324" t="s">
        <v>2541</v>
      </c>
      <c r="J290" s="1324" t="s">
        <v>1931</v>
      </c>
      <c r="K290" s="1324" t="s">
        <v>1932</v>
      </c>
      <c r="L290" s="1324" t="s">
        <v>1929</v>
      </c>
      <c r="N290" s="1324" t="s">
        <v>1916</v>
      </c>
      <c r="O290" s="1324" t="s">
        <v>1927</v>
      </c>
    </row>
    <row r="291" spans="1:15">
      <c r="A291" s="1323">
        <v>1145078482</v>
      </c>
      <c r="D291" s="1324" t="s">
        <v>2542</v>
      </c>
      <c r="E291" s="1324" t="s">
        <v>2543</v>
      </c>
      <c r="F291" s="1324" t="s">
        <v>258</v>
      </c>
      <c r="G291" s="1324" t="s">
        <v>1947</v>
      </c>
      <c r="H291" s="1324" t="s">
        <v>1023</v>
      </c>
      <c r="I291" s="1324" t="s">
        <v>2543</v>
      </c>
      <c r="J291" s="1324" t="s">
        <v>1886</v>
      </c>
      <c r="K291" s="1324" t="s">
        <v>1985</v>
      </c>
      <c r="L291" s="1324" t="s">
        <v>1023</v>
      </c>
      <c r="N291" s="1324" t="s">
        <v>1933</v>
      </c>
      <c r="O291" s="1324" t="s">
        <v>1934</v>
      </c>
    </row>
    <row r="292" spans="1:15">
      <c r="A292" s="1323">
        <v>1165496747</v>
      </c>
      <c r="D292" s="1324" t="s">
        <v>2544</v>
      </c>
      <c r="E292" s="1324" t="s">
        <v>2545</v>
      </c>
      <c r="F292" s="1324" t="s">
        <v>150</v>
      </c>
      <c r="G292" s="1324" t="s">
        <v>1919</v>
      </c>
      <c r="H292" s="1324" t="s">
        <v>1038</v>
      </c>
      <c r="I292" s="1324" t="s">
        <v>2545</v>
      </c>
      <c r="J292" s="1324" t="s">
        <v>1915</v>
      </c>
      <c r="K292" s="1324" t="s">
        <v>1921</v>
      </c>
      <c r="L292" s="1324" t="s">
        <v>1038</v>
      </c>
      <c r="N292" s="1324" t="s">
        <v>1933</v>
      </c>
      <c r="O292" s="1324" t="s">
        <v>1958</v>
      </c>
    </row>
    <row r="293" spans="1:15">
      <c r="A293" s="1323">
        <v>1160566403</v>
      </c>
      <c r="D293" s="1324" t="s">
        <v>2546</v>
      </c>
      <c r="E293" s="1324" t="s">
        <v>2547</v>
      </c>
      <c r="F293" s="1324" t="s">
        <v>153</v>
      </c>
      <c r="G293" s="1324" t="s">
        <v>2024</v>
      </c>
      <c r="H293" s="1324" t="s">
        <v>1020</v>
      </c>
      <c r="I293" s="1324" t="s">
        <v>2547</v>
      </c>
      <c r="J293" s="1324" t="s">
        <v>1915</v>
      </c>
      <c r="K293" s="1324" t="s">
        <v>1020</v>
      </c>
      <c r="L293" s="1324" t="s">
        <v>1020</v>
      </c>
      <c r="N293" s="1324" t="s">
        <v>1916</v>
      </c>
      <c r="O293" s="1324" t="s">
        <v>1939</v>
      </c>
    </row>
    <row r="294" spans="1:15">
      <c r="A294" s="1323">
        <v>1142637736</v>
      </c>
      <c r="D294" s="1324" t="s">
        <v>2548</v>
      </c>
      <c r="E294" s="1324" t="s">
        <v>2549</v>
      </c>
      <c r="F294" s="1324" t="s">
        <v>147</v>
      </c>
      <c r="G294" s="1324" t="s">
        <v>1919</v>
      </c>
      <c r="H294" s="1324" t="s">
        <v>1038</v>
      </c>
      <c r="I294" s="1324" t="s">
        <v>2549</v>
      </c>
      <c r="J294" s="1324" t="s">
        <v>1915</v>
      </c>
      <c r="K294" s="1324" t="s">
        <v>1921</v>
      </c>
      <c r="L294" s="1324" t="s">
        <v>1038</v>
      </c>
      <c r="N294" s="1324" t="s">
        <v>1916</v>
      </c>
      <c r="O294" s="1324" t="s">
        <v>1922</v>
      </c>
    </row>
    <row r="295" spans="1:15">
      <c r="A295" s="1323">
        <v>1161224929</v>
      </c>
      <c r="D295" s="1324" t="s">
        <v>2550</v>
      </c>
      <c r="E295" s="1324" t="s">
        <v>2551</v>
      </c>
      <c r="F295" s="1324" t="s">
        <v>153</v>
      </c>
      <c r="G295" s="1324" t="s">
        <v>1936</v>
      </c>
      <c r="H295" s="1324" t="s">
        <v>142</v>
      </c>
      <c r="I295" s="1324" t="s">
        <v>2551</v>
      </c>
      <c r="J295" s="1324" t="s">
        <v>1938</v>
      </c>
      <c r="K295" s="1324" t="s">
        <v>142</v>
      </c>
      <c r="L295" s="1324" t="s">
        <v>142</v>
      </c>
      <c r="N295" s="1324" t="s">
        <v>1916</v>
      </c>
      <c r="O295" s="1324" t="s">
        <v>1939</v>
      </c>
    </row>
    <row r="296" spans="1:15">
      <c r="A296" s="1323">
        <v>1168981596</v>
      </c>
      <c r="D296" s="1324" t="s">
        <v>2552</v>
      </c>
      <c r="E296" s="1324" t="s">
        <v>2553</v>
      </c>
      <c r="F296" s="1324" t="s">
        <v>143</v>
      </c>
      <c r="G296" s="1324" t="s">
        <v>1919</v>
      </c>
      <c r="H296" s="1324" t="s">
        <v>1038</v>
      </c>
      <c r="I296" s="1324" t="s">
        <v>2553</v>
      </c>
      <c r="J296" s="1324" t="s">
        <v>1915</v>
      </c>
      <c r="K296" s="1324" t="s">
        <v>1921</v>
      </c>
      <c r="L296" s="1324" t="s">
        <v>1038</v>
      </c>
      <c r="N296" s="1324" t="s">
        <v>1916</v>
      </c>
      <c r="O296" s="1324" t="s">
        <v>1961</v>
      </c>
    </row>
    <row r="297" spans="1:15">
      <c r="A297" s="1323">
        <v>1160522265</v>
      </c>
      <c r="D297" s="1324" t="s">
        <v>2554</v>
      </c>
      <c r="E297" s="1324" t="s">
        <v>908</v>
      </c>
      <c r="F297" s="1324" t="s">
        <v>158</v>
      </c>
      <c r="G297" s="1324" t="s">
        <v>1913</v>
      </c>
      <c r="H297" s="1324" t="s">
        <v>38</v>
      </c>
      <c r="I297" s="1324" t="s">
        <v>908</v>
      </c>
      <c r="J297" s="1324" t="s">
        <v>1901</v>
      </c>
      <c r="K297" s="1324" t="s">
        <v>38</v>
      </c>
      <c r="L297" s="1324" t="s">
        <v>38</v>
      </c>
      <c r="N297" s="1324" t="s">
        <v>1916</v>
      </c>
      <c r="O297" s="1324" t="s">
        <v>1943</v>
      </c>
    </row>
    <row r="298" spans="1:15">
      <c r="A298" s="1323">
        <v>1149178387</v>
      </c>
      <c r="D298" s="1324" t="s">
        <v>2555</v>
      </c>
      <c r="E298" s="1324" t="s">
        <v>2556</v>
      </c>
      <c r="F298" s="1324" t="s">
        <v>159</v>
      </c>
      <c r="G298" s="1324" t="s">
        <v>1919</v>
      </c>
      <c r="H298" s="1324" t="s">
        <v>2031</v>
      </c>
      <c r="I298" s="1324" t="s">
        <v>2556</v>
      </c>
      <c r="J298" s="1324" t="s">
        <v>2033</v>
      </c>
      <c r="K298" s="1324" t="s">
        <v>2034</v>
      </c>
      <c r="L298" s="1324" t="s">
        <v>2031</v>
      </c>
      <c r="N298" s="1324" t="s">
        <v>1916</v>
      </c>
      <c r="O298" s="1324" t="s">
        <v>1922</v>
      </c>
    </row>
    <row r="299" spans="1:15">
      <c r="A299" s="1323">
        <v>1164550353</v>
      </c>
      <c r="D299" s="1324" t="s">
        <v>2557</v>
      </c>
      <c r="E299" s="1324" t="s">
        <v>2558</v>
      </c>
      <c r="F299" s="1324" t="s">
        <v>143</v>
      </c>
      <c r="G299" s="1324" t="s">
        <v>1886</v>
      </c>
      <c r="H299" s="1324" t="s">
        <v>1929</v>
      </c>
      <c r="I299" s="1324" t="s">
        <v>2558</v>
      </c>
      <c r="J299" s="1324" t="s">
        <v>1931</v>
      </c>
      <c r="K299" s="1324" t="s">
        <v>1932</v>
      </c>
      <c r="L299" s="1324" t="s">
        <v>1929</v>
      </c>
      <c r="N299" s="1324" t="s">
        <v>1916</v>
      </c>
      <c r="O299" s="1324" t="s">
        <v>1927</v>
      </c>
    </row>
    <row r="300" spans="1:15">
      <c r="A300" s="1323">
        <v>1161040168</v>
      </c>
      <c r="D300" s="1324" t="s">
        <v>2559</v>
      </c>
      <c r="E300" s="1324" t="s">
        <v>2560</v>
      </c>
      <c r="F300" s="1324" t="s">
        <v>158</v>
      </c>
      <c r="G300" s="1324" t="s">
        <v>1913</v>
      </c>
      <c r="H300" s="1324" t="s">
        <v>38</v>
      </c>
      <c r="I300" s="1324" t="s">
        <v>2560</v>
      </c>
      <c r="J300" s="1324" t="s">
        <v>1901</v>
      </c>
      <c r="K300" s="1324" t="s">
        <v>38</v>
      </c>
      <c r="L300" s="1324" t="s">
        <v>38</v>
      </c>
      <c r="N300" s="1324" t="s">
        <v>1916</v>
      </c>
      <c r="O300" s="1324" t="s">
        <v>1943</v>
      </c>
    </row>
    <row r="301" spans="1:15">
      <c r="A301" s="1323">
        <v>1149799059</v>
      </c>
      <c r="D301" s="1324" t="s">
        <v>2561</v>
      </c>
      <c r="E301" s="1324" t="s">
        <v>2562</v>
      </c>
      <c r="F301" s="1324" t="s">
        <v>150</v>
      </c>
      <c r="G301" s="1324" t="s">
        <v>1919</v>
      </c>
      <c r="H301" s="1324" t="s">
        <v>1039</v>
      </c>
      <c r="I301" s="1324" t="s">
        <v>2562</v>
      </c>
      <c r="J301" s="1324" t="s">
        <v>1998</v>
      </c>
      <c r="K301" s="1324" t="s">
        <v>1999</v>
      </c>
      <c r="L301" s="1324" t="s">
        <v>1039</v>
      </c>
      <c r="N301" s="1324" t="s">
        <v>1933</v>
      </c>
      <c r="O301" s="1324" t="s">
        <v>1958</v>
      </c>
    </row>
    <row r="302" spans="1:15">
      <c r="A302" s="1323">
        <v>1170311626</v>
      </c>
      <c r="D302" s="1324" t="s">
        <v>2563</v>
      </c>
      <c r="E302" s="1324" t="s">
        <v>659</v>
      </c>
      <c r="F302" s="1324" t="s">
        <v>143</v>
      </c>
      <c r="G302" s="1324" t="s">
        <v>1886</v>
      </c>
      <c r="H302" s="1324" t="s">
        <v>1929</v>
      </c>
      <c r="I302" s="1324" t="s">
        <v>659</v>
      </c>
      <c r="J302" s="1324" t="s">
        <v>1931</v>
      </c>
      <c r="K302" s="1324" t="s">
        <v>1932</v>
      </c>
      <c r="L302" s="1324" t="s">
        <v>1929</v>
      </c>
      <c r="N302" s="1324" t="s">
        <v>1933</v>
      </c>
      <c r="O302" s="1324" t="s">
        <v>1934</v>
      </c>
    </row>
    <row r="303" spans="1:15">
      <c r="A303" s="1323">
        <v>1164003965</v>
      </c>
      <c r="D303" s="1324" t="s">
        <v>2564</v>
      </c>
      <c r="E303" s="1324" t="s">
        <v>2565</v>
      </c>
      <c r="F303" s="1324" t="s">
        <v>158</v>
      </c>
      <c r="G303" s="1324" t="s">
        <v>1913</v>
      </c>
      <c r="H303" s="1324" t="s">
        <v>1023</v>
      </c>
      <c r="I303" s="1324" t="s">
        <v>2565</v>
      </c>
      <c r="J303" s="1324" t="s">
        <v>1886</v>
      </c>
      <c r="K303" s="1324" t="s">
        <v>1985</v>
      </c>
      <c r="L303" s="1324" t="s">
        <v>1023</v>
      </c>
      <c r="N303" s="1324" t="s">
        <v>1933</v>
      </c>
      <c r="O303" s="1324" t="s">
        <v>1934</v>
      </c>
    </row>
    <row r="304" spans="1:15">
      <c r="A304" s="1323">
        <v>1165520207</v>
      </c>
      <c r="D304" s="1324" t="s">
        <v>2566</v>
      </c>
      <c r="E304" s="1324" t="s">
        <v>2567</v>
      </c>
      <c r="F304" s="1324" t="s">
        <v>159</v>
      </c>
      <c r="G304" s="1324" t="s">
        <v>1919</v>
      </c>
      <c r="H304" s="1324" t="s">
        <v>1038</v>
      </c>
      <c r="I304" s="1324" t="s">
        <v>2567</v>
      </c>
      <c r="J304" s="1324" t="s">
        <v>1915</v>
      </c>
      <c r="K304" s="1324" t="s">
        <v>1921</v>
      </c>
      <c r="L304" s="1324" t="s">
        <v>1038</v>
      </c>
      <c r="N304" s="1324" t="s">
        <v>1916</v>
      </c>
      <c r="O304" s="1324" t="s">
        <v>1922</v>
      </c>
    </row>
    <row r="305" spans="1:15">
      <c r="A305" s="1323">
        <v>1173171563</v>
      </c>
      <c r="D305" s="1324" t="s">
        <v>2568</v>
      </c>
      <c r="E305" s="1324" t="s">
        <v>2569</v>
      </c>
      <c r="F305" s="1324" t="s">
        <v>158</v>
      </c>
      <c r="G305" s="1324" t="s">
        <v>1913</v>
      </c>
      <c r="H305" s="1324" t="s">
        <v>1021</v>
      </c>
      <c r="I305" s="1324" t="s">
        <v>2569</v>
      </c>
      <c r="J305" s="1324" t="s">
        <v>1915</v>
      </c>
      <c r="K305" s="1324" t="s">
        <v>1021</v>
      </c>
      <c r="L305" s="1324" t="s">
        <v>1021</v>
      </c>
      <c r="N305" s="1324" t="s">
        <v>1916</v>
      </c>
      <c r="O305" s="1324" t="s">
        <v>1943</v>
      </c>
    </row>
    <row r="306" spans="1:15">
      <c r="A306" s="1323">
        <v>1162844972</v>
      </c>
      <c r="D306" s="1324" t="s">
        <v>2570</v>
      </c>
      <c r="E306" s="1324" t="s">
        <v>2571</v>
      </c>
      <c r="F306" s="1324" t="s">
        <v>150</v>
      </c>
      <c r="G306" s="1324" t="s">
        <v>1901</v>
      </c>
      <c r="H306" s="1324" t="s">
        <v>38</v>
      </c>
      <c r="I306" s="1324" t="s">
        <v>2571</v>
      </c>
      <c r="J306" s="1324" t="s">
        <v>2028</v>
      </c>
      <c r="K306" s="1324" t="s">
        <v>2029</v>
      </c>
      <c r="L306" s="1324" t="s">
        <v>38</v>
      </c>
      <c r="N306" s="1324" t="s">
        <v>1916</v>
      </c>
      <c r="O306" s="1324" t="s">
        <v>1939</v>
      </c>
    </row>
    <row r="307" spans="1:15">
      <c r="A307" s="1323">
        <v>1146385985</v>
      </c>
      <c r="D307" s="1324" t="s">
        <v>2572</v>
      </c>
      <c r="E307" s="1324" t="s">
        <v>2573</v>
      </c>
      <c r="F307" s="1324" t="s">
        <v>110</v>
      </c>
      <c r="G307" s="1324" t="s">
        <v>1947</v>
      </c>
      <c r="H307" s="1324" t="s">
        <v>38</v>
      </c>
      <c r="I307" s="1324" t="s">
        <v>2573</v>
      </c>
      <c r="J307" s="1324" t="s">
        <v>1901</v>
      </c>
      <c r="K307" s="1324" t="s">
        <v>38</v>
      </c>
      <c r="L307" s="1324" t="s">
        <v>38</v>
      </c>
      <c r="N307" s="1324" t="s">
        <v>1916</v>
      </c>
      <c r="O307" s="1324" t="s">
        <v>1917</v>
      </c>
    </row>
    <row r="308" spans="1:15">
      <c r="A308" s="1323">
        <v>1142660084</v>
      </c>
      <c r="D308" s="1324" t="s">
        <v>2574</v>
      </c>
      <c r="E308" s="1324" t="s">
        <v>2575</v>
      </c>
      <c r="F308" s="1324" t="s">
        <v>143</v>
      </c>
      <c r="G308" s="1324" t="s">
        <v>2180</v>
      </c>
      <c r="H308" s="1324" t="s">
        <v>1023</v>
      </c>
      <c r="I308" s="1324" t="s">
        <v>2575</v>
      </c>
      <c r="J308" s="1324" t="s">
        <v>1886</v>
      </c>
      <c r="K308" s="1324" t="s">
        <v>1023</v>
      </c>
      <c r="L308" s="1324" t="s">
        <v>1023</v>
      </c>
      <c r="N308" s="1324" t="s">
        <v>1916</v>
      </c>
      <c r="O308" s="1324" t="s">
        <v>1927</v>
      </c>
    </row>
    <row r="309" spans="1:15">
      <c r="A309" s="1323">
        <v>1149667363</v>
      </c>
      <c r="D309" s="1324" t="s">
        <v>2576</v>
      </c>
      <c r="E309" s="1324" t="s">
        <v>2577</v>
      </c>
      <c r="F309" s="1324" t="s">
        <v>110</v>
      </c>
      <c r="G309" s="1324" t="s">
        <v>1947</v>
      </c>
      <c r="H309" s="1324" t="s">
        <v>1022</v>
      </c>
      <c r="I309" s="1324" t="s">
        <v>2577</v>
      </c>
      <c r="J309" s="1324" t="s">
        <v>1942</v>
      </c>
      <c r="K309" s="1324" t="s">
        <v>1022</v>
      </c>
      <c r="L309" s="1324" t="s">
        <v>1022</v>
      </c>
      <c r="N309" s="1324" t="s">
        <v>1916</v>
      </c>
      <c r="O309" s="1324" t="s">
        <v>1917</v>
      </c>
    </row>
    <row r="310" spans="1:15">
      <c r="A310" s="1323">
        <v>1143671791</v>
      </c>
      <c r="D310" s="1324" t="s">
        <v>2578</v>
      </c>
      <c r="E310" s="1324" t="s">
        <v>2579</v>
      </c>
      <c r="F310" s="1324" t="s">
        <v>159</v>
      </c>
      <c r="G310" s="1324" t="s">
        <v>1919</v>
      </c>
      <c r="H310" s="1324" t="s">
        <v>1038</v>
      </c>
      <c r="I310" s="1324" t="s">
        <v>2579</v>
      </c>
      <c r="J310" s="1324" t="s">
        <v>1915</v>
      </c>
      <c r="K310" s="1324" t="s">
        <v>1921</v>
      </c>
      <c r="L310" s="1324" t="s">
        <v>1038</v>
      </c>
      <c r="N310" s="1324" t="s">
        <v>1916</v>
      </c>
      <c r="O310" s="1324" t="s">
        <v>1922</v>
      </c>
    </row>
    <row r="311" spans="1:15">
      <c r="A311" s="1323">
        <v>1160476355</v>
      </c>
      <c r="D311" s="1324" t="s">
        <v>2580</v>
      </c>
      <c r="E311" s="1324" t="s">
        <v>2581</v>
      </c>
      <c r="F311" s="1324" t="s">
        <v>150</v>
      </c>
      <c r="G311" s="1324" t="s">
        <v>1886</v>
      </c>
      <c r="H311" s="1324" t="s">
        <v>1929</v>
      </c>
      <c r="I311" s="1324" t="s">
        <v>2581</v>
      </c>
      <c r="J311" s="1324" t="s">
        <v>1931</v>
      </c>
      <c r="K311" s="1324" t="s">
        <v>1932</v>
      </c>
      <c r="L311" s="1324" t="s">
        <v>1929</v>
      </c>
      <c r="N311" s="1324" t="s">
        <v>1916</v>
      </c>
      <c r="O311" s="1324" t="s">
        <v>2012</v>
      </c>
    </row>
    <row r="312" spans="1:15">
      <c r="A312" s="1323">
        <v>1162782388</v>
      </c>
      <c r="D312" s="1324" t="s">
        <v>2582</v>
      </c>
      <c r="E312" s="1324" t="s">
        <v>2583</v>
      </c>
      <c r="F312" s="1324" t="s">
        <v>147</v>
      </c>
      <c r="G312" s="1324" t="s">
        <v>1886</v>
      </c>
      <c r="H312" s="1324" t="s">
        <v>1929</v>
      </c>
      <c r="I312" s="1324" t="s">
        <v>2583</v>
      </c>
      <c r="J312" s="1324" t="s">
        <v>1931</v>
      </c>
      <c r="K312" s="1324" t="s">
        <v>1932</v>
      </c>
      <c r="L312" s="1324" t="s">
        <v>1929</v>
      </c>
      <c r="N312" s="1324" t="s">
        <v>1933</v>
      </c>
      <c r="O312" s="1324" t="s">
        <v>1980</v>
      </c>
    </row>
    <row r="313" spans="1:15">
      <c r="A313" s="1323">
        <v>1142139840</v>
      </c>
      <c r="D313" s="1324" t="s">
        <v>2584</v>
      </c>
      <c r="E313" s="1324" t="s">
        <v>2585</v>
      </c>
      <c r="F313" s="1324" t="s">
        <v>150</v>
      </c>
      <c r="G313" s="1324" t="s">
        <v>1886</v>
      </c>
      <c r="H313" s="1324" t="s">
        <v>1929</v>
      </c>
      <c r="I313" s="1324" t="s">
        <v>2585</v>
      </c>
      <c r="J313" s="1324" t="s">
        <v>1931</v>
      </c>
      <c r="K313" s="1324" t="s">
        <v>1932</v>
      </c>
      <c r="L313" s="1324" t="s">
        <v>1929</v>
      </c>
      <c r="N313" s="1324" t="s">
        <v>1916</v>
      </c>
      <c r="O313" s="1324" t="s">
        <v>2053</v>
      </c>
    </row>
    <row r="314" spans="1:15">
      <c r="A314" s="1323">
        <v>1145024296</v>
      </c>
      <c r="D314" s="1324" t="s">
        <v>2586</v>
      </c>
      <c r="E314" s="1324" t="s">
        <v>2587</v>
      </c>
      <c r="F314" s="1324" t="s">
        <v>150</v>
      </c>
      <c r="G314" s="1324" t="s">
        <v>1886</v>
      </c>
      <c r="H314" s="1324" t="s">
        <v>1929</v>
      </c>
      <c r="I314" s="1324" t="s">
        <v>2587</v>
      </c>
      <c r="J314" s="1324" t="s">
        <v>1931</v>
      </c>
      <c r="K314" s="1324" t="s">
        <v>1932</v>
      </c>
      <c r="L314" s="1324" t="s">
        <v>1929</v>
      </c>
      <c r="N314" s="1324" t="s">
        <v>1933</v>
      </c>
      <c r="O314" s="1324" t="s">
        <v>2103</v>
      </c>
    </row>
    <row r="315" spans="1:15">
      <c r="A315" s="1323">
        <v>1143751593</v>
      </c>
      <c r="D315" s="1324" t="s">
        <v>2588</v>
      </c>
      <c r="E315" s="1324" t="s">
        <v>2589</v>
      </c>
      <c r="F315" s="1324" t="s">
        <v>150</v>
      </c>
      <c r="G315" s="1324" t="s">
        <v>1886</v>
      </c>
      <c r="H315" s="1324" t="s">
        <v>1929</v>
      </c>
      <c r="I315" s="1324" t="s">
        <v>2589</v>
      </c>
      <c r="J315" s="1324" t="s">
        <v>1931</v>
      </c>
      <c r="K315" s="1324" t="s">
        <v>1932</v>
      </c>
      <c r="L315" s="1324" t="s">
        <v>1929</v>
      </c>
      <c r="N315" s="1324" t="s">
        <v>1933</v>
      </c>
      <c r="O315" s="1324" t="s">
        <v>2103</v>
      </c>
    </row>
    <row r="316" spans="1:15">
      <c r="A316" s="1323">
        <v>1163939607</v>
      </c>
      <c r="D316" s="1324" t="s">
        <v>2590</v>
      </c>
      <c r="E316" s="1324" t="s">
        <v>2591</v>
      </c>
      <c r="F316" s="1324" t="s">
        <v>150</v>
      </c>
      <c r="G316" s="1324" t="s">
        <v>1886</v>
      </c>
      <c r="H316" s="1324" t="s">
        <v>1929</v>
      </c>
      <c r="I316" s="1324" t="s">
        <v>2591</v>
      </c>
      <c r="J316" s="1324" t="s">
        <v>1931</v>
      </c>
      <c r="K316" s="1324" t="s">
        <v>1932</v>
      </c>
      <c r="L316" s="1324" t="s">
        <v>1929</v>
      </c>
      <c r="N316" s="1324" t="s">
        <v>1916</v>
      </c>
      <c r="O316" s="1324" t="s">
        <v>2012</v>
      </c>
    </row>
    <row r="317" spans="1:15">
      <c r="A317" s="1323">
        <v>1143833326</v>
      </c>
      <c r="D317" s="1324" t="s">
        <v>2592</v>
      </c>
      <c r="E317" s="1324" t="s">
        <v>2593</v>
      </c>
      <c r="F317" s="1324" t="s">
        <v>158</v>
      </c>
      <c r="G317" s="1324" t="s">
        <v>1913</v>
      </c>
      <c r="H317" s="1324" t="s">
        <v>1021</v>
      </c>
      <c r="I317" s="1324" t="s">
        <v>2593</v>
      </c>
      <c r="J317" s="1324" t="s">
        <v>1915</v>
      </c>
      <c r="K317" s="1324" t="s">
        <v>1021</v>
      </c>
      <c r="L317" s="1324" t="s">
        <v>1021</v>
      </c>
      <c r="N317" s="1324" t="s">
        <v>1916</v>
      </c>
      <c r="O317" s="1324" t="s">
        <v>1917</v>
      </c>
    </row>
    <row r="318" spans="1:15">
      <c r="A318" s="1323">
        <v>1167694042</v>
      </c>
      <c r="D318" s="1324" t="s">
        <v>2594</v>
      </c>
      <c r="E318" s="1324" t="s">
        <v>2595</v>
      </c>
      <c r="F318" s="1324" t="s">
        <v>147</v>
      </c>
      <c r="G318" s="1324" t="s">
        <v>1886</v>
      </c>
      <c r="H318" s="1324" t="s">
        <v>1929</v>
      </c>
      <c r="I318" s="1324" t="s">
        <v>2595</v>
      </c>
      <c r="J318" s="1324" t="s">
        <v>1931</v>
      </c>
      <c r="K318" s="1324" t="s">
        <v>1932</v>
      </c>
      <c r="L318" s="1324" t="s">
        <v>1929</v>
      </c>
      <c r="N318" s="1324" t="s">
        <v>1933</v>
      </c>
      <c r="O318" s="1324" t="s">
        <v>1980</v>
      </c>
    </row>
    <row r="319" spans="1:15">
      <c r="A319" s="1323">
        <v>1163439582</v>
      </c>
      <c r="D319" s="1324" t="s">
        <v>2596</v>
      </c>
      <c r="E319" s="1324" t="s">
        <v>2597</v>
      </c>
      <c r="F319" s="1324" t="s">
        <v>158</v>
      </c>
      <c r="G319" s="1324" t="s">
        <v>1913</v>
      </c>
      <c r="H319" s="1324" t="s">
        <v>38</v>
      </c>
      <c r="I319" s="1324" t="s">
        <v>2597</v>
      </c>
      <c r="J319" s="1324" t="s">
        <v>1901</v>
      </c>
      <c r="K319" s="1324" t="s">
        <v>38</v>
      </c>
      <c r="L319" s="1324" t="s">
        <v>38</v>
      </c>
      <c r="N319" s="1324" t="s">
        <v>1916</v>
      </c>
      <c r="O319" s="1324" t="s">
        <v>1943</v>
      </c>
    </row>
    <row r="320" spans="1:15">
      <c r="A320" s="1323">
        <v>1143400019</v>
      </c>
      <c r="D320" s="1324" t="s">
        <v>2598</v>
      </c>
      <c r="E320" s="1324" t="s">
        <v>2599</v>
      </c>
      <c r="F320" s="1324" t="s">
        <v>150</v>
      </c>
      <c r="G320" s="1324" t="s">
        <v>1886</v>
      </c>
      <c r="H320" s="1324" t="s">
        <v>1929</v>
      </c>
      <c r="I320" s="1324" t="s">
        <v>2599</v>
      </c>
      <c r="J320" s="1324" t="s">
        <v>1931</v>
      </c>
      <c r="K320" s="1324" t="s">
        <v>1932</v>
      </c>
      <c r="L320" s="1324" t="s">
        <v>1929</v>
      </c>
      <c r="N320" s="1324" t="s">
        <v>1916</v>
      </c>
      <c r="O320" s="1324" t="s">
        <v>2012</v>
      </c>
    </row>
    <row r="321" spans="1:15">
      <c r="A321" s="1323">
        <v>1142322107</v>
      </c>
      <c r="D321" s="1324" t="s">
        <v>2600</v>
      </c>
      <c r="E321" s="1324" t="s">
        <v>2601</v>
      </c>
      <c r="F321" s="1324" t="s">
        <v>150</v>
      </c>
      <c r="G321" s="1324" t="s">
        <v>1886</v>
      </c>
      <c r="H321" s="1324" t="s">
        <v>1929</v>
      </c>
      <c r="I321" s="1324" t="s">
        <v>2601</v>
      </c>
      <c r="J321" s="1324" t="s">
        <v>1931</v>
      </c>
      <c r="K321" s="1324" t="s">
        <v>1932</v>
      </c>
      <c r="L321" s="1324" t="s">
        <v>1929</v>
      </c>
      <c r="N321" s="1324" t="s">
        <v>1916</v>
      </c>
      <c r="O321" s="1324" t="s">
        <v>2053</v>
      </c>
    </row>
    <row r="322" spans="1:15">
      <c r="A322" s="1323">
        <v>1169970309</v>
      </c>
      <c r="D322" s="1324" t="s">
        <v>2602</v>
      </c>
      <c r="E322" s="1324" t="s">
        <v>2603</v>
      </c>
      <c r="F322" s="1324" t="s">
        <v>150</v>
      </c>
      <c r="G322" s="1324" t="s">
        <v>1886</v>
      </c>
      <c r="H322" s="1324" t="s">
        <v>1929</v>
      </c>
      <c r="I322" s="1324" t="s">
        <v>2603</v>
      </c>
      <c r="J322" s="1324" t="s">
        <v>1931</v>
      </c>
      <c r="K322" s="1324" t="s">
        <v>1932</v>
      </c>
      <c r="L322" s="1324" t="s">
        <v>1929</v>
      </c>
      <c r="N322" s="1324" t="s">
        <v>1916</v>
      </c>
      <c r="O322" s="1324" t="s">
        <v>2012</v>
      </c>
    </row>
    <row r="323" spans="1:15">
      <c r="A323" s="1323">
        <v>1142318055</v>
      </c>
      <c r="D323" s="1324" t="s">
        <v>2604</v>
      </c>
      <c r="E323" s="1324" t="s">
        <v>2605</v>
      </c>
      <c r="F323" s="1324" t="s">
        <v>150</v>
      </c>
      <c r="G323" s="1324" t="s">
        <v>1886</v>
      </c>
      <c r="H323" s="1324" t="s">
        <v>1929</v>
      </c>
      <c r="I323" s="1324" t="s">
        <v>2605</v>
      </c>
      <c r="J323" s="1324" t="s">
        <v>1931</v>
      </c>
      <c r="K323" s="1324" t="s">
        <v>1932</v>
      </c>
      <c r="L323" s="1324" t="s">
        <v>1929</v>
      </c>
      <c r="N323" s="1324" t="s">
        <v>1916</v>
      </c>
      <c r="O323" s="1324" t="s">
        <v>2053</v>
      </c>
    </row>
    <row r="324" spans="1:15">
      <c r="A324" s="1323">
        <v>1143807536</v>
      </c>
      <c r="D324" s="1324" t="s">
        <v>2606</v>
      </c>
      <c r="E324" s="1324" t="s">
        <v>2607</v>
      </c>
      <c r="F324" s="1324" t="s">
        <v>150</v>
      </c>
      <c r="G324" s="1324" t="s">
        <v>1886</v>
      </c>
      <c r="H324" s="1324" t="s">
        <v>1929</v>
      </c>
      <c r="I324" s="1324" t="s">
        <v>2607</v>
      </c>
      <c r="J324" s="1324" t="s">
        <v>1931</v>
      </c>
      <c r="K324" s="1324" t="s">
        <v>1932</v>
      </c>
      <c r="L324" s="1324" t="s">
        <v>1929</v>
      </c>
      <c r="N324" s="1324" t="s">
        <v>1933</v>
      </c>
      <c r="O324" s="1324" t="s">
        <v>2103</v>
      </c>
    </row>
    <row r="325" spans="1:15">
      <c r="A325" s="1323">
        <v>1144197390</v>
      </c>
      <c r="D325" s="1324" t="s">
        <v>2608</v>
      </c>
      <c r="E325" s="1324" t="s">
        <v>2609</v>
      </c>
      <c r="F325" s="1324" t="s">
        <v>150</v>
      </c>
      <c r="G325" s="1324" t="s">
        <v>1886</v>
      </c>
      <c r="H325" s="1324" t="s">
        <v>1929</v>
      </c>
      <c r="I325" s="1324" t="s">
        <v>2609</v>
      </c>
      <c r="J325" s="1324" t="s">
        <v>1931</v>
      </c>
      <c r="K325" s="1324" t="s">
        <v>1932</v>
      </c>
      <c r="L325" s="1324" t="s">
        <v>1929</v>
      </c>
      <c r="N325" s="1324" t="s">
        <v>1916</v>
      </c>
      <c r="O325" s="1324" t="s">
        <v>2012</v>
      </c>
    </row>
    <row r="326" spans="1:15">
      <c r="A326" s="1324">
        <v>1143208313</v>
      </c>
      <c r="D326" s="1324" t="s">
        <v>2610</v>
      </c>
      <c r="E326" s="1324" t="s">
        <v>2611</v>
      </c>
      <c r="F326" s="1324" t="s">
        <v>150</v>
      </c>
      <c r="G326" s="1324" t="s">
        <v>1886</v>
      </c>
      <c r="H326" s="1324" t="s">
        <v>1929</v>
      </c>
      <c r="I326" s="1324" t="s">
        <v>2611</v>
      </c>
      <c r="J326" s="1324" t="s">
        <v>1931</v>
      </c>
      <c r="K326" s="1324" t="s">
        <v>1932</v>
      </c>
      <c r="L326" s="1324" t="s">
        <v>1929</v>
      </c>
      <c r="N326" s="1324" t="s">
        <v>1916</v>
      </c>
      <c r="O326" s="1324" t="s">
        <v>2053</v>
      </c>
    </row>
    <row r="327" spans="1:15">
      <c r="A327" s="1323">
        <v>1148080519</v>
      </c>
      <c r="D327" s="1324" t="s">
        <v>2612</v>
      </c>
      <c r="E327" s="1324" t="s">
        <v>2613</v>
      </c>
      <c r="F327" s="1324" t="s">
        <v>150</v>
      </c>
      <c r="G327" s="1324" t="s">
        <v>1886</v>
      </c>
      <c r="H327" s="1324" t="s">
        <v>1929</v>
      </c>
      <c r="I327" s="1324" t="s">
        <v>2613</v>
      </c>
      <c r="J327" s="1324" t="s">
        <v>1931</v>
      </c>
      <c r="K327" s="1324" t="s">
        <v>1932</v>
      </c>
      <c r="L327" s="1324" t="s">
        <v>1929</v>
      </c>
      <c r="N327" s="1324" t="s">
        <v>1916</v>
      </c>
      <c r="O327" s="1324" t="s">
        <v>2012</v>
      </c>
    </row>
    <row r="328" spans="1:15">
      <c r="A328" s="1323">
        <v>1144204063</v>
      </c>
      <c r="D328" s="1324" t="s">
        <v>2614</v>
      </c>
      <c r="E328" s="1324" t="s">
        <v>2615</v>
      </c>
      <c r="F328" s="1324" t="s">
        <v>150</v>
      </c>
      <c r="G328" s="1324" t="s">
        <v>1886</v>
      </c>
      <c r="H328" s="1324" t="s">
        <v>1929</v>
      </c>
      <c r="I328" s="1324" t="s">
        <v>2615</v>
      </c>
      <c r="J328" s="1324" t="s">
        <v>1931</v>
      </c>
      <c r="K328" s="1324" t="s">
        <v>1932</v>
      </c>
      <c r="L328" s="1324" t="s">
        <v>1929</v>
      </c>
      <c r="N328" s="1324" t="s">
        <v>1933</v>
      </c>
      <c r="O328" s="1324" t="s">
        <v>2103</v>
      </c>
    </row>
    <row r="329" spans="1:15">
      <c r="A329" s="1323">
        <v>1142784306</v>
      </c>
      <c r="D329" s="1324" t="s">
        <v>2616</v>
      </c>
      <c r="E329" s="1324" t="s">
        <v>2617</v>
      </c>
      <c r="F329" s="1324" t="s">
        <v>150</v>
      </c>
      <c r="G329" s="1324" t="s">
        <v>1901</v>
      </c>
      <c r="H329" s="1324" t="s">
        <v>38</v>
      </c>
      <c r="I329" s="1324" t="s">
        <v>2617</v>
      </c>
      <c r="J329" s="1324" t="s">
        <v>2028</v>
      </c>
      <c r="K329" s="1324" t="s">
        <v>2029</v>
      </c>
      <c r="L329" s="1324" t="s">
        <v>38</v>
      </c>
      <c r="N329" s="1324" t="s">
        <v>1916</v>
      </c>
      <c r="O329" s="1324" t="s">
        <v>1939</v>
      </c>
    </row>
    <row r="330" spans="1:15">
      <c r="A330" s="1323">
        <v>1142284406</v>
      </c>
      <c r="D330" s="1324" t="s">
        <v>2618</v>
      </c>
      <c r="E330" s="1324" t="s">
        <v>2619</v>
      </c>
      <c r="F330" s="1324" t="s">
        <v>159</v>
      </c>
      <c r="G330" s="1324" t="s">
        <v>1919</v>
      </c>
      <c r="H330" s="1324" t="s">
        <v>1038</v>
      </c>
      <c r="I330" s="1324" t="s">
        <v>2619</v>
      </c>
      <c r="J330" s="1324" t="s">
        <v>1915</v>
      </c>
      <c r="K330" s="1324" t="s">
        <v>1921</v>
      </c>
      <c r="L330" s="1324" t="s">
        <v>1038</v>
      </c>
      <c r="N330" s="1324" t="s">
        <v>1916</v>
      </c>
      <c r="O330" s="1324" t="s">
        <v>1961</v>
      </c>
    </row>
    <row r="331" spans="1:15">
      <c r="A331" s="1323">
        <v>1141303090</v>
      </c>
      <c r="D331" s="1324" t="s">
        <v>2620</v>
      </c>
      <c r="E331" s="1324" t="s">
        <v>2621</v>
      </c>
      <c r="F331" s="1324" t="s">
        <v>159</v>
      </c>
      <c r="G331" s="1324" t="s">
        <v>1919</v>
      </c>
      <c r="H331" s="1324" t="s">
        <v>1038</v>
      </c>
      <c r="I331" s="1324" t="s">
        <v>2621</v>
      </c>
      <c r="J331" s="1324" t="s">
        <v>1915</v>
      </c>
      <c r="K331" s="1324" t="s">
        <v>1921</v>
      </c>
      <c r="L331" s="1324" t="s">
        <v>1038</v>
      </c>
      <c r="N331" s="1324" t="s">
        <v>1916</v>
      </c>
      <c r="O331" s="1324" t="s">
        <v>1961</v>
      </c>
    </row>
    <row r="332" spans="1:15">
      <c r="A332" s="1323">
        <v>1169099828</v>
      </c>
      <c r="D332" s="1324" t="s">
        <v>2622</v>
      </c>
      <c r="E332" s="1324" t="s">
        <v>2623</v>
      </c>
      <c r="F332" s="1324" t="s">
        <v>150</v>
      </c>
      <c r="G332" s="1324" t="s">
        <v>1919</v>
      </c>
      <c r="H332" s="1324" t="s">
        <v>1038</v>
      </c>
      <c r="I332" s="1324" t="s">
        <v>2623</v>
      </c>
      <c r="J332" s="1324" t="s">
        <v>1915</v>
      </c>
      <c r="K332" s="1324" t="s">
        <v>1921</v>
      </c>
      <c r="L332" s="1324" t="s">
        <v>1038</v>
      </c>
      <c r="N332" s="1324" t="s">
        <v>1933</v>
      </c>
      <c r="O332" s="1324" t="s">
        <v>1958</v>
      </c>
    </row>
    <row r="333" spans="1:15">
      <c r="A333" s="1323">
        <v>1165633679</v>
      </c>
      <c r="D333" s="1324" t="s">
        <v>2624</v>
      </c>
      <c r="E333" s="1324" t="s">
        <v>2625</v>
      </c>
      <c r="F333" s="1324" t="s">
        <v>158</v>
      </c>
      <c r="G333" s="1324" t="s">
        <v>1913</v>
      </c>
      <c r="H333" s="1324" t="s">
        <v>1021</v>
      </c>
      <c r="I333" s="1324" t="s">
        <v>2625</v>
      </c>
      <c r="J333" s="1324" t="s">
        <v>1915</v>
      </c>
      <c r="K333" s="1324" t="s">
        <v>1021</v>
      </c>
      <c r="L333" s="1324" t="s">
        <v>1021</v>
      </c>
      <c r="N333" s="1324" t="s">
        <v>1916</v>
      </c>
      <c r="O333" s="1324" t="s">
        <v>1943</v>
      </c>
    </row>
    <row r="334" spans="1:15">
      <c r="A334" s="1323">
        <v>1146255097</v>
      </c>
      <c r="D334" s="1324" t="s">
        <v>2626</v>
      </c>
      <c r="E334" s="1324" t="s">
        <v>2627</v>
      </c>
      <c r="F334" s="1324" t="s">
        <v>143</v>
      </c>
      <c r="G334" s="1324" t="s">
        <v>2180</v>
      </c>
      <c r="H334" s="1324" t="s">
        <v>1023</v>
      </c>
      <c r="I334" s="1324" t="s">
        <v>2627</v>
      </c>
      <c r="J334" s="1324" t="s">
        <v>1886</v>
      </c>
      <c r="K334" s="1324" t="s">
        <v>1023</v>
      </c>
      <c r="L334" s="1324" t="s">
        <v>1023</v>
      </c>
      <c r="N334" s="1324" t="s">
        <v>1916</v>
      </c>
      <c r="O334" s="1324" t="s">
        <v>1927</v>
      </c>
    </row>
    <row r="335" spans="1:15">
      <c r="A335" s="1323">
        <v>1149144702</v>
      </c>
      <c r="D335" s="1324" t="s">
        <v>2628</v>
      </c>
      <c r="E335" s="1324" t="s">
        <v>2629</v>
      </c>
      <c r="F335" s="1324" t="s">
        <v>258</v>
      </c>
      <c r="G335" s="1324" t="s">
        <v>1947</v>
      </c>
      <c r="H335" s="1324" t="s">
        <v>1022</v>
      </c>
      <c r="I335" s="1324" t="s">
        <v>2629</v>
      </c>
      <c r="J335" s="1324" t="s">
        <v>1942</v>
      </c>
      <c r="K335" s="1324" t="s">
        <v>1022</v>
      </c>
      <c r="L335" s="1324" t="s">
        <v>1022</v>
      </c>
      <c r="N335" s="1324" t="s">
        <v>1916</v>
      </c>
      <c r="O335" s="1324" t="s">
        <v>1917</v>
      </c>
    </row>
    <row r="336" spans="1:15">
      <c r="A336" s="1323">
        <v>1166014739</v>
      </c>
      <c r="D336" s="1324" t="s">
        <v>2630</v>
      </c>
      <c r="E336" s="1324" t="s">
        <v>2631</v>
      </c>
      <c r="F336" s="1324" t="s">
        <v>158</v>
      </c>
      <c r="G336" s="1324" t="s">
        <v>1913</v>
      </c>
      <c r="H336" s="1324" t="s">
        <v>38</v>
      </c>
      <c r="I336" s="1324" t="s">
        <v>2631</v>
      </c>
      <c r="J336" s="1324" t="s">
        <v>1901</v>
      </c>
      <c r="K336" s="1324" t="s">
        <v>38</v>
      </c>
      <c r="L336" s="1324" t="s">
        <v>38</v>
      </c>
      <c r="N336" s="1324" t="s">
        <v>1916</v>
      </c>
      <c r="O336" s="1324" t="s">
        <v>1943</v>
      </c>
    </row>
    <row r="337" spans="1:15">
      <c r="A337" s="1323">
        <v>1160306792</v>
      </c>
      <c r="D337" s="1324" t="s">
        <v>2632</v>
      </c>
      <c r="E337" s="1324" t="s">
        <v>2633</v>
      </c>
      <c r="F337" s="1324" t="s">
        <v>150</v>
      </c>
      <c r="G337" s="1324" t="s">
        <v>1886</v>
      </c>
      <c r="H337" s="1324" t="s">
        <v>1929</v>
      </c>
      <c r="I337" s="1324" t="s">
        <v>2633</v>
      </c>
      <c r="J337" s="1324" t="s">
        <v>1931</v>
      </c>
      <c r="K337" s="1324" t="s">
        <v>1932</v>
      </c>
      <c r="L337" s="1324" t="s">
        <v>1929</v>
      </c>
      <c r="N337" s="1324" t="s">
        <v>1916</v>
      </c>
      <c r="O337" s="1324" t="s">
        <v>2012</v>
      </c>
    </row>
    <row r="338" spans="1:15">
      <c r="A338" s="1323">
        <v>1149815814</v>
      </c>
      <c r="D338" s="1324" t="s">
        <v>2634</v>
      </c>
      <c r="E338" s="1324" t="s">
        <v>2635</v>
      </c>
      <c r="F338" s="1324" t="s">
        <v>110</v>
      </c>
      <c r="G338" s="1324" t="s">
        <v>1947</v>
      </c>
      <c r="H338" s="1324" t="s">
        <v>1022</v>
      </c>
      <c r="I338" s="1324" t="s">
        <v>2635</v>
      </c>
      <c r="J338" s="1324" t="s">
        <v>1942</v>
      </c>
      <c r="K338" s="1324" t="s">
        <v>1022</v>
      </c>
      <c r="L338" s="1324" t="s">
        <v>1022</v>
      </c>
      <c r="N338" s="1324" t="s">
        <v>1916</v>
      </c>
      <c r="O338" s="1324" t="s">
        <v>1917</v>
      </c>
    </row>
    <row r="339" spans="1:15">
      <c r="A339" s="1323">
        <v>1162743620</v>
      </c>
      <c r="D339" s="1324" t="s">
        <v>2636</v>
      </c>
      <c r="E339" s="1324" t="s">
        <v>2637</v>
      </c>
      <c r="F339" s="1324" t="s">
        <v>159</v>
      </c>
      <c r="G339" s="1324" t="s">
        <v>1919</v>
      </c>
      <c r="H339" s="1324" t="s">
        <v>1039</v>
      </c>
      <c r="I339" s="1324" t="s">
        <v>2637</v>
      </c>
      <c r="J339" s="1324" t="s">
        <v>1998</v>
      </c>
      <c r="K339" s="1324" t="s">
        <v>1999</v>
      </c>
      <c r="L339" s="1324" t="s">
        <v>1039</v>
      </c>
      <c r="N339" s="1324" t="s">
        <v>1933</v>
      </c>
      <c r="O339" s="1324" t="s">
        <v>1958</v>
      </c>
    </row>
    <row r="340" spans="1:15">
      <c r="A340" s="1323">
        <v>1142568931</v>
      </c>
      <c r="D340" s="1324" t="s">
        <v>2638</v>
      </c>
      <c r="E340" s="1324" t="s">
        <v>2639</v>
      </c>
      <c r="F340" s="1324" t="s">
        <v>158</v>
      </c>
      <c r="G340" s="1324" t="s">
        <v>1913</v>
      </c>
      <c r="H340" s="1324" t="s">
        <v>2042</v>
      </c>
      <c r="I340" s="1324" t="s">
        <v>2639</v>
      </c>
      <c r="J340" s="1324" t="s">
        <v>2044</v>
      </c>
      <c r="K340" s="1324" t="s">
        <v>2042</v>
      </c>
      <c r="L340" s="1324" t="s">
        <v>2042</v>
      </c>
      <c r="N340" s="1324" t="s">
        <v>1916</v>
      </c>
      <c r="O340" s="1324" t="s">
        <v>1943</v>
      </c>
    </row>
    <row r="341" spans="1:15">
      <c r="A341" s="1323">
        <v>1161927166</v>
      </c>
      <c r="D341" s="1324" t="s">
        <v>2640</v>
      </c>
      <c r="E341" s="1324" t="s">
        <v>670</v>
      </c>
      <c r="F341" s="1324" t="s">
        <v>103</v>
      </c>
      <c r="G341" s="1324" t="s">
        <v>1886</v>
      </c>
      <c r="H341" s="1324" t="s">
        <v>1929</v>
      </c>
      <c r="I341" s="1324" t="s">
        <v>670</v>
      </c>
      <c r="J341" s="1324" t="s">
        <v>1931</v>
      </c>
      <c r="K341" s="1324" t="s">
        <v>1932</v>
      </c>
      <c r="L341" s="1324" t="s">
        <v>1929</v>
      </c>
      <c r="N341" s="1324" t="s">
        <v>1933</v>
      </c>
      <c r="O341" s="1324" t="s">
        <v>1934</v>
      </c>
    </row>
    <row r="342" spans="1:15">
      <c r="A342" s="1323">
        <v>1144515633</v>
      </c>
      <c r="D342" s="1324" t="s">
        <v>2641</v>
      </c>
      <c r="E342" s="1324" t="s">
        <v>2642</v>
      </c>
      <c r="F342" s="1324" t="s">
        <v>143</v>
      </c>
      <c r="G342" s="1324" t="s">
        <v>1886</v>
      </c>
      <c r="H342" s="1324" t="s">
        <v>1929</v>
      </c>
      <c r="I342" s="1324" t="s">
        <v>2642</v>
      </c>
      <c r="J342" s="1324" t="s">
        <v>1931</v>
      </c>
      <c r="K342" s="1324" t="s">
        <v>1932</v>
      </c>
      <c r="L342" s="1324" t="s">
        <v>1929</v>
      </c>
      <c r="N342" s="1324" t="s">
        <v>1916</v>
      </c>
      <c r="O342" s="1324" t="s">
        <v>1927</v>
      </c>
    </row>
    <row r="343" spans="1:15">
      <c r="A343" s="1323">
        <v>1162238613</v>
      </c>
      <c r="D343" s="1324" t="s">
        <v>2643</v>
      </c>
      <c r="E343" s="1324" t="s">
        <v>2644</v>
      </c>
      <c r="F343" s="1324" t="s">
        <v>147</v>
      </c>
      <c r="G343" s="1324" t="s">
        <v>1919</v>
      </c>
      <c r="H343" s="1324" t="s">
        <v>1038</v>
      </c>
      <c r="I343" s="1324" t="s">
        <v>2644</v>
      </c>
      <c r="J343" s="1324" t="s">
        <v>1915</v>
      </c>
      <c r="K343" s="1324" t="s">
        <v>1921</v>
      </c>
      <c r="L343" s="1324" t="s">
        <v>1038</v>
      </c>
      <c r="N343" s="1324" t="s">
        <v>1933</v>
      </c>
      <c r="O343" s="1324" t="s">
        <v>1958</v>
      </c>
    </row>
    <row r="344" spans="1:15">
      <c r="A344" s="1323">
        <v>1168960053</v>
      </c>
      <c r="D344" s="1324" t="s">
        <v>2645</v>
      </c>
      <c r="E344" s="1324" t="s">
        <v>2646</v>
      </c>
      <c r="F344" s="1324" t="s">
        <v>150</v>
      </c>
      <c r="G344" s="1324" t="s">
        <v>1886</v>
      </c>
      <c r="H344" s="1324" t="s">
        <v>1929</v>
      </c>
      <c r="I344" s="1324" t="s">
        <v>2646</v>
      </c>
      <c r="J344" s="1324" t="s">
        <v>1931</v>
      </c>
      <c r="K344" s="1324" t="s">
        <v>1932</v>
      </c>
      <c r="L344" s="1324" t="s">
        <v>1929</v>
      </c>
      <c r="N344" s="1324" t="s">
        <v>1916</v>
      </c>
      <c r="O344" s="1324" t="s">
        <v>2053</v>
      </c>
    </row>
    <row r="345" spans="1:15">
      <c r="A345" s="1323">
        <v>1142239574</v>
      </c>
      <c r="D345" s="1324" t="s">
        <v>2647</v>
      </c>
      <c r="E345" s="1324" t="s">
        <v>2648</v>
      </c>
      <c r="F345" s="1324" t="s">
        <v>143</v>
      </c>
      <c r="G345" s="1324" t="s">
        <v>1886</v>
      </c>
      <c r="H345" s="1324" t="s">
        <v>1929</v>
      </c>
      <c r="I345" s="1324" t="s">
        <v>2648</v>
      </c>
      <c r="J345" s="1324" t="s">
        <v>1931</v>
      </c>
      <c r="K345" s="1324" t="s">
        <v>1932</v>
      </c>
      <c r="L345" s="1324" t="s">
        <v>1929</v>
      </c>
      <c r="N345" s="1324" t="s">
        <v>1916</v>
      </c>
      <c r="O345" s="1324" t="s">
        <v>1927</v>
      </c>
    </row>
    <row r="346" spans="1:15">
      <c r="A346" s="1323">
        <v>1142677674</v>
      </c>
      <c r="D346" s="1324" t="s">
        <v>2649</v>
      </c>
      <c r="E346" s="1324" t="s">
        <v>2650</v>
      </c>
      <c r="F346" s="1324" t="s">
        <v>158</v>
      </c>
      <c r="G346" s="1324" t="s">
        <v>1936</v>
      </c>
      <c r="H346" s="1324" t="s">
        <v>142</v>
      </c>
      <c r="I346" s="1324" t="s">
        <v>2650</v>
      </c>
      <c r="J346" s="1324" t="s">
        <v>1938</v>
      </c>
      <c r="K346" s="1324" t="s">
        <v>142</v>
      </c>
      <c r="L346" s="1324" t="s">
        <v>142</v>
      </c>
      <c r="N346" s="1324" t="s">
        <v>1916</v>
      </c>
      <c r="O346" s="1324" t="s">
        <v>1939</v>
      </c>
    </row>
    <row r="347" spans="1:15">
      <c r="A347" s="1323">
        <v>1143545649</v>
      </c>
      <c r="D347" s="1324" t="s">
        <v>2651</v>
      </c>
      <c r="E347" s="1324" t="s">
        <v>2652</v>
      </c>
      <c r="F347" s="1324" t="s">
        <v>159</v>
      </c>
      <c r="G347" s="1324" t="s">
        <v>1919</v>
      </c>
      <c r="H347" s="1324" t="s">
        <v>1038</v>
      </c>
      <c r="I347" s="1324" t="s">
        <v>2652</v>
      </c>
      <c r="J347" s="1324" t="s">
        <v>1915</v>
      </c>
      <c r="K347" s="1324" t="s">
        <v>1921</v>
      </c>
      <c r="L347" s="1324" t="s">
        <v>1038</v>
      </c>
      <c r="N347" s="1324" t="s">
        <v>1916</v>
      </c>
      <c r="O347" s="1324" t="s">
        <v>1922</v>
      </c>
    </row>
    <row r="348" spans="1:15">
      <c r="A348" s="1323">
        <v>1144241974</v>
      </c>
      <c r="D348" s="1324" t="s">
        <v>2653</v>
      </c>
      <c r="E348" s="1324" t="s">
        <v>2654</v>
      </c>
      <c r="F348" s="1324" t="s">
        <v>159</v>
      </c>
      <c r="G348" s="1324" t="s">
        <v>1919</v>
      </c>
      <c r="H348" s="1324" t="s">
        <v>1038</v>
      </c>
      <c r="I348" s="1324" t="s">
        <v>2654</v>
      </c>
      <c r="J348" s="1324" t="s">
        <v>1915</v>
      </c>
      <c r="K348" s="1324" t="s">
        <v>1921</v>
      </c>
      <c r="L348" s="1324" t="s">
        <v>1038</v>
      </c>
      <c r="N348" s="1324" t="s">
        <v>1916</v>
      </c>
      <c r="O348" s="1324" t="s">
        <v>1922</v>
      </c>
    </row>
    <row r="349" spans="1:15">
      <c r="A349" s="1323">
        <v>1162428909</v>
      </c>
      <c r="D349" s="1324" t="s">
        <v>2655</v>
      </c>
      <c r="E349" s="1324" t="s">
        <v>2656</v>
      </c>
      <c r="F349" s="1324" t="s">
        <v>258</v>
      </c>
      <c r="G349" s="1324" t="s">
        <v>1947</v>
      </c>
      <c r="H349" s="1324" t="s">
        <v>1021</v>
      </c>
      <c r="I349" s="1324" t="s">
        <v>2656</v>
      </c>
      <c r="J349" s="1324" t="s">
        <v>1915</v>
      </c>
      <c r="K349" s="1324" t="s">
        <v>1964</v>
      </c>
      <c r="L349" s="1324" t="s">
        <v>1021</v>
      </c>
      <c r="N349" s="1324" t="s">
        <v>1916</v>
      </c>
      <c r="O349" s="1324" t="s">
        <v>1917</v>
      </c>
    </row>
    <row r="350" spans="1:15">
      <c r="A350" s="1323">
        <v>1164999469</v>
      </c>
      <c r="D350" s="1324" t="s">
        <v>2657</v>
      </c>
      <c r="E350" s="1324" t="s">
        <v>2658</v>
      </c>
      <c r="F350" s="1324" t="s">
        <v>147</v>
      </c>
      <c r="G350" s="1324" t="s">
        <v>1886</v>
      </c>
      <c r="H350" s="1324" t="s">
        <v>1929</v>
      </c>
      <c r="I350" s="1324" t="s">
        <v>2658</v>
      </c>
      <c r="J350" s="1324" t="s">
        <v>1931</v>
      </c>
      <c r="K350" s="1324" t="s">
        <v>1932</v>
      </c>
      <c r="L350" s="1324" t="s">
        <v>1929</v>
      </c>
      <c r="N350" s="1324" t="s">
        <v>1916</v>
      </c>
      <c r="O350" s="1324" t="s">
        <v>2110</v>
      </c>
    </row>
    <row r="351" spans="1:15">
      <c r="A351" s="1323">
        <v>1143141464</v>
      </c>
      <c r="D351" s="1324" t="s">
        <v>2659</v>
      </c>
      <c r="E351" s="1324" t="s">
        <v>2660</v>
      </c>
      <c r="F351" s="1324" t="s">
        <v>147</v>
      </c>
      <c r="G351" s="1324" t="s">
        <v>1919</v>
      </c>
      <c r="H351" s="1324" t="s">
        <v>1038</v>
      </c>
      <c r="I351" s="1324" t="s">
        <v>2660</v>
      </c>
      <c r="J351" s="1324" t="s">
        <v>1915</v>
      </c>
      <c r="K351" s="1324" t="s">
        <v>1921</v>
      </c>
      <c r="L351" s="1324" t="s">
        <v>1038</v>
      </c>
      <c r="N351" s="1324" t="s">
        <v>1916</v>
      </c>
      <c r="O351" s="1324" t="s">
        <v>1922</v>
      </c>
    </row>
    <row r="352" spans="1:15">
      <c r="A352" s="1323">
        <v>1142392142</v>
      </c>
      <c r="D352" s="1324" t="s">
        <v>2661</v>
      </c>
      <c r="E352" s="1324" t="s">
        <v>2662</v>
      </c>
      <c r="F352" s="1324" t="s">
        <v>150</v>
      </c>
      <c r="G352" s="1324" t="s">
        <v>1901</v>
      </c>
      <c r="H352" s="1324" t="s">
        <v>38</v>
      </c>
      <c r="I352" s="1324" t="s">
        <v>2662</v>
      </c>
      <c r="J352" s="1324" t="s">
        <v>2028</v>
      </c>
      <c r="K352" s="1324" t="s">
        <v>2029</v>
      </c>
      <c r="L352" s="1324" t="s">
        <v>38</v>
      </c>
      <c r="N352" s="1324" t="s">
        <v>1933</v>
      </c>
      <c r="O352" s="1324" t="s">
        <v>1958</v>
      </c>
    </row>
    <row r="353" spans="1:15">
      <c r="A353" s="1323">
        <v>1143229335</v>
      </c>
      <c r="D353" s="1324" t="s">
        <v>2663</v>
      </c>
      <c r="E353" s="1324" t="s">
        <v>2664</v>
      </c>
      <c r="F353" s="1324" t="s">
        <v>258</v>
      </c>
      <c r="G353" s="1324" t="s">
        <v>1947</v>
      </c>
      <c r="H353" s="1324" t="s">
        <v>1023</v>
      </c>
      <c r="I353" s="1324" t="s">
        <v>2664</v>
      </c>
      <c r="J353" s="1324" t="s">
        <v>1886</v>
      </c>
      <c r="K353" s="1324" t="s">
        <v>1985</v>
      </c>
      <c r="L353" s="1324" t="s">
        <v>1023</v>
      </c>
      <c r="N353" s="1324" t="s">
        <v>1933</v>
      </c>
      <c r="O353" s="1324" t="s">
        <v>1934</v>
      </c>
    </row>
    <row r="354" spans="1:15">
      <c r="A354" s="1323">
        <v>1149166770</v>
      </c>
      <c r="D354" s="1324" t="s">
        <v>2665</v>
      </c>
      <c r="E354" s="1324" t="s">
        <v>2666</v>
      </c>
      <c r="F354" s="1324" t="s">
        <v>153</v>
      </c>
      <c r="G354" s="1324" t="s">
        <v>2024</v>
      </c>
      <c r="H354" s="1324" t="s">
        <v>1020</v>
      </c>
      <c r="I354" s="1324" t="s">
        <v>2666</v>
      </c>
      <c r="J354" s="1324" t="s">
        <v>1915</v>
      </c>
      <c r="K354" s="1324" t="s">
        <v>1020</v>
      </c>
      <c r="L354" s="1324" t="s">
        <v>1020</v>
      </c>
      <c r="N354" s="1324" t="s">
        <v>1916</v>
      </c>
      <c r="O354" s="1324" t="s">
        <v>1939</v>
      </c>
    </row>
    <row r="355" spans="1:15">
      <c r="A355" s="1323">
        <v>1163265888</v>
      </c>
      <c r="D355" s="1324" t="s">
        <v>2667</v>
      </c>
      <c r="E355" s="1324" t="s">
        <v>2668</v>
      </c>
      <c r="F355" s="1324" t="s">
        <v>150</v>
      </c>
      <c r="G355" s="1324" t="s">
        <v>1886</v>
      </c>
      <c r="H355" s="1324" t="s">
        <v>1929</v>
      </c>
      <c r="I355" s="1324" t="s">
        <v>2668</v>
      </c>
      <c r="J355" s="1324" t="s">
        <v>1931</v>
      </c>
      <c r="K355" s="1324" t="s">
        <v>1932</v>
      </c>
      <c r="L355" s="1324" t="s">
        <v>1929</v>
      </c>
      <c r="N355" s="1324" t="s">
        <v>1933</v>
      </c>
      <c r="O355" s="1324" t="s">
        <v>2103</v>
      </c>
    </row>
    <row r="356" spans="1:15">
      <c r="A356" s="1323">
        <v>1161282299</v>
      </c>
      <c r="D356" s="1324" t="s">
        <v>2669</v>
      </c>
      <c r="E356" s="1324" t="s">
        <v>2670</v>
      </c>
      <c r="F356" s="1324" t="s">
        <v>150</v>
      </c>
      <c r="G356" s="1324" t="s">
        <v>1886</v>
      </c>
      <c r="H356" s="1324" t="s">
        <v>1929</v>
      </c>
      <c r="I356" s="1324" t="s">
        <v>2670</v>
      </c>
      <c r="J356" s="1324" t="s">
        <v>1931</v>
      </c>
      <c r="K356" s="1324" t="s">
        <v>1932</v>
      </c>
      <c r="L356" s="1324" t="s">
        <v>1929</v>
      </c>
      <c r="N356" s="1324" t="s">
        <v>1933</v>
      </c>
      <c r="O356" s="1324" t="s">
        <v>2103</v>
      </c>
    </row>
    <row r="357" spans="1:15">
      <c r="A357" s="1323">
        <v>1163838767</v>
      </c>
      <c r="D357" s="1324" t="s">
        <v>2671</v>
      </c>
      <c r="E357" s="1324" t="s">
        <v>2672</v>
      </c>
      <c r="F357" s="1324" t="s">
        <v>150</v>
      </c>
      <c r="G357" s="1324" t="s">
        <v>1886</v>
      </c>
      <c r="H357" s="1324" t="s">
        <v>1929</v>
      </c>
      <c r="I357" s="1324" t="s">
        <v>2672</v>
      </c>
      <c r="J357" s="1324" t="s">
        <v>1931</v>
      </c>
      <c r="K357" s="1324" t="s">
        <v>1932</v>
      </c>
      <c r="L357" s="1324" t="s">
        <v>1929</v>
      </c>
      <c r="N357" s="1324" t="s">
        <v>1916</v>
      </c>
      <c r="O357" s="1324" t="s">
        <v>2012</v>
      </c>
    </row>
    <row r="358" spans="1:15">
      <c r="A358" s="1323">
        <v>1142507822</v>
      </c>
      <c r="D358" s="1324" t="s">
        <v>2673</v>
      </c>
      <c r="E358" s="1324" t="s">
        <v>2674</v>
      </c>
      <c r="F358" s="1324" t="s">
        <v>153</v>
      </c>
      <c r="G358" s="1324" t="s">
        <v>1936</v>
      </c>
      <c r="H358" s="1324" t="s">
        <v>142</v>
      </c>
      <c r="I358" s="1324" t="s">
        <v>2674</v>
      </c>
      <c r="J358" s="1324" t="s">
        <v>1938</v>
      </c>
      <c r="K358" s="1324" t="s">
        <v>142</v>
      </c>
      <c r="L358" s="1324" t="s">
        <v>142</v>
      </c>
      <c r="N358" s="1324" t="s">
        <v>1916</v>
      </c>
      <c r="O358" s="1324" t="s">
        <v>1939</v>
      </c>
    </row>
    <row r="359" spans="1:15">
      <c r="A359" s="1323">
        <v>1161551065</v>
      </c>
      <c r="D359" s="1324" t="s">
        <v>2675</v>
      </c>
      <c r="E359" s="1324" t="s">
        <v>2676</v>
      </c>
      <c r="F359" s="1324" t="s">
        <v>153</v>
      </c>
      <c r="G359" s="1324" t="s">
        <v>1936</v>
      </c>
      <c r="H359" s="1324" t="s">
        <v>142</v>
      </c>
      <c r="I359" s="1324" t="s">
        <v>2676</v>
      </c>
      <c r="J359" s="1324" t="s">
        <v>1938</v>
      </c>
      <c r="K359" s="1324" t="s">
        <v>142</v>
      </c>
      <c r="L359" s="1324" t="s">
        <v>142</v>
      </c>
      <c r="N359" s="1324" t="s">
        <v>1916</v>
      </c>
      <c r="O359" s="1324" t="s">
        <v>1939</v>
      </c>
    </row>
    <row r="360" spans="1:15">
      <c r="A360" s="1323">
        <v>1146425799</v>
      </c>
      <c r="D360" s="1324" t="s">
        <v>2677</v>
      </c>
      <c r="E360" s="1324" t="s">
        <v>2678</v>
      </c>
      <c r="F360" s="1324" t="s">
        <v>158</v>
      </c>
      <c r="G360" s="1324" t="s">
        <v>1913</v>
      </c>
      <c r="H360" s="1324" t="s">
        <v>1022</v>
      </c>
      <c r="I360" s="1324" t="s">
        <v>2678</v>
      </c>
      <c r="J360" s="1324" t="s">
        <v>1942</v>
      </c>
      <c r="K360" s="1324" t="s">
        <v>1022</v>
      </c>
      <c r="L360" s="1324" t="s">
        <v>1022</v>
      </c>
      <c r="N360" s="1324" t="s">
        <v>1916</v>
      </c>
      <c r="O360" s="1324" t="s">
        <v>1943</v>
      </c>
    </row>
    <row r="361" spans="1:15">
      <c r="A361" s="1323">
        <v>1149639636</v>
      </c>
      <c r="D361" s="1324" t="s">
        <v>2679</v>
      </c>
      <c r="E361" s="1324" t="s">
        <v>2680</v>
      </c>
      <c r="F361" s="1324" t="s">
        <v>150</v>
      </c>
      <c r="G361" s="1324" t="s">
        <v>1886</v>
      </c>
      <c r="H361" s="1324" t="s">
        <v>1929</v>
      </c>
      <c r="I361" s="1324" t="s">
        <v>2680</v>
      </c>
      <c r="J361" s="1324" t="s">
        <v>1931</v>
      </c>
      <c r="K361" s="1324" t="s">
        <v>1932</v>
      </c>
      <c r="L361" s="1324" t="s">
        <v>1929</v>
      </c>
      <c r="N361" s="1324" t="s">
        <v>1933</v>
      </c>
      <c r="O361" s="1324" t="s">
        <v>2103</v>
      </c>
    </row>
    <row r="362" spans="1:15">
      <c r="A362" s="1323">
        <v>1149220874</v>
      </c>
      <c r="D362" s="1324" t="s">
        <v>2681</v>
      </c>
      <c r="E362" s="1324" t="s">
        <v>2682</v>
      </c>
      <c r="F362" s="1324" t="s">
        <v>150</v>
      </c>
      <c r="G362" s="1324" t="s">
        <v>1886</v>
      </c>
      <c r="H362" s="1324" t="s">
        <v>1929</v>
      </c>
      <c r="I362" s="1324" t="s">
        <v>2682</v>
      </c>
      <c r="J362" s="1324" t="s">
        <v>1931</v>
      </c>
      <c r="K362" s="1324" t="s">
        <v>1932</v>
      </c>
      <c r="L362" s="1324" t="s">
        <v>1929</v>
      </c>
      <c r="N362" s="1324" t="s">
        <v>1933</v>
      </c>
      <c r="O362" s="1324" t="s">
        <v>2103</v>
      </c>
    </row>
    <row r="363" spans="1:15">
      <c r="A363" s="1323">
        <v>1146672325</v>
      </c>
      <c r="D363" s="1324" t="s">
        <v>2683</v>
      </c>
      <c r="E363" s="1324" t="s">
        <v>2684</v>
      </c>
      <c r="F363" s="1324" t="s">
        <v>150</v>
      </c>
      <c r="G363" s="1324" t="s">
        <v>1886</v>
      </c>
      <c r="H363" s="1324" t="s">
        <v>1929</v>
      </c>
      <c r="I363" s="1324" t="s">
        <v>2684</v>
      </c>
      <c r="J363" s="1324" t="s">
        <v>1931</v>
      </c>
      <c r="K363" s="1324" t="s">
        <v>1932</v>
      </c>
      <c r="L363" s="1324" t="s">
        <v>1929</v>
      </c>
      <c r="N363" s="1324" t="s">
        <v>1916</v>
      </c>
      <c r="O363" s="1324" t="s">
        <v>2012</v>
      </c>
    </row>
    <row r="364" spans="1:15">
      <c r="A364" s="1323">
        <v>1147979968</v>
      </c>
      <c r="D364" s="1324" t="s">
        <v>2685</v>
      </c>
      <c r="E364" s="1324" t="s">
        <v>2686</v>
      </c>
      <c r="F364" s="1324" t="s">
        <v>153</v>
      </c>
      <c r="G364" s="1324" t="s">
        <v>2024</v>
      </c>
      <c r="H364" s="1324" t="s">
        <v>172</v>
      </c>
      <c r="I364" s="1324" t="s">
        <v>2686</v>
      </c>
      <c r="J364" s="1324" t="s">
        <v>1926</v>
      </c>
      <c r="K364" s="1324" t="s">
        <v>172</v>
      </c>
      <c r="L364" s="1324" t="s">
        <v>172</v>
      </c>
      <c r="N364" s="1324" t="s">
        <v>1916</v>
      </c>
      <c r="O364" s="1324" t="s">
        <v>1939</v>
      </c>
    </row>
    <row r="365" spans="1:15">
      <c r="A365" s="1323">
        <v>1165270621</v>
      </c>
      <c r="D365" s="1324" t="s">
        <v>2687</v>
      </c>
      <c r="E365" s="1324" t="s">
        <v>2688</v>
      </c>
      <c r="F365" s="1324" t="s">
        <v>258</v>
      </c>
      <c r="G365" s="1324" t="s">
        <v>1947</v>
      </c>
      <c r="H365" s="1324" t="s">
        <v>172</v>
      </c>
      <c r="I365" s="1324" t="s">
        <v>2688</v>
      </c>
      <c r="J365" s="1324" t="s">
        <v>1926</v>
      </c>
      <c r="K365" s="1324" t="s">
        <v>2689</v>
      </c>
      <c r="L365" s="1324" t="s">
        <v>172</v>
      </c>
      <c r="N365" s="1324" t="s">
        <v>1916</v>
      </c>
      <c r="O365" s="1324" t="s">
        <v>1917</v>
      </c>
    </row>
    <row r="366" spans="1:15">
      <c r="A366" s="1323">
        <v>1143063049</v>
      </c>
      <c r="D366" s="1324" t="s">
        <v>2690</v>
      </c>
      <c r="E366" s="1324" t="s">
        <v>2691</v>
      </c>
      <c r="F366" s="1324" t="s">
        <v>158</v>
      </c>
      <c r="G366" s="1324" t="s">
        <v>1913</v>
      </c>
      <c r="H366" s="1324" t="s">
        <v>1021</v>
      </c>
      <c r="I366" s="1324" t="s">
        <v>2691</v>
      </c>
      <c r="J366" s="1324" t="s">
        <v>1915</v>
      </c>
      <c r="K366" s="1324" t="s">
        <v>1021</v>
      </c>
      <c r="L366" s="1324" t="s">
        <v>1021</v>
      </c>
      <c r="N366" s="1324" t="s">
        <v>1916</v>
      </c>
      <c r="O366" s="1324" t="s">
        <v>1917</v>
      </c>
    </row>
    <row r="367" spans="1:15">
      <c r="A367" s="1323">
        <v>1142185694</v>
      </c>
      <c r="D367" s="1324" t="s">
        <v>2692</v>
      </c>
      <c r="E367" s="1324" t="s">
        <v>2693</v>
      </c>
      <c r="F367" s="1324" t="s">
        <v>158</v>
      </c>
      <c r="G367" s="1324" t="s">
        <v>1913</v>
      </c>
      <c r="H367" s="1324" t="s">
        <v>1022</v>
      </c>
      <c r="I367" s="1324" t="s">
        <v>2693</v>
      </c>
      <c r="J367" s="1324" t="s">
        <v>1942</v>
      </c>
      <c r="K367" s="1324" t="s">
        <v>1022</v>
      </c>
      <c r="L367" s="1324" t="s">
        <v>1022</v>
      </c>
      <c r="N367" s="1324" t="s">
        <v>1916</v>
      </c>
      <c r="O367" s="1324" t="s">
        <v>1943</v>
      </c>
    </row>
    <row r="368" spans="1:15">
      <c r="A368" s="1323">
        <v>1176641695</v>
      </c>
      <c r="D368" s="1324" t="s">
        <v>2694</v>
      </c>
      <c r="E368" s="1324" t="s">
        <v>2695</v>
      </c>
      <c r="F368" s="1324" t="s">
        <v>103</v>
      </c>
      <c r="G368" s="1324" t="s">
        <v>1924</v>
      </c>
      <c r="H368" s="1324" t="s">
        <v>171</v>
      </c>
      <c r="I368" s="1324" t="s">
        <v>2695</v>
      </c>
      <c r="J368" s="1324" t="s">
        <v>2136</v>
      </c>
      <c r="K368" s="1324" t="s">
        <v>171</v>
      </c>
      <c r="L368" s="1324" t="s">
        <v>171</v>
      </c>
      <c r="N368" s="1324" t="s">
        <v>1916</v>
      </c>
      <c r="O368" s="1324" t="s">
        <v>1917</v>
      </c>
    </row>
    <row r="369" spans="1:15">
      <c r="A369" s="1323">
        <v>1142572586</v>
      </c>
      <c r="D369" s="1324" t="s">
        <v>2696</v>
      </c>
      <c r="E369" s="1324" t="s">
        <v>2697</v>
      </c>
      <c r="F369" s="1324" t="s">
        <v>158</v>
      </c>
      <c r="G369" s="1324" t="s">
        <v>1924</v>
      </c>
      <c r="H369" s="1324" t="s">
        <v>1978</v>
      </c>
      <c r="I369" s="1324" t="s">
        <v>2697</v>
      </c>
      <c r="J369" s="1324" t="s">
        <v>1924</v>
      </c>
      <c r="K369" s="1324" t="s">
        <v>1978</v>
      </c>
      <c r="L369" s="1324" t="s">
        <v>1978</v>
      </c>
      <c r="N369" s="1324" t="s">
        <v>1916</v>
      </c>
      <c r="O369" s="1324" t="s">
        <v>1943</v>
      </c>
    </row>
    <row r="370" spans="1:15">
      <c r="A370" s="1323">
        <v>1143714278</v>
      </c>
      <c r="D370" s="1324" t="s">
        <v>2698</v>
      </c>
      <c r="E370" s="1324" t="s">
        <v>2699</v>
      </c>
      <c r="F370" s="1324" t="s">
        <v>158</v>
      </c>
      <c r="G370" s="1324" t="s">
        <v>1924</v>
      </c>
      <c r="H370" s="1324" t="s">
        <v>171</v>
      </c>
      <c r="I370" s="1324" t="s">
        <v>2699</v>
      </c>
      <c r="J370" s="1324" t="s">
        <v>2136</v>
      </c>
      <c r="K370" s="1324" t="s">
        <v>171</v>
      </c>
      <c r="L370" s="1324" t="s">
        <v>171</v>
      </c>
      <c r="N370" s="1324" t="s">
        <v>1916</v>
      </c>
      <c r="O370" s="1324" t="s">
        <v>1943</v>
      </c>
    </row>
    <row r="371" spans="1:15">
      <c r="A371" s="1323">
        <v>1140380222</v>
      </c>
      <c r="D371" s="1324" t="s">
        <v>2700</v>
      </c>
      <c r="E371" s="1324" t="s">
        <v>2701</v>
      </c>
      <c r="F371" s="1324" t="s">
        <v>143</v>
      </c>
      <c r="G371" s="1324" t="s">
        <v>1924</v>
      </c>
      <c r="H371" s="1324" t="s">
        <v>171</v>
      </c>
      <c r="I371" s="1324" t="s">
        <v>2701</v>
      </c>
      <c r="J371" s="1324" t="s">
        <v>2136</v>
      </c>
      <c r="K371" s="1324" t="s">
        <v>171</v>
      </c>
      <c r="L371" s="1324" t="s">
        <v>171</v>
      </c>
      <c r="N371" s="1324" t="s">
        <v>1916</v>
      </c>
      <c r="O371" s="1324" t="s">
        <v>1927</v>
      </c>
    </row>
    <row r="372" spans="1:15">
      <c r="A372" s="1323">
        <v>1141033119</v>
      </c>
      <c r="D372" s="1324" t="s">
        <v>2702</v>
      </c>
      <c r="E372" s="1324" t="s">
        <v>2703</v>
      </c>
      <c r="F372" s="1324" t="s">
        <v>147</v>
      </c>
      <c r="G372" s="1324" t="s">
        <v>1886</v>
      </c>
      <c r="H372" s="1324" t="s">
        <v>1929</v>
      </c>
      <c r="I372" s="1324" t="s">
        <v>2703</v>
      </c>
      <c r="J372" s="1324" t="s">
        <v>1931</v>
      </c>
      <c r="K372" s="1324" t="s">
        <v>1932</v>
      </c>
      <c r="L372" s="1324" t="s">
        <v>1929</v>
      </c>
      <c r="N372" s="1324" t="s">
        <v>1933</v>
      </c>
      <c r="O372" s="1324" t="s">
        <v>1980</v>
      </c>
    </row>
    <row r="373" spans="1:15">
      <c r="A373" s="1323">
        <v>1148554950</v>
      </c>
      <c r="D373" s="1324" t="s">
        <v>2704</v>
      </c>
      <c r="E373" s="1324" t="s">
        <v>2705</v>
      </c>
      <c r="F373" s="1324" t="s">
        <v>159</v>
      </c>
      <c r="G373" s="1324" t="s">
        <v>1924</v>
      </c>
      <c r="H373" s="1324" t="s">
        <v>172</v>
      </c>
      <c r="I373" s="1324" t="s">
        <v>2705</v>
      </c>
      <c r="J373" s="1324" t="s">
        <v>1926</v>
      </c>
      <c r="K373" s="1324" t="s">
        <v>172</v>
      </c>
      <c r="L373" s="1324" t="s">
        <v>172</v>
      </c>
      <c r="N373" s="1324" t="s">
        <v>1916</v>
      </c>
      <c r="O373" s="1324" t="s">
        <v>1961</v>
      </c>
    </row>
    <row r="374" spans="1:15">
      <c r="A374" s="1323">
        <v>1142707430</v>
      </c>
      <c r="D374" s="1324" t="s">
        <v>2706</v>
      </c>
      <c r="E374" s="1324" t="s">
        <v>2707</v>
      </c>
      <c r="F374" s="1324" t="s">
        <v>159</v>
      </c>
      <c r="G374" s="1324" t="s">
        <v>1924</v>
      </c>
      <c r="H374" s="1324" t="s">
        <v>172</v>
      </c>
      <c r="I374" s="1324" t="s">
        <v>2707</v>
      </c>
      <c r="J374" s="1324" t="s">
        <v>1926</v>
      </c>
      <c r="K374" s="1324" t="s">
        <v>172</v>
      </c>
      <c r="L374" s="1324" t="s">
        <v>172</v>
      </c>
      <c r="N374" s="1324" t="s">
        <v>1916</v>
      </c>
      <c r="O374" s="1324" t="s">
        <v>1922</v>
      </c>
    </row>
    <row r="375" spans="1:15">
      <c r="A375" s="1323">
        <v>1143153741</v>
      </c>
      <c r="D375" s="1324" t="s">
        <v>2708</v>
      </c>
      <c r="E375" s="1324" t="s">
        <v>2709</v>
      </c>
      <c r="F375" s="1324" t="s">
        <v>159</v>
      </c>
      <c r="G375" s="1324" t="s">
        <v>1924</v>
      </c>
      <c r="H375" s="1324" t="s">
        <v>171</v>
      </c>
      <c r="I375" s="1324" t="s">
        <v>2709</v>
      </c>
      <c r="J375" s="1324" t="s">
        <v>2136</v>
      </c>
      <c r="K375" s="1324" t="s">
        <v>171</v>
      </c>
      <c r="L375" s="1324" t="s">
        <v>171</v>
      </c>
      <c r="N375" s="1324" t="s">
        <v>1916</v>
      </c>
      <c r="O375" s="1324" t="s">
        <v>1922</v>
      </c>
    </row>
    <row r="376" spans="1:15">
      <c r="A376" s="1323">
        <v>1143692847</v>
      </c>
      <c r="D376" s="1324" t="s">
        <v>2710</v>
      </c>
      <c r="E376" s="1324" t="s">
        <v>2711</v>
      </c>
      <c r="F376" s="1324" t="s">
        <v>159</v>
      </c>
      <c r="G376" s="1324" t="s">
        <v>1924</v>
      </c>
      <c r="H376" s="1324" t="s">
        <v>172</v>
      </c>
      <c r="I376" s="1324" t="s">
        <v>2711</v>
      </c>
      <c r="J376" s="1324" t="s">
        <v>1926</v>
      </c>
      <c r="K376" s="1324" t="s">
        <v>172</v>
      </c>
      <c r="L376" s="1324" t="s">
        <v>172</v>
      </c>
      <c r="N376" s="1324" t="s">
        <v>1916</v>
      </c>
      <c r="O376" s="1324" t="s">
        <v>1922</v>
      </c>
    </row>
    <row r="377" spans="1:15">
      <c r="A377" s="1323">
        <v>1147322458</v>
      </c>
      <c r="D377" s="1324" t="s">
        <v>2712</v>
      </c>
      <c r="E377" s="1324" t="s">
        <v>2713</v>
      </c>
      <c r="F377" s="1324" t="s">
        <v>150</v>
      </c>
      <c r="G377" s="1324" t="s">
        <v>1919</v>
      </c>
      <c r="H377" s="1324" t="s">
        <v>1038</v>
      </c>
      <c r="I377" s="1324" t="s">
        <v>2713</v>
      </c>
      <c r="J377" s="1324" t="s">
        <v>1915</v>
      </c>
      <c r="K377" s="1324" t="s">
        <v>1921</v>
      </c>
      <c r="L377" s="1324" t="s">
        <v>1038</v>
      </c>
      <c r="N377" s="1324" t="s">
        <v>1933</v>
      </c>
      <c r="O377" s="1324" t="s">
        <v>1958</v>
      </c>
    </row>
    <row r="378" spans="1:15">
      <c r="A378" s="1323">
        <v>1172969660</v>
      </c>
      <c r="D378" s="1324" t="s">
        <v>2714</v>
      </c>
      <c r="E378" s="1324" t="s">
        <v>2715</v>
      </c>
      <c r="F378" s="1324" t="s">
        <v>143</v>
      </c>
      <c r="G378" s="1324" t="s">
        <v>1886</v>
      </c>
      <c r="H378" s="1324" t="s">
        <v>1929</v>
      </c>
      <c r="I378" s="1324" t="s">
        <v>2715</v>
      </c>
      <c r="J378" s="1324" t="s">
        <v>1931</v>
      </c>
      <c r="K378" s="1324" t="s">
        <v>1932</v>
      </c>
      <c r="L378" s="1324" t="s">
        <v>1929</v>
      </c>
      <c r="N378" s="1324" t="s">
        <v>1933</v>
      </c>
      <c r="O378" s="1324" t="s">
        <v>1934</v>
      </c>
    </row>
    <row r="379" spans="1:15">
      <c r="A379" s="1323">
        <v>1142171116</v>
      </c>
      <c r="D379" s="1324" t="s">
        <v>2716</v>
      </c>
      <c r="E379" s="1324" t="s">
        <v>2717</v>
      </c>
      <c r="F379" s="1324" t="s">
        <v>159</v>
      </c>
      <c r="G379" s="1324" t="s">
        <v>1919</v>
      </c>
      <c r="H379" s="1324" t="s">
        <v>1038</v>
      </c>
      <c r="I379" s="1324" t="s">
        <v>2717</v>
      </c>
      <c r="J379" s="1324" t="s">
        <v>1915</v>
      </c>
      <c r="K379" s="1324" t="s">
        <v>1921</v>
      </c>
      <c r="L379" s="1324" t="s">
        <v>1038</v>
      </c>
      <c r="N379" s="1324" t="s">
        <v>1916</v>
      </c>
      <c r="O379" s="1324" t="s">
        <v>1961</v>
      </c>
    </row>
    <row r="380" spans="1:15">
      <c r="A380" s="1323">
        <v>1140728099</v>
      </c>
      <c r="D380" s="1324" t="s">
        <v>2718</v>
      </c>
      <c r="E380" s="1324" t="s">
        <v>2719</v>
      </c>
      <c r="F380" s="1324" t="s">
        <v>110</v>
      </c>
      <c r="G380" s="1324" t="s">
        <v>1947</v>
      </c>
      <c r="H380" s="1324" t="s">
        <v>1022</v>
      </c>
      <c r="I380" s="1324" t="s">
        <v>2719</v>
      </c>
      <c r="J380" s="1324" t="s">
        <v>1942</v>
      </c>
      <c r="K380" s="1324" t="s">
        <v>1022</v>
      </c>
      <c r="L380" s="1324" t="s">
        <v>1022</v>
      </c>
      <c r="N380" s="1324" t="s">
        <v>1916</v>
      </c>
      <c r="O380" s="1324" t="s">
        <v>1917</v>
      </c>
    </row>
    <row r="381" spans="1:15">
      <c r="A381" s="1323">
        <v>1163068381</v>
      </c>
      <c r="D381" s="1324" t="s">
        <v>2720</v>
      </c>
      <c r="E381" s="1324" t="s">
        <v>2721</v>
      </c>
      <c r="F381" s="1324" t="s">
        <v>150</v>
      </c>
      <c r="G381" s="1324" t="s">
        <v>1886</v>
      </c>
      <c r="H381" s="1324" t="s">
        <v>1929</v>
      </c>
      <c r="I381" s="1324" t="s">
        <v>2721</v>
      </c>
      <c r="J381" s="1324" t="s">
        <v>1931</v>
      </c>
      <c r="K381" s="1324" t="s">
        <v>1932</v>
      </c>
      <c r="L381" s="1324" t="s">
        <v>1929</v>
      </c>
      <c r="N381" s="1324" t="s">
        <v>1916</v>
      </c>
      <c r="O381" s="1324" t="s">
        <v>2012</v>
      </c>
    </row>
    <row r="382" spans="1:15">
      <c r="A382" s="1323">
        <v>1164376510</v>
      </c>
      <c r="D382" s="1324" t="s">
        <v>2722</v>
      </c>
      <c r="E382" s="1324" t="s">
        <v>2723</v>
      </c>
      <c r="F382" s="1324" t="s">
        <v>159</v>
      </c>
      <c r="G382" s="1324" t="s">
        <v>1919</v>
      </c>
      <c r="H382" s="1324" t="s">
        <v>1038</v>
      </c>
      <c r="I382" s="1324" t="s">
        <v>2723</v>
      </c>
      <c r="J382" s="1324" t="s">
        <v>1915</v>
      </c>
      <c r="K382" s="1324" t="s">
        <v>1921</v>
      </c>
      <c r="L382" s="1324" t="s">
        <v>1038</v>
      </c>
      <c r="N382" s="1324" t="s">
        <v>1916</v>
      </c>
      <c r="O382" s="1324" t="s">
        <v>1922</v>
      </c>
    </row>
    <row r="383" spans="1:15">
      <c r="A383" s="1323">
        <v>1164559727</v>
      </c>
      <c r="D383" s="1324" t="s">
        <v>2724</v>
      </c>
      <c r="E383" s="1324" t="s">
        <v>2725</v>
      </c>
      <c r="F383" s="1324" t="s">
        <v>158</v>
      </c>
      <c r="G383" s="1324" t="s">
        <v>1913</v>
      </c>
      <c r="H383" s="1324" t="s">
        <v>2042</v>
      </c>
      <c r="I383" s="1324" t="s">
        <v>2725</v>
      </c>
      <c r="J383" s="1324" t="s">
        <v>2044</v>
      </c>
      <c r="K383" s="1324" t="s">
        <v>2042</v>
      </c>
      <c r="L383" s="1324" t="s">
        <v>2042</v>
      </c>
      <c r="N383" s="1324" t="s">
        <v>1916</v>
      </c>
      <c r="O383" s="1324" t="s">
        <v>1943</v>
      </c>
    </row>
    <row r="384" spans="1:15">
      <c r="A384" s="1323">
        <v>1146795688</v>
      </c>
      <c r="D384" s="1324" t="s">
        <v>2726</v>
      </c>
      <c r="E384" s="1324" t="s">
        <v>2727</v>
      </c>
      <c r="F384" s="1324" t="s">
        <v>147</v>
      </c>
      <c r="G384" s="1324" t="s">
        <v>1886</v>
      </c>
      <c r="H384" s="1324" t="s">
        <v>1929</v>
      </c>
      <c r="I384" s="1324" t="s">
        <v>2727</v>
      </c>
      <c r="J384" s="1324" t="s">
        <v>1931</v>
      </c>
      <c r="K384" s="1324" t="s">
        <v>1932</v>
      </c>
      <c r="L384" s="1324" t="s">
        <v>1929</v>
      </c>
      <c r="N384" s="1324" t="s">
        <v>1916</v>
      </c>
      <c r="O384" s="1324" t="s">
        <v>2053</v>
      </c>
    </row>
    <row r="385" spans="1:15">
      <c r="A385" s="1323">
        <v>1142569061</v>
      </c>
      <c r="D385" s="1324" t="s">
        <v>2728</v>
      </c>
      <c r="E385" s="1324" t="s">
        <v>2729</v>
      </c>
      <c r="F385" s="1324" t="s">
        <v>143</v>
      </c>
      <c r="G385" s="1324" t="s">
        <v>1886</v>
      </c>
      <c r="H385" s="1324" t="s">
        <v>1929</v>
      </c>
      <c r="I385" s="1324" t="s">
        <v>2729</v>
      </c>
      <c r="J385" s="1324" t="s">
        <v>1931</v>
      </c>
      <c r="K385" s="1324" t="s">
        <v>1932</v>
      </c>
      <c r="L385" s="1324" t="s">
        <v>1929</v>
      </c>
      <c r="N385" s="1324" t="s">
        <v>1916</v>
      </c>
      <c r="O385" s="1324" t="s">
        <v>1927</v>
      </c>
    </row>
    <row r="386" spans="1:15">
      <c r="A386" s="1323">
        <v>1143806249</v>
      </c>
      <c r="D386" s="1324" t="s">
        <v>2730</v>
      </c>
      <c r="E386" s="1324" t="s">
        <v>2731</v>
      </c>
      <c r="F386" s="1324" t="s">
        <v>147</v>
      </c>
      <c r="G386" s="1324" t="s">
        <v>1886</v>
      </c>
      <c r="H386" s="1324" t="s">
        <v>1929</v>
      </c>
      <c r="I386" s="1324" t="s">
        <v>2731</v>
      </c>
      <c r="J386" s="1324" t="s">
        <v>1931</v>
      </c>
      <c r="K386" s="1324" t="s">
        <v>1932</v>
      </c>
      <c r="L386" s="1324" t="s">
        <v>1929</v>
      </c>
      <c r="N386" s="1324" t="s">
        <v>1916</v>
      </c>
      <c r="O386" s="1324" t="s">
        <v>2110</v>
      </c>
    </row>
    <row r="387" spans="1:15">
      <c r="A387" s="1323">
        <v>1143564087</v>
      </c>
      <c r="D387" s="1324" t="s">
        <v>2732</v>
      </c>
      <c r="E387" s="1324" t="s">
        <v>2733</v>
      </c>
      <c r="F387" s="1324" t="s">
        <v>159</v>
      </c>
      <c r="G387" s="1324" t="s">
        <v>1919</v>
      </c>
      <c r="H387" s="1324" t="s">
        <v>1038</v>
      </c>
      <c r="I387" s="1324" t="s">
        <v>2733</v>
      </c>
      <c r="J387" s="1324" t="s">
        <v>1915</v>
      </c>
      <c r="K387" s="1324" t="s">
        <v>1921</v>
      </c>
      <c r="L387" s="1324" t="s">
        <v>1038</v>
      </c>
      <c r="N387" s="1324" t="s">
        <v>1916</v>
      </c>
      <c r="O387" s="1324" t="s">
        <v>1922</v>
      </c>
    </row>
    <row r="388" spans="1:15">
      <c r="A388" s="1323">
        <v>1143160936</v>
      </c>
      <c r="D388" s="1324" t="s">
        <v>2734</v>
      </c>
      <c r="E388" s="1324" t="s">
        <v>2735</v>
      </c>
      <c r="F388" s="1324" t="s">
        <v>153</v>
      </c>
      <c r="G388" s="1324" t="s">
        <v>2024</v>
      </c>
      <c r="H388" s="1324" t="s">
        <v>172</v>
      </c>
      <c r="I388" s="1324" t="s">
        <v>2735</v>
      </c>
      <c r="J388" s="1324" t="s">
        <v>1926</v>
      </c>
      <c r="K388" s="1324" t="s">
        <v>172</v>
      </c>
      <c r="L388" s="1324" t="s">
        <v>172</v>
      </c>
      <c r="N388" s="1324" t="s">
        <v>1916</v>
      </c>
      <c r="O388" s="1324" t="s">
        <v>1939</v>
      </c>
    </row>
    <row r="389" spans="1:15">
      <c r="A389" s="1323">
        <v>1140820870</v>
      </c>
      <c r="D389" s="1324" t="s">
        <v>2736</v>
      </c>
      <c r="E389" s="1324" t="s">
        <v>2737</v>
      </c>
      <c r="F389" s="1324" t="s">
        <v>159</v>
      </c>
      <c r="G389" s="1324" t="s">
        <v>1919</v>
      </c>
      <c r="H389" s="1324" t="s">
        <v>1038</v>
      </c>
      <c r="I389" s="1324" t="s">
        <v>2737</v>
      </c>
      <c r="J389" s="1324" t="s">
        <v>1915</v>
      </c>
      <c r="K389" s="1324" t="s">
        <v>1921</v>
      </c>
      <c r="L389" s="1324" t="s">
        <v>1038</v>
      </c>
      <c r="N389" s="1324" t="s">
        <v>1916</v>
      </c>
      <c r="O389" s="1324" t="s">
        <v>1961</v>
      </c>
    </row>
    <row r="390" spans="1:15">
      <c r="A390" s="1323">
        <v>1143769512</v>
      </c>
      <c r="D390" s="1324" t="s">
        <v>2738</v>
      </c>
      <c r="E390" s="1324" t="s">
        <v>2739</v>
      </c>
      <c r="F390" s="1324" t="s">
        <v>159</v>
      </c>
      <c r="G390" s="1324" t="s">
        <v>1919</v>
      </c>
      <c r="H390" s="1324" t="s">
        <v>1038</v>
      </c>
      <c r="I390" s="1324" t="s">
        <v>2739</v>
      </c>
      <c r="J390" s="1324" t="s">
        <v>1915</v>
      </c>
      <c r="K390" s="1324" t="s">
        <v>1921</v>
      </c>
      <c r="L390" s="1324" t="s">
        <v>1038</v>
      </c>
      <c r="N390" s="1324" t="s">
        <v>1916</v>
      </c>
      <c r="O390" s="1324" t="s">
        <v>1922</v>
      </c>
    </row>
    <row r="391" spans="1:15">
      <c r="A391" s="1323">
        <v>1160675691</v>
      </c>
      <c r="D391" s="1324" t="s">
        <v>2740</v>
      </c>
      <c r="E391" s="1324" t="s">
        <v>2741</v>
      </c>
      <c r="F391" s="1324" t="s">
        <v>150</v>
      </c>
      <c r="G391" s="1324" t="s">
        <v>1919</v>
      </c>
      <c r="H391" s="1324" t="s">
        <v>1039</v>
      </c>
      <c r="I391" s="1324" t="s">
        <v>2741</v>
      </c>
      <c r="J391" s="1324" t="s">
        <v>1998</v>
      </c>
      <c r="K391" s="1324" t="s">
        <v>1999</v>
      </c>
      <c r="L391" s="1324" t="s">
        <v>1039</v>
      </c>
      <c r="N391" s="1324" t="s">
        <v>1933</v>
      </c>
      <c r="O391" s="1324" t="s">
        <v>1958</v>
      </c>
    </row>
    <row r="392" spans="1:15">
      <c r="A392" s="1323">
        <v>1142588475</v>
      </c>
      <c r="D392" s="1324" t="s">
        <v>2742</v>
      </c>
      <c r="E392" s="1324" t="s">
        <v>2743</v>
      </c>
      <c r="F392" s="1324" t="s">
        <v>150</v>
      </c>
      <c r="G392" s="1324" t="s">
        <v>1886</v>
      </c>
      <c r="H392" s="1324" t="s">
        <v>1929</v>
      </c>
      <c r="I392" s="1324" t="s">
        <v>2743</v>
      </c>
      <c r="J392" s="1324" t="s">
        <v>1931</v>
      </c>
      <c r="K392" s="1324" t="s">
        <v>1932</v>
      </c>
      <c r="L392" s="1324" t="s">
        <v>1929</v>
      </c>
      <c r="N392" s="1324" t="s">
        <v>1916</v>
      </c>
      <c r="O392" s="1324" t="s">
        <v>2012</v>
      </c>
    </row>
    <row r="393" spans="1:15">
      <c r="A393" s="1323">
        <v>1142451906</v>
      </c>
      <c r="D393" s="1324" t="s">
        <v>2744</v>
      </c>
      <c r="E393" s="1324" t="s">
        <v>2745</v>
      </c>
      <c r="F393" s="1324" t="s">
        <v>159</v>
      </c>
      <c r="G393" s="1324" t="s">
        <v>1919</v>
      </c>
      <c r="H393" s="1324" t="s">
        <v>1038</v>
      </c>
      <c r="I393" s="1324" t="s">
        <v>2745</v>
      </c>
      <c r="J393" s="1324" t="s">
        <v>1915</v>
      </c>
      <c r="K393" s="1324" t="s">
        <v>1921</v>
      </c>
      <c r="L393" s="1324" t="s">
        <v>1038</v>
      </c>
      <c r="N393" s="1324" t="s">
        <v>1916</v>
      </c>
      <c r="O393" s="1324" t="s">
        <v>1961</v>
      </c>
    </row>
    <row r="394" spans="1:15">
      <c r="A394" s="1323">
        <v>1143806801</v>
      </c>
      <c r="D394" s="1324" t="s">
        <v>2746</v>
      </c>
      <c r="E394" s="1324" t="s">
        <v>2747</v>
      </c>
      <c r="F394" s="1324" t="s">
        <v>150</v>
      </c>
      <c r="G394" s="1324" t="s">
        <v>1919</v>
      </c>
      <c r="H394" s="1324" t="s">
        <v>1038</v>
      </c>
      <c r="I394" s="1324" t="s">
        <v>2747</v>
      </c>
      <c r="J394" s="1324" t="s">
        <v>1915</v>
      </c>
      <c r="K394" s="1324" t="s">
        <v>1921</v>
      </c>
      <c r="L394" s="1324" t="s">
        <v>1038</v>
      </c>
      <c r="N394" s="1324" t="s">
        <v>1933</v>
      </c>
      <c r="O394" s="1324" t="s">
        <v>1958</v>
      </c>
    </row>
    <row r="395" spans="1:15">
      <c r="A395" s="1323">
        <v>1143570019</v>
      </c>
      <c r="D395" s="1324" t="s">
        <v>2748</v>
      </c>
      <c r="E395" s="1324" t="s">
        <v>2749</v>
      </c>
      <c r="F395" s="1324" t="s">
        <v>150</v>
      </c>
      <c r="G395" s="1324" t="s">
        <v>1924</v>
      </c>
      <c r="H395" s="1324" t="s">
        <v>172</v>
      </c>
      <c r="I395" s="1324" t="s">
        <v>2749</v>
      </c>
      <c r="J395" s="1324" t="s">
        <v>1926</v>
      </c>
      <c r="K395" s="1324" t="s">
        <v>172</v>
      </c>
      <c r="L395" s="1324" t="s">
        <v>172</v>
      </c>
      <c r="N395" s="1324" t="s">
        <v>1916</v>
      </c>
      <c r="O395" s="1324" t="s">
        <v>2053</v>
      </c>
    </row>
    <row r="396" spans="1:15">
      <c r="A396" s="1323">
        <v>1144053759</v>
      </c>
      <c r="D396" s="1324" t="s">
        <v>2750</v>
      </c>
      <c r="E396" s="1324" t="s">
        <v>2751</v>
      </c>
      <c r="F396" s="1324" t="s">
        <v>159</v>
      </c>
      <c r="G396" s="1324" t="s">
        <v>1924</v>
      </c>
      <c r="H396" s="1324" t="s">
        <v>172</v>
      </c>
      <c r="I396" s="1324" t="s">
        <v>2751</v>
      </c>
      <c r="J396" s="1324" t="s">
        <v>1926</v>
      </c>
      <c r="K396" s="1324" t="s">
        <v>172</v>
      </c>
      <c r="L396" s="1324" t="s">
        <v>172</v>
      </c>
      <c r="N396" s="1324" t="s">
        <v>1916</v>
      </c>
      <c r="O396" s="1324" t="s">
        <v>1922</v>
      </c>
    </row>
    <row r="397" spans="1:15">
      <c r="A397" s="1323">
        <v>1148130454</v>
      </c>
      <c r="D397" s="1324" t="s">
        <v>2752</v>
      </c>
      <c r="E397" s="1324" t="s">
        <v>2753</v>
      </c>
      <c r="F397" s="1324" t="s">
        <v>153</v>
      </c>
      <c r="G397" s="1324" t="s">
        <v>1936</v>
      </c>
      <c r="H397" s="1324" t="s">
        <v>142</v>
      </c>
      <c r="I397" s="1324" t="s">
        <v>2753</v>
      </c>
      <c r="J397" s="1324" t="s">
        <v>1938</v>
      </c>
      <c r="K397" s="1324" t="s">
        <v>142</v>
      </c>
      <c r="L397" s="1324" t="s">
        <v>142</v>
      </c>
      <c r="N397" s="1324" t="s">
        <v>1916</v>
      </c>
      <c r="O397" s="1324" t="s">
        <v>1939</v>
      </c>
    </row>
    <row r="398" spans="1:15">
      <c r="A398" s="1323">
        <v>1143569227</v>
      </c>
      <c r="D398" s="1324" t="s">
        <v>2754</v>
      </c>
      <c r="E398" s="1324" t="s">
        <v>2755</v>
      </c>
      <c r="F398" s="1324" t="s">
        <v>110</v>
      </c>
      <c r="G398" s="1324" t="s">
        <v>1947</v>
      </c>
      <c r="H398" s="1324" t="s">
        <v>1022</v>
      </c>
      <c r="I398" s="1324" t="s">
        <v>2755</v>
      </c>
      <c r="J398" s="1324" t="s">
        <v>1942</v>
      </c>
      <c r="K398" s="1324" t="s">
        <v>1022</v>
      </c>
      <c r="L398" s="1324" t="s">
        <v>1022</v>
      </c>
      <c r="N398" s="1324" t="s">
        <v>1916</v>
      </c>
      <c r="O398" s="1324" t="s">
        <v>1917</v>
      </c>
    </row>
    <row r="399" spans="1:15">
      <c r="A399" s="1323">
        <v>1142621557</v>
      </c>
      <c r="D399" s="1324" t="s">
        <v>2756</v>
      </c>
      <c r="E399" s="1324" t="s">
        <v>2757</v>
      </c>
      <c r="F399" s="1324" t="s">
        <v>143</v>
      </c>
      <c r="G399" s="1324" t="s">
        <v>1924</v>
      </c>
      <c r="H399" s="1324" t="s">
        <v>172</v>
      </c>
      <c r="I399" s="1324" t="s">
        <v>2757</v>
      </c>
      <c r="J399" s="1324" t="s">
        <v>1926</v>
      </c>
      <c r="K399" s="1324" t="s">
        <v>172</v>
      </c>
      <c r="L399" s="1324" t="s">
        <v>172</v>
      </c>
      <c r="N399" s="1324" t="s">
        <v>1933</v>
      </c>
      <c r="O399" s="1324" t="s">
        <v>1934</v>
      </c>
    </row>
    <row r="400" spans="1:15">
      <c r="A400" s="1323">
        <v>1143656602</v>
      </c>
      <c r="D400" s="1324" t="s">
        <v>2758</v>
      </c>
      <c r="E400" s="1324" t="s">
        <v>2759</v>
      </c>
      <c r="F400" s="1324" t="s">
        <v>150</v>
      </c>
      <c r="G400" s="1324" t="s">
        <v>1886</v>
      </c>
      <c r="H400" s="1324" t="s">
        <v>1929</v>
      </c>
      <c r="I400" s="1324" t="s">
        <v>2759</v>
      </c>
      <c r="J400" s="1324" t="s">
        <v>1931</v>
      </c>
      <c r="K400" s="1324" t="s">
        <v>1932</v>
      </c>
      <c r="L400" s="1324" t="s">
        <v>1929</v>
      </c>
      <c r="N400" s="1324" t="s">
        <v>1933</v>
      </c>
      <c r="O400" s="1324" t="s">
        <v>2103</v>
      </c>
    </row>
    <row r="401" spans="1:15">
      <c r="A401" s="1323">
        <v>1143003417</v>
      </c>
      <c r="D401" s="1324" t="s">
        <v>2760</v>
      </c>
      <c r="E401" s="1324" t="s">
        <v>2761</v>
      </c>
      <c r="F401" s="1324" t="s">
        <v>143</v>
      </c>
      <c r="G401" s="1324" t="s">
        <v>1886</v>
      </c>
      <c r="H401" s="1324" t="s">
        <v>1929</v>
      </c>
      <c r="I401" s="1324" t="s">
        <v>2761</v>
      </c>
      <c r="J401" s="1324" t="s">
        <v>1931</v>
      </c>
      <c r="K401" s="1324" t="s">
        <v>1932</v>
      </c>
      <c r="L401" s="1324" t="s">
        <v>1929</v>
      </c>
      <c r="N401" s="1324" t="s">
        <v>1916</v>
      </c>
      <c r="O401" s="1324" t="s">
        <v>1927</v>
      </c>
    </row>
    <row r="402" spans="1:15">
      <c r="A402" s="1323">
        <v>1142155416</v>
      </c>
      <c r="D402" s="1324" t="s">
        <v>2762</v>
      </c>
      <c r="E402" s="1324" t="s">
        <v>2763</v>
      </c>
      <c r="F402" s="1324" t="s">
        <v>143</v>
      </c>
      <c r="G402" s="1324" t="s">
        <v>1886</v>
      </c>
      <c r="H402" s="1324" t="s">
        <v>1929</v>
      </c>
      <c r="I402" s="1324" t="s">
        <v>2763</v>
      </c>
      <c r="J402" s="1324" t="s">
        <v>1931</v>
      </c>
      <c r="K402" s="1324" t="s">
        <v>1932</v>
      </c>
      <c r="L402" s="1324" t="s">
        <v>1929</v>
      </c>
      <c r="N402" s="1324" t="s">
        <v>1916</v>
      </c>
      <c r="O402" s="1324" t="s">
        <v>1927</v>
      </c>
    </row>
    <row r="403" spans="1:15">
      <c r="A403" s="1323">
        <v>1146067617</v>
      </c>
      <c r="D403" s="1324" t="s">
        <v>2764</v>
      </c>
      <c r="E403" s="1324" t="s">
        <v>2765</v>
      </c>
      <c r="F403" s="1324" t="s">
        <v>143</v>
      </c>
      <c r="G403" s="1324" t="s">
        <v>1919</v>
      </c>
      <c r="H403" s="1324" t="s">
        <v>1038</v>
      </c>
      <c r="I403" s="1324" t="s">
        <v>2765</v>
      </c>
      <c r="J403" s="1324" t="s">
        <v>1915</v>
      </c>
      <c r="K403" s="1324" t="s">
        <v>1921</v>
      </c>
      <c r="L403" s="1324" t="s">
        <v>1038</v>
      </c>
      <c r="N403" s="1324" t="s">
        <v>1916</v>
      </c>
      <c r="O403" s="1324" t="s">
        <v>1961</v>
      </c>
    </row>
    <row r="404" spans="1:15">
      <c r="A404" s="1323">
        <v>1142496018</v>
      </c>
      <c r="D404" s="1324" t="s">
        <v>2766</v>
      </c>
      <c r="E404" s="1324" t="s">
        <v>2767</v>
      </c>
      <c r="F404" s="1324" t="s">
        <v>159</v>
      </c>
      <c r="G404" s="1324" t="s">
        <v>1901</v>
      </c>
      <c r="H404" s="1324" t="s">
        <v>38</v>
      </c>
      <c r="I404" s="1324" t="s">
        <v>2767</v>
      </c>
      <c r="J404" s="1324" t="s">
        <v>2028</v>
      </c>
      <c r="K404" s="1324" t="s">
        <v>2029</v>
      </c>
      <c r="L404" s="1324" t="s">
        <v>38</v>
      </c>
      <c r="N404" s="1324" t="s">
        <v>1916</v>
      </c>
      <c r="O404" s="1324" t="s">
        <v>1939</v>
      </c>
    </row>
    <row r="405" spans="1:15">
      <c r="A405" s="1323">
        <v>1164383961</v>
      </c>
      <c r="D405" s="1324" t="s">
        <v>2768</v>
      </c>
      <c r="E405" s="1324" t="s">
        <v>2769</v>
      </c>
      <c r="F405" s="1324" t="s">
        <v>147</v>
      </c>
      <c r="G405" s="1324" t="s">
        <v>1886</v>
      </c>
      <c r="H405" s="1324" t="s">
        <v>1929</v>
      </c>
      <c r="I405" s="1324" t="s">
        <v>2769</v>
      </c>
      <c r="J405" s="1324" t="s">
        <v>1931</v>
      </c>
      <c r="K405" s="1324" t="s">
        <v>1932</v>
      </c>
      <c r="L405" s="1324" t="s">
        <v>1929</v>
      </c>
      <c r="N405" s="1324" t="s">
        <v>1916</v>
      </c>
      <c r="O405" s="1324" t="s">
        <v>2110</v>
      </c>
    </row>
    <row r="406" spans="1:15">
      <c r="A406" s="1323">
        <v>1163461651</v>
      </c>
      <c r="D406" s="1324" t="s">
        <v>2770</v>
      </c>
      <c r="E406" s="1324" t="s">
        <v>2771</v>
      </c>
      <c r="F406" s="1324" t="s">
        <v>147</v>
      </c>
      <c r="G406" s="1324" t="s">
        <v>1919</v>
      </c>
      <c r="H406" s="1324" t="s">
        <v>1073</v>
      </c>
      <c r="I406" s="1324" t="s">
        <v>2771</v>
      </c>
      <c r="J406" s="1324" t="s">
        <v>2341</v>
      </c>
      <c r="K406" s="1324" t="s">
        <v>2342</v>
      </c>
      <c r="L406" s="1324" t="s">
        <v>1073</v>
      </c>
      <c r="N406" s="1324" t="s">
        <v>1933</v>
      </c>
      <c r="O406" s="1324" t="s">
        <v>2100</v>
      </c>
    </row>
    <row r="407" spans="1:15">
      <c r="A407" s="1323">
        <v>1144041523</v>
      </c>
      <c r="D407" s="1324" t="s">
        <v>2772</v>
      </c>
      <c r="E407" s="1324" t="s">
        <v>2773</v>
      </c>
      <c r="F407" s="1324" t="s">
        <v>147</v>
      </c>
      <c r="G407" s="1324" t="s">
        <v>1886</v>
      </c>
      <c r="H407" s="1324" t="s">
        <v>1929</v>
      </c>
      <c r="I407" s="1324" t="s">
        <v>2773</v>
      </c>
      <c r="J407" s="1324" t="s">
        <v>1931</v>
      </c>
      <c r="K407" s="1324" t="s">
        <v>1932</v>
      </c>
      <c r="L407" s="1324" t="s">
        <v>1929</v>
      </c>
      <c r="N407" s="1324" t="s">
        <v>1916</v>
      </c>
      <c r="O407" s="1324" t="s">
        <v>2053</v>
      </c>
    </row>
    <row r="408" spans="1:15">
      <c r="A408" s="1323">
        <v>1142679209</v>
      </c>
      <c r="D408" s="1324" t="s">
        <v>2774</v>
      </c>
      <c r="E408" s="1324" t="s">
        <v>2775</v>
      </c>
      <c r="F408" s="1324" t="s">
        <v>147</v>
      </c>
      <c r="G408" s="1324" t="s">
        <v>1886</v>
      </c>
      <c r="H408" s="1324" t="s">
        <v>1929</v>
      </c>
      <c r="I408" s="1324" t="s">
        <v>2775</v>
      </c>
      <c r="J408" s="1324" t="s">
        <v>1931</v>
      </c>
      <c r="K408" s="1324" t="s">
        <v>1932</v>
      </c>
      <c r="L408" s="1324" t="s">
        <v>1929</v>
      </c>
      <c r="N408" s="1324" t="s">
        <v>1933</v>
      </c>
      <c r="O408" s="1324" t="s">
        <v>2103</v>
      </c>
    </row>
    <row r="409" spans="1:15">
      <c r="A409" s="1323">
        <v>1143666395</v>
      </c>
      <c r="D409" s="1324" t="s">
        <v>2776</v>
      </c>
      <c r="E409" s="1324" t="s">
        <v>2777</v>
      </c>
      <c r="F409" s="1324" t="s">
        <v>147</v>
      </c>
      <c r="G409" s="1324" t="s">
        <v>1886</v>
      </c>
      <c r="H409" s="1324" t="s">
        <v>1929</v>
      </c>
      <c r="I409" s="1324" t="s">
        <v>2777</v>
      </c>
      <c r="J409" s="1324" t="s">
        <v>1931</v>
      </c>
      <c r="K409" s="1324" t="s">
        <v>1932</v>
      </c>
      <c r="L409" s="1324" t="s">
        <v>1929</v>
      </c>
      <c r="N409" s="1324" t="s">
        <v>1916</v>
      </c>
      <c r="O409" s="1324" t="s">
        <v>2110</v>
      </c>
    </row>
    <row r="410" spans="1:15">
      <c r="A410" s="1323">
        <v>1142298240</v>
      </c>
      <c r="D410" s="1324" t="s">
        <v>2778</v>
      </c>
      <c r="E410" s="1324" t="s">
        <v>2779</v>
      </c>
      <c r="F410" s="1324" t="s">
        <v>147</v>
      </c>
      <c r="G410" s="1324" t="s">
        <v>1886</v>
      </c>
      <c r="H410" s="1324" t="s">
        <v>1929</v>
      </c>
      <c r="I410" s="1324" t="s">
        <v>2779</v>
      </c>
      <c r="J410" s="1324" t="s">
        <v>1931</v>
      </c>
      <c r="K410" s="1324" t="s">
        <v>1932</v>
      </c>
      <c r="L410" s="1324" t="s">
        <v>1929</v>
      </c>
      <c r="N410" s="1324" t="s">
        <v>1916</v>
      </c>
      <c r="O410" s="1324" t="s">
        <v>2053</v>
      </c>
    </row>
    <row r="411" spans="1:15">
      <c r="A411" s="1323">
        <v>1149431323</v>
      </c>
      <c r="D411" s="1324" t="s">
        <v>2780</v>
      </c>
      <c r="E411" s="1324" t="s">
        <v>2781</v>
      </c>
      <c r="F411" s="1324" t="s">
        <v>147</v>
      </c>
      <c r="G411" s="1324" t="s">
        <v>1886</v>
      </c>
      <c r="H411" s="1324" t="s">
        <v>1929</v>
      </c>
      <c r="I411" s="1324" t="s">
        <v>2781</v>
      </c>
      <c r="J411" s="1324" t="s">
        <v>1931</v>
      </c>
      <c r="K411" s="1324" t="s">
        <v>1932</v>
      </c>
      <c r="L411" s="1324" t="s">
        <v>1929</v>
      </c>
      <c r="N411" s="1324" t="s">
        <v>1933</v>
      </c>
      <c r="O411" s="1324" t="s">
        <v>2103</v>
      </c>
    </row>
    <row r="412" spans="1:15">
      <c r="A412" s="1323">
        <v>1148340939</v>
      </c>
      <c r="D412" s="1324" t="s">
        <v>2782</v>
      </c>
      <c r="E412" s="1324" t="s">
        <v>2783</v>
      </c>
      <c r="F412" s="1324" t="s">
        <v>147</v>
      </c>
      <c r="G412" s="1324" t="s">
        <v>1886</v>
      </c>
      <c r="H412" s="1324" t="s">
        <v>1929</v>
      </c>
      <c r="I412" s="1324" t="s">
        <v>2783</v>
      </c>
      <c r="J412" s="1324" t="s">
        <v>1931</v>
      </c>
      <c r="K412" s="1324" t="s">
        <v>1932</v>
      </c>
      <c r="L412" s="1324" t="s">
        <v>1929</v>
      </c>
      <c r="N412" s="1324" t="s">
        <v>1933</v>
      </c>
      <c r="O412" s="1324" t="s">
        <v>2103</v>
      </c>
    </row>
    <row r="413" spans="1:15">
      <c r="A413" s="1323">
        <v>1142854166</v>
      </c>
      <c r="D413" s="1324" t="s">
        <v>2784</v>
      </c>
      <c r="E413" s="1324" t="s">
        <v>2785</v>
      </c>
      <c r="F413" s="1324" t="s">
        <v>159</v>
      </c>
      <c r="G413" s="1324" t="s">
        <v>1919</v>
      </c>
      <c r="H413" s="1324" t="s">
        <v>1038</v>
      </c>
      <c r="I413" s="1324" t="s">
        <v>2785</v>
      </c>
      <c r="J413" s="1324" t="s">
        <v>1915</v>
      </c>
      <c r="K413" s="1324" t="s">
        <v>1921</v>
      </c>
      <c r="L413" s="1324" t="s">
        <v>1038</v>
      </c>
      <c r="N413" s="1324" t="s">
        <v>1916</v>
      </c>
      <c r="O413" s="1324" t="s">
        <v>1961</v>
      </c>
    </row>
    <row r="414" spans="1:15">
      <c r="A414" s="1323">
        <v>1142196279</v>
      </c>
      <c r="D414" s="1324" t="s">
        <v>2786</v>
      </c>
      <c r="E414" s="1324" t="s">
        <v>2787</v>
      </c>
      <c r="F414" s="1324" t="s">
        <v>147</v>
      </c>
      <c r="G414" s="1324" t="s">
        <v>1886</v>
      </c>
      <c r="H414" s="1324" t="s">
        <v>1929</v>
      </c>
      <c r="I414" s="1324" t="s">
        <v>2787</v>
      </c>
      <c r="J414" s="1324" t="s">
        <v>1931</v>
      </c>
      <c r="K414" s="1324" t="s">
        <v>1932</v>
      </c>
      <c r="L414" s="1324" t="s">
        <v>1929</v>
      </c>
      <c r="N414" s="1324" t="s">
        <v>1916</v>
      </c>
      <c r="O414" s="1324" t="s">
        <v>2110</v>
      </c>
    </row>
    <row r="415" spans="1:15">
      <c r="A415" s="1323">
        <v>1144653111</v>
      </c>
      <c r="D415" s="1324" t="s">
        <v>2788</v>
      </c>
      <c r="E415" s="1324" t="s">
        <v>2789</v>
      </c>
      <c r="F415" s="1324" t="s">
        <v>147</v>
      </c>
      <c r="G415" s="1324" t="s">
        <v>1886</v>
      </c>
      <c r="H415" s="1324" t="s">
        <v>1987</v>
      </c>
      <c r="I415" s="1324" t="s">
        <v>2789</v>
      </c>
      <c r="J415" s="1324" t="s">
        <v>1988</v>
      </c>
      <c r="K415" s="1324" t="s">
        <v>1989</v>
      </c>
      <c r="L415" s="1324" t="s">
        <v>1987</v>
      </c>
      <c r="N415" s="1324" t="s">
        <v>1916</v>
      </c>
      <c r="O415" s="1324" t="s">
        <v>2053</v>
      </c>
    </row>
    <row r="416" spans="1:15">
      <c r="A416" s="1323">
        <v>1164540941</v>
      </c>
      <c r="D416" s="1324" t="s">
        <v>2790</v>
      </c>
      <c r="E416" s="1324" t="s">
        <v>2791</v>
      </c>
      <c r="F416" s="1324" t="s">
        <v>147</v>
      </c>
      <c r="G416" s="1324" t="s">
        <v>1886</v>
      </c>
      <c r="H416" s="1324" t="s">
        <v>1929</v>
      </c>
      <c r="I416" s="1324" t="s">
        <v>2791</v>
      </c>
      <c r="J416" s="1324" t="s">
        <v>1931</v>
      </c>
      <c r="K416" s="1324" t="s">
        <v>1932</v>
      </c>
      <c r="L416" s="1324" t="s">
        <v>1929</v>
      </c>
      <c r="N416" s="1324" t="s">
        <v>1916</v>
      </c>
      <c r="O416" s="1324" t="s">
        <v>2110</v>
      </c>
    </row>
    <row r="417" spans="1:15">
      <c r="A417" s="1323">
        <v>1149705890</v>
      </c>
      <c r="D417" s="1324" t="s">
        <v>2792</v>
      </c>
      <c r="E417" s="1324" t="s">
        <v>2793</v>
      </c>
      <c r="F417" s="1324" t="s">
        <v>159</v>
      </c>
      <c r="G417" s="1324" t="s">
        <v>1919</v>
      </c>
      <c r="H417" s="1324" t="s">
        <v>1038</v>
      </c>
      <c r="I417" s="1324" t="s">
        <v>2793</v>
      </c>
      <c r="J417" s="1324" t="s">
        <v>1915</v>
      </c>
      <c r="K417" s="1324" t="s">
        <v>1921</v>
      </c>
      <c r="L417" s="1324" t="s">
        <v>1038</v>
      </c>
      <c r="N417" s="1324" t="s">
        <v>1916</v>
      </c>
      <c r="O417" s="1324" t="s">
        <v>1922</v>
      </c>
    </row>
    <row r="418" spans="1:15">
      <c r="A418" s="1323">
        <v>1142041491</v>
      </c>
      <c r="D418" s="1324" t="s">
        <v>2794</v>
      </c>
      <c r="E418" s="1324" t="s">
        <v>2795</v>
      </c>
      <c r="F418" s="1324" t="s">
        <v>147</v>
      </c>
      <c r="G418" s="1324" t="s">
        <v>1886</v>
      </c>
      <c r="H418" s="1324" t="s">
        <v>1929</v>
      </c>
      <c r="I418" s="1324" t="s">
        <v>2795</v>
      </c>
      <c r="J418" s="1324" t="s">
        <v>1931</v>
      </c>
      <c r="K418" s="1324" t="s">
        <v>1932</v>
      </c>
      <c r="L418" s="1324" t="s">
        <v>1929</v>
      </c>
      <c r="N418" s="1324" t="s">
        <v>1916</v>
      </c>
      <c r="O418" s="1324" t="s">
        <v>2053</v>
      </c>
    </row>
    <row r="419" spans="1:15">
      <c r="A419" s="1323">
        <v>1146634176</v>
      </c>
      <c r="D419" s="1324" t="s">
        <v>2796</v>
      </c>
      <c r="E419" s="1324" t="s">
        <v>2797</v>
      </c>
      <c r="F419" s="1324" t="s">
        <v>147</v>
      </c>
      <c r="G419" s="1324" t="s">
        <v>1886</v>
      </c>
      <c r="H419" s="1324" t="s">
        <v>1929</v>
      </c>
      <c r="I419" s="1324" t="s">
        <v>2797</v>
      </c>
      <c r="J419" s="1324" t="s">
        <v>1931</v>
      </c>
      <c r="K419" s="1324" t="s">
        <v>1932</v>
      </c>
      <c r="L419" s="1324" t="s">
        <v>1929</v>
      </c>
      <c r="N419" s="1324" t="s">
        <v>1933</v>
      </c>
      <c r="O419" s="1324" t="s">
        <v>1980</v>
      </c>
    </row>
    <row r="420" spans="1:15">
      <c r="A420" s="1323">
        <v>1160965233</v>
      </c>
      <c r="D420" s="1324" t="s">
        <v>2798</v>
      </c>
      <c r="E420" s="1324" t="s">
        <v>2799</v>
      </c>
      <c r="F420" s="1324" t="s">
        <v>147</v>
      </c>
      <c r="G420" s="1324" t="s">
        <v>1886</v>
      </c>
      <c r="H420" s="1324" t="s">
        <v>1929</v>
      </c>
      <c r="I420" s="1324" t="s">
        <v>2799</v>
      </c>
      <c r="J420" s="1324" t="s">
        <v>1931</v>
      </c>
      <c r="K420" s="1324" t="s">
        <v>1932</v>
      </c>
      <c r="L420" s="1324" t="s">
        <v>1929</v>
      </c>
      <c r="N420" s="1324" t="s">
        <v>1933</v>
      </c>
      <c r="O420" s="1324" t="s">
        <v>2103</v>
      </c>
    </row>
    <row r="421" spans="1:15">
      <c r="A421" s="1323">
        <v>1143425925</v>
      </c>
      <c r="D421" s="1324" t="s">
        <v>2800</v>
      </c>
      <c r="E421" s="1324" t="s">
        <v>2801</v>
      </c>
      <c r="F421" s="1324" t="s">
        <v>147</v>
      </c>
      <c r="G421" s="1324" t="s">
        <v>1886</v>
      </c>
      <c r="H421" s="1324" t="s">
        <v>1929</v>
      </c>
      <c r="I421" s="1324" t="s">
        <v>2801</v>
      </c>
      <c r="J421" s="1324" t="s">
        <v>1931</v>
      </c>
      <c r="K421" s="1324" t="s">
        <v>1932</v>
      </c>
      <c r="L421" s="1324" t="s">
        <v>1929</v>
      </c>
      <c r="N421" s="1324" t="s">
        <v>1916</v>
      </c>
      <c r="O421" s="1324" t="s">
        <v>2110</v>
      </c>
    </row>
    <row r="422" spans="1:15">
      <c r="A422" s="1323">
        <v>1142198069</v>
      </c>
      <c r="D422" s="1324" t="s">
        <v>2802</v>
      </c>
      <c r="E422" s="1324" t="s">
        <v>2803</v>
      </c>
      <c r="F422" s="1324" t="s">
        <v>159</v>
      </c>
      <c r="G422" s="1324" t="s">
        <v>1919</v>
      </c>
      <c r="H422" s="1324" t="s">
        <v>1038</v>
      </c>
      <c r="I422" s="1324" t="s">
        <v>2803</v>
      </c>
      <c r="J422" s="1324" t="s">
        <v>1915</v>
      </c>
      <c r="K422" s="1324" t="s">
        <v>1921</v>
      </c>
      <c r="L422" s="1324" t="s">
        <v>1038</v>
      </c>
      <c r="N422" s="1324" t="s">
        <v>1933</v>
      </c>
      <c r="O422" s="1324" t="s">
        <v>2100</v>
      </c>
    </row>
    <row r="423" spans="1:15">
      <c r="A423" s="1323">
        <v>1142803809</v>
      </c>
      <c r="D423" s="1324" t="s">
        <v>2804</v>
      </c>
      <c r="E423" s="1324" t="s">
        <v>2805</v>
      </c>
      <c r="F423" s="1324" t="s">
        <v>147</v>
      </c>
      <c r="G423" s="1324" t="s">
        <v>1886</v>
      </c>
      <c r="H423" s="1324" t="s">
        <v>1929</v>
      </c>
      <c r="I423" s="1324" t="s">
        <v>2805</v>
      </c>
      <c r="J423" s="1324" t="s">
        <v>1931</v>
      </c>
      <c r="K423" s="1324" t="s">
        <v>1932</v>
      </c>
      <c r="L423" s="1324" t="s">
        <v>1929</v>
      </c>
      <c r="N423" s="1324" t="s">
        <v>1916</v>
      </c>
      <c r="O423" s="1324" t="s">
        <v>2110</v>
      </c>
    </row>
    <row r="424" spans="1:15">
      <c r="A424" s="1323">
        <v>1165251829</v>
      </c>
      <c r="D424" s="1324" t="s">
        <v>2806</v>
      </c>
      <c r="E424" s="1324" t="s">
        <v>405</v>
      </c>
      <c r="F424" s="1324" t="s">
        <v>159</v>
      </c>
      <c r="G424" s="1324" t="s">
        <v>1919</v>
      </c>
      <c r="H424" s="1324" t="s">
        <v>1038</v>
      </c>
      <c r="I424" s="1324" t="s">
        <v>405</v>
      </c>
      <c r="J424" s="1324" t="s">
        <v>1915</v>
      </c>
      <c r="K424" s="1324" t="s">
        <v>1921</v>
      </c>
      <c r="L424" s="1324" t="s">
        <v>1038</v>
      </c>
      <c r="N424" s="1324" t="s">
        <v>1916</v>
      </c>
      <c r="O424" s="1324" t="s">
        <v>1922</v>
      </c>
    </row>
    <row r="425" spans="1:15">
      <c r="A425" s="1323">
        <v>1144134997</v>
      </c>
      <c r="D425" s="1324" t="s">
        <v>2807</v>
      </c>
      <c r="E425" s="1324" t="s">
        <v>2808</v>
      </c>
      <c r="F425" s="1324" t="s">
        <v>147</v>
      </c>
      <c r="G425" s="1324" t="s">
        <v>1886</v>
      </c>
      <c r="H425" s="1324" t="s">
        <v>1929</v>
      </c>
      <c r="I425" s="1324" t="s">
        <v>2808</v>
      </c>
      <c r="J425" s="1324" t="s">
        <v>1931</v>
      </c>
      <c r="K425" s="1324" t="s">
        <v>1932</v>
      </c>
      <c r="L425" s="1324" t="s">
        <v>1929</v>
      </c>
      <c r="N425" s="1324" t="s">
        <v>1916</v>
      </c>
      <c r="O425" s="1324" t="s">
        <v>2110</v>
      </c>
    </row>
    <row r="426" spans="1:15">
      <c r="A426" s="1323">
        <v>1141198656</v>
      </c>
      <c r="D426" s="1324" t="s">
        <v>2809</v>
      </c>
      <c r="E426" s="1324" t="s">
        <v>2810</v>
      </c>
      <c r="F426" s="1324" t="s">
        <v>147</v>
      </c>
      <c r="G426" s="1324" t="s">
        <v>1886</v>
      </c>
      <c r="H426" s="1324" t="s">
        <v>1929</v>
      </c>
      <c r="I426" s="1324" t="s">
        <v>2810</v>
      </c>
      <c r="J426" s="1324" t="s">
        <v>1931</v>
      </c>
      <c r="K426" s="1324" t="s">
        <v>1932</v>
      </c>
      <c r="L426" s="1324" t="s">
        <v>1929</v>
      </c>
      <c r="N426" s="1324" t="s">
        <v>1916</v>
      </c>
      <c r="O426" s="1324" t="s">
        <v>2110</v>
      </c>
    </row>
    <row r="427" spans="1:15">
      <c r="A427" s="1323">
        <v>1143489202</v>
      </c>
      <c r="D427" s="1324" t="s">
        <v>2811</v>
      </c>
      <c r="E427" s="1324" t="s">
        <v>2812</v>
      </c>
      <c r="F427" s="1324" t="s">
        <v>147</v>
      </c>
      <c r="G427" s="1324" t="s">
        <v>1886</v>
      </c>
      <c r="H427" s="1324" t="s">
        <v>1929</v>
      </c>
      <c r="I427" s="1324" t="s">
        <v>2812</v>
      </c>
      <c r="J427" s="1324" t="s">
        <v>1931</v>
      </c>
      <c r="K427" s="1324" t="s">
        <v>1932</v>
      </c>
      <c r="L427" s="1324" t="s">
        <v>1929</v>
      </c>
      <c r="N427" s="1324" t="s">
        <v>1933</v>
      </c>
      <c r="O427" s="1324" t="s">
        <v>2103</v>
      </c>
    </row>
    <row r="428" spans="1:15">
      <c r="A428" s="1323">
        <v>1143147107</v>
      </c>
      <c r="D428" s="1324" t="s">
        <v>2813</v>
      </c>
      <c r="E428" s="1324" t="s">
        <v>2814</v>
      </c>
      <c r="F428" s="1324" t="s">
        <v>147</v>
      </c>
      <c r="G428" s="1324" t="s">
        <v>1919</v>
      </c>
      <c r="H428" s="1324" t="s">
        <v>1038</v>
      </c>
      <c r="I428" s="1324" t="s">
        <v>2814</v>
      </c>
      <c r="J428" s="1324" t="s">
        <v>1915</v>
      </c>
      <c r="K428" s="1324" t="s">
        <v>1921</v>
      </c>
      <c r="L428" s="1324" t="s">
        <v>1038</v>
      </c>
      <c r="N428" s="1324" t="s">
        <v>1933</v>
      </c>
      <c r="O428" s="1324" t="s">
        <v>1958</v>
      </c>
    </row>
    <row r="429" spans="1:15">
      <c r="A429" s="1323">
        <v>1141025990</v>
      </c>
      <c r="D429" s="1324" t="s">
        <v>2815</v>
      </c>
      <c r="E429" s="1324" t="s">
        <v>2816</v>
      </c>
      <c r="F429" s="1324" t="s">
        <v>147</v>
      </c>
      <c r="G429" s="1324" t="s">
        <v>1886</v>
      </c>
      <c r="H429" s="1324" t="s">
        <v>1987</v>
      </c>
      <c r="I429" s="1324" t="s">
        <v>2816</v>
      </c>
      <c r="J429" s="1324" t="s">
        <v>1988</v>
      </c>
      <c r="K429" s="1324" t="s">
        <v>1989</v>
      </c>
      <c r="L429" s="1324" t="s">
        <v>1987</v>
      </c>
      <c r="N429" s="1324" t="s">
        <v>1933</v>
      </c>
      <c r="O429" s="1324" t="s">
        <v>1980</v>
      </c>
    </row>
    <row r="430" spans="1:15">
      <c r="A430" s="1323">
        <v>1165790651</v>
      </c>
      <c r="D430" s="1324" t="s">
        <v>2817</v>
      </c>
      <c r="E430" s="1324" t="s">
        <v>2818</v>
      </c>
      <c r="F430" s="1324" t="s">
        <v>147</v>
      </c>
      <c r="G430" s="1324" t="s">
        <v>1886</v>
      </c>
      <c r="H430" s="1324" t="s">
        <v>1929</v>
      </c>
      <c r="I430" s="1324" t="s">
        <v>2818</v>
      </c>
      <c r="J430" s="1324" t="s">
        <v>1931</v>
      </c>
      <c r="K430" s="1324" t="s">
        <v>1932</v>
      </c>
      <c r="L430" s="1324" t="s">
        <v>1929</v>
      </c>
      <c r="N430" s="1324" t="s">
        <v>1933</v>
      </c>
      <c r="O430" s="1324" t="s">
        <v>1980</v>
      </c>
    </row>
    <row r="431" spans="1:15">
      <c r="A431" s="1323">
        <v>1161322129</v>
      </c>
      <c r="D431" s="1324" t="s">
        <v>2819</v>
      </c>
      <c r="E431" s="1324" t="s">
        <v>2820</v>
      </c>
      <c r="F431" s="1324" t="s">
        <v>147</v>
      </c>
      <c r="G431" s="1324" t="s">
        <v>1886</v>
      </c>
      <c r="H431" s="1324" t="s">
        <v>1929</v>
      </c>
      <c r="I431" s="1324" t="s">
        <v>2820</v>
      </c>
      <c r="J431" s="1324" t="s">
        <v>1931</v>
      </c>
      <c r="K431" s="1324" t="s">
        <v>1932</v>
      </c>
      <c r="L431" s="1324" t="s">
        <v>1929</v>
      </c>
      <c r="N431" s="1324" t="s">
        <v>1933</v>
      </c>
      <c r="O431" s="1324" t="s">
        <v>2103</v>
      </c>
    </row>
    <row r="432" spans="1:15">
      <c r="A432" s="1323">
        <v>1143423284</v>
      </c>
      <c r="D432" s="1324" t="s">
        <v>2821</v>
      </c>
      <c r="E432" s="1324" t="s">
        <v>2822</v>
      </c>
      <c r="F432" s="1324" t="s">
        <v>147</v>
      </c>
      <c r="G432" s="1324" t="s">
        <v>1886</v>
      </c>
      <c r="H432" s="1324" t="s">
        <v>1929</v>
      </c>
      <c r="I432" s="1324" t="s">
        <v>2822</v>
      </c>
      <c r="J432" s="1324" t="s">
        <v>1931</v>
      </c>
      <c r="K432" s="1324" t="s">
        <v>1932</v>
      </c>
      <c r="L432" s="1324" t="s">
        <v>1929</v>
      </c>
      <c r="N432" s="1324" t="s">
        <v>1916</v>
      </c>
      <c r="O432" s="1324" t="s">
        <v>2053</v>
      </c>
    </row>
    <row r="433" spans="1:15">
      <c r="A433" s="1323">
        <v>1145545787</v>
      </c>
      <c r="D433" s="1324" t="s">
        <v>2823</v>
      </c>
      <c r="E433" s="1324" t="s">
        <v>2824</v>
      </c>
      <c r="F433" s="1324" t="s">
        <v>147</v>
      </c>
      <c r="G433" s="1324" t="s">
        <v>1886</v>
      </c>
      <c r="H433" s="1324" t="s">
        <v>1929</v>
      </c>
      <c r="I433" s="1324" t="s">
        <v>2824</v>
      </c>
      <c r="J433" s="1324" t="s">
        <v>1931</v>
      </c>
      <c r="K433" s="1324" t="s">
        <v>1932</v>
      </c>
      <c r="L433" s="1324" t="s">
        <v>1929</v>
      </c>
      <c r="N433" s="1324" t="s">
        <v>1933</v>
      </c>
      <c r="O433" s="1324" t="s">
        <v>1980</v>
      </c>
    </row>
    <row r="434" spans="1:15">
      <c r="A434" s="1323">
        <v>1162380977</v>
      </c>
      <c r="D434" s="1324" t="s">
        <v>2825</v>
      </c>
      <c r="E434" s="1324" t="s">
        <v>2826</v>
      </c>
      <c r="F434" s="1324" t="s">
        <v>150</v>
      </c>
      <c r="G434" s="1324" t="s">
        <v>1886</v>
      </c>
      <c r="H434" s="1324" t="s">
        <v>1929</v>
      </c>
      <c r="I434" s="1324" t="s">
        <v>2826</v>
      </c>
      <c r="J434" s="1324" t="s">
        <v>1931</v>
      </c>
      <c r="K434" s="1324" t="s">
        <v>1932</v>
      </c>
      <c r="L434" s="1324" t="s">
        <v>1929</v>
      </c>
      <c r="N434" s="1324" t="s">
        <v>1933</v>
      </c>
      <c r="O434" s="1324" t="s">
        <v>2103</v>
      </c>
    </row>
    <row r="435" spans="1:15">
      <c r="A435" s="1323">
        <v>1148091847</v>
      </c>
      <c r="D435" s="1324" t="s">
        <v>2827</v>
      </c>
      <c r="E435" s="1324" t="s">
        <v>2828</v>
      </c>
      <c r="F435" s="1324" t="s">
        <v>159</v>
      </c>
      <c r="G435" s="1324" t="s">
        <v>1919</v>
      </c>
      <c r="H435" s="1324" t="s">
        <v>1038</v>
      </c>
      <c r="I435" s="1324" t="s">
        <v>2828</v>
      </c>
      <c r="J435" s="1324" t="s">
        <v>1915</v>
      </c>
      <c r="K435" s="1324" t="s">
        <v>1921</v>
      </c>
      <c r="L435" s="1324" t="s">
        <v>1038</v>
      </c>
      <c r="N435" s="1324" t="s">
        <v>1916</v>
      </c>
      <c r="O435" s="1324" t="s">
        <v>1922</v>
      </c>
    </row>
    <row r="436" spans="1:15">
      <c r="A436" s="1323">
        <v>1148622682</v>
      </c>
      <c r="D436" s="1324" t="s">
        <v>2829</v>
      </c>
      <c r="E436" s="1324" t="s">
        <v>2830</v>
      </c>
      <c r="F436" s="1324" t="s">
        <v>150</v>
      </c>
      <c r="G436" s="1324" t="s">
        <v>1886</v>
      </c>
      <c r="H436" s="1324" t="s">
        <v>1929</v>
      </c>
      <c r="I436" s="1324" t="s">
        <v>2830</v>
      </c>
      <c r="J436" s="1324" t="s">
        <v>1931</v>
      </c>
      <c r="K436" s="1324" t="s">
        <v>1932</v>
      </c>
      <c r="L436" s="1324" t="s">
        <v>1929</v>
      </c>
      <c r="N436" s="1324" t="s">
        <v>1916</v>
      </c>
      <c r="O436" s="1324" t="s">
        <v>2012</v>
      </c>
    </row>
    <row r="437" spans="1:15">
      <c r="A437" s="1323">
        <v>1161829222</v>
      </c>
      <c r="D437" s="1324" t="s">
        <v>2831</v>
      </c>
      <c r="E437" s="1324" t="s">
        <v>2832</v>
      </c>
      <c r="F437" s="1324" t="s">
        <v>147</v>
      </c>
      <c r="G437" s="1324" t="s">
        <v>1886</v>
      </c>
      <c r="H437" s="1324" t="s">
        <v>1929</v>
      </c>
      <c r="I437" s="1324" t="s">
        <v>2832</v>
      </c>
      <c r="J437" s="1324" t="s">
        <v>1931</v>
      </c>
      <c r="K437" s="1324" t="s">
        <v>1932</v>
      </c>
      <c r="L437" s="1324" t="s">
        <v>1929</v>
      </c>
      <c r="N437" s="1324" t="s">
        <v>1933</v>
      </c>
      <c r="O437" s="1324" t="s">
        <v>1980</v>
      </c>
    </row>
    <row r="438" spans="1:15">
      <c r="A438" s="1323">
        <v>1163926075</v>
      </c>
      <c r="D438" s="1324" t="s">
        <v>2833</v>
      </c>
      <c r="E438" s="1324" t="s">
        <v>2834</v>
      </c>
      <c r="F438" s="1324" t="s">
        <v>147</v>
      </c>
      <c r="G438" s="1324" t="s">
        <v>1886</v>
      </c>
      <c r="H438" s="1324" t="s">
        <v>1929</v>
      </c>
      <c r="I438" s="1324" t="s">
        <v>2834</v>
      </c>
      <c r="J438" s="1324" t="s">
        <v>1931</v>
      </c>
      <c r="K438" s="1324" t="s">
        <v>1932</v>
      </c>
      <c r="L438" s="1324" t="s">
        <v>1929</v>
      </c>
      <c r="N438" s="1324" t="s">
        <v>1933</v>
      </c>
      <c r="O438" s="1324" t="s">
        <v>2103</v>
      </c>
    </row>
    <row r="439" spans="1:15">
      <c r="A439" s="1323">
        <v>1141399510</v>
      </c>
      <c r="D439" s="1324" t="s">
        <v>2835</v>
      </c>
      <c r="E439" s="1324" t="s">
        <v>2836</v>
      </c>
      <c r="F439" s="1324" t="s">
        <v>153</v>
      </c>
      <c r="G439" s="1324" t="s">
        <v>1924</v>
      </c>
      <c r="H439" s="1324" t="s">
        <v>1978</v>
      </c>
      <c r="I439" s="1324" t="s">
        <v>2836</v>
      </c>
      <c r="J439" s="1324" t="s">
        <v>1924</v>
      </c>
      <c r="K439" s="1324" t="s">
        <v>1978</v>
      </c>
      <c r="L439" s="1324" t="s">
        <v>1978</v>
      </c>
      <c r="N439" s="1324" t="s">
        <v>1916</v>
      </c>
      <c r="O439" s="1324" t="s">
        <v>1939</v>
      </c>
    </row>
    <row r="440" spans="1:15">
      <c r="A440" s="1323">
        <v>1144890390</v>
      </c>
      <c r="D440" s="1324" t="s">
        <v>2837</v>
      </c>
      <c r="E440" s="1324" t="s">
        <v>2838</v>
      </c>
      <c r="F440" s="1324" t="s">
        <v>158</v>
      </c>
      <c r="G440" s="1324" t="s">
        <v>1913</v>
      </c>
      <c r="H440" s="1324" t="s">
        <v>1021</v>
      </c>
      <c r="I440" s="1324" t="s">
        <v>2838</v>
      </c>
      <c r="J440" s="1324" t="s">
        <v>1915</v>
      </c>
      <c r="K440" s="1324" t="s">
        <v>1021</v>
      </c>
      <c r="L440" s="1324" t="s">
        <v>1021</v>
      </c>
      <c r="N440" s="1324" t="s">
        <v>1916</v>
      </c>
      <c r="O440" s="1324" t="s">
        <v>1943</v>
      </c>
    </row>
    <row r="441" spans="1:15">
      <c r="A441" s="1323">
        <v>1149817505</v>
      </c>
      <c r="D441" s="1324" t="s">
        <v>2839</v>
      </c>
      <c r="E441" s="1324" t="s">
        <v>2840</v>
      </c>
      <c r="F441" s="1324" t="s">
        <v>158</v>
      </c>
      <c r="G441" s="1324" t="s">
        <v>1913</v>
      </c>
      <c r="H441" s="1324" t="s">
        <v>2042</v>
      </c>
      <c r="I441" s="1324" t="s">
        <v>2840</v>
      </c>
      <c r="J441" s="1324" t="s">
        <v>2044</v>
      </c>
      <c r="K441" s="1324" t="s">
        <v>2042</v>
      </c>
      <c r="L441" s="1324" t="s">
        <v>2042</v>
      </c>
      <c r="N441" s="1324" t="s">
        <v>1916</v>
      </c>
      <c r="O441" s="1324" t="s">
        <v>1943</v>
      </c>
    </row>
    <row r="442" spans="1:15">
      <c r="A442" s="1323">
        <v>1149817505</v>
      </c>
      <c r="D442" s="1324" t="s">
        <v>2839</v>
      </c>
      <c r="E442" s="1324" t="s">
        <v>2840</v>
      </c>
      <c r="F442" s="1324" t="s">
        <v>159</v>
      </c>
      <c r="G442" s="1324" t="s">
        <v>1919</v>
      </c>
      <c r="H442" s="1324" t="s">
        <v>1038</v>
      </c>
      <c r="I442" s="1324" t="s">
        <v>2840</v>
      </c>
      <c r="J442" s="1324" t="s">
        <v>1915</v>
      </c>
      <c r="K442" s="1324" t="s">
        <v>1921</v>
      </c>
      <c r="L442" s="1324" t="s">
        <v>1038</v>
      </c>
      <c r="N442" s="1324" t="s">
        <v>1916</v>
      </c>
      <c r="O442" s="1324" t="s">
        <v>1961</v>
      </c>
    </row>
    <row r="443" spans="1:15">
      <c r="A443" s="1323">
        <v>8813405212</v>
      </c>
      <c r="D443" s="1324" t="s">
        <v>2841</v>
      </c>
      <c r="E443" s="1324" t="s">
        <v>2842</v>
      </c>
      <c r="F443" s="1324" t="s">
        <v>158</v>
      </c>
      <c r="G443" s="1324" t="s">
        <v>1913</v>
      </c>
      <c r="H443" s="1324" t="s">
        <v>1021</v>
      </c>
      <c r="I443" s="1324" t="s">
        <v>2842</v>
      </c>
      <c r="J443" s="1324" t="s">
        <v>1915</v>
      </c>
      <c r="K443" s="1324" t="s">
        <v>1021</v>
      </c>
      <c r="L443" s="1324" t="s">
        <v>1021</v>
      </c>
      <c r="N443" s="1324" t="s">
        <v>1916</v>
      </c>
      <c r="O443" s="1324" t="s">
        <v>1943</v>
      </c>
    </row>
    <row r="444" spans="1:15">
      <c r="A444" s="1323">
        <v>8819722628</v>
      </c>
      <c r="D444" s="1324" t="s">
        <v>2843</v>
      </c>
      <c r="E444" s="1324" t="s">
        <v>2844</v>
      </c>
      <c r="F444" s="1324" t="s">
        <v>158</v>
      </c>
      <c r="G444" s="1324" t="s">
        <v>1913</v>
      </c>
      <c r="H444" s="1324" t="s">
        <v>2042</v>
      </c>
      <c r="I444" s="1324" t="s">
        <v>2844</v>
      </c>
      <c r="J444" s="1324" t="s">
        <v>2044</v>
      </c>
      <c r="K444" s="1324" t="s">
        <v>2042</v>
      </c>
      <c r="L444" s="1324" t="s">
        <v>2042</v>
      </c>
      <c r="N444" s="1324" t="s">
        <v>1916</v>
      </c>
      <c r="O444" s="1324" t="s">
        <v>1943</v>
      </c>
    </row>
    <row r="445" spans="1:15">
      <c r="A445" s="1323">
        <v>1140820896</v>
      </c>
      <c r="D445" s="1324" t="s">
        <v>2845</v>
      </c>
      <c r="E445" s="1324" t="s">
        <v>2846</v>
      </c>
      <c r="F445" s="1324" t="s">
        <v>159</v>
      </c>
      <c r="G445" s="1324" t="s">
        <v>1919</v>
      </c>
      <c r="H445" s="1324" t="s">
        <v>1038</v>
      </c>
      <c r="I445" s="1324" t="s">
        <v>2846</v>
      </c>
      <c r="J445" s="1324" t="s">
        <v>1915</v>
      </c>
      <c r="K445" s="1324" t="s">
        <v>1921</v>
      </c>
      <c r="L445" s="1324" t="s">
        <v>1038</v>
      </c>
      <c r="N445" s="1324" t="s">
        <v>1933</v>
      </c>
      <c r="O445" s="1324" t="s">
        <v>2100</v>
      </c>
    </row>
    <row r="446" spans="1:15">
      <c r="A446" s="1323">
        <v>1144431591</v>
      </c>
      <c r="D446" s="1324" t="s">
        <v>2847</v>
      </c>
      <c r="E446" s="1324" t="s">
        <v>2848</v>
      </c>
      <c r="F446" s="1324" t="s">
        <v>159</v>
      </c>
      <c r="G446" s="1324" t="s">
        <v>1919</v>
      </c>
      <c r="H446" s="1324" t="s">
        <v>1038</v>
      </c>
      <c r="I446" s="1324" t="s">
        <v>2848</v>
      </c>
      <c r="J446" s="1324" t="s">
        <v>1915</v>
      </c>
      <c r="K446" s="1324" t="s">
        <v>1921</v>
      </c>
      <c r="L446" s="1324" t="s">
        <v>1038</v>
      </c>
      <c r="N446" s="1324" t="s">
        <v>1916</v>
      </c>
      <c r="O446" s="1324" t="s">
        <v>1961</v>
      </c>
    </row>
    <row r="447" spans="1:15">
      <c r="A447" s="1323">
        <v>1146039723</v>
      </c>
      <c r="D447" s="1324" t="s">
        <v>2849</v>
      </c>
      <c r="E447" s="1324" t="s">
        <v>2850</v>
      </c>
      <c r="F447" s="1324" t="s">
        <v>258</v>
      </c>
      <c r="G447" s="1324" t="s">
        <v>1947</v>
      </c>
      <c r="H447" s="1324" t="s">
        <v>1021</v>
      </c>
      <c r="I447" s="1324" t="s">
        <v>2850</v>
      </c>
      <c r="J447" s="1324" t="s">
        <v>1915</v>
      </c>
      <c r="K447" s="1324" t="s">
        <v>1964</v>
      </c>
      <c r="L447" s="1324" t="s">
        <v>1021</v>
      </c>
      <c r="N447" s="1324" t="s">
        <v>1916</v>
      </c>
      <c r="O447" s="1324" t="s">
        <v>1917</v>
      </c>
    </row>
    <row r="448" spans="1:15">
      <c r="A448" s="1323">
        <v>1147708912</v>
      </c>
      <c r="D448" s="1324" t="s">
        <v>2851</v>
      </c>
      <c r="E448" s="1324" t="s">
        <v>2852</v>
      </c>
      <c r="F448" s="1324" t="s">
        <v>159</v>
      </c>
      <c r="G448" s="1324" t="s">
        <v>1919</v>
      </c>
      <c r="H448" s="1324" t="s">
        <v>2031</v>
      </c>
      <c r="I448" s="1324" t="s">
        <v>2852</v>
      </c>
      <c r="J448" s="1324" t="s">
        <v>2033</v>
      </c>
      <c r="K448" s="1324" t="s">
        <v>2034</v>
      </c>
      <c r="L448" s="1324" t="s">
        <v>2031</v>
      </c>
      <c r="N448" s="1324" t="s">
        <v>1916</v>
      </c>
      <c r="O448" s="1324" t="s">
        <v>1922</v>
      </c>
    </row>
    <row r="449" spans="1:15">
      <c r="A449" s="1323">
        <v>8831853724</v>
      </c>
      <c r="D449" s="1324" t="s">
        <v>2853</v>
      </c>
      <c r="E449" s="1324" t="s">
        <v>2854</v>
      </c>
      <c r="F449" s="1324" t="s">
        <v>159</v>
      </c>
      <c r="G449" s="1324" t="s">
        <v>1919</v>
      </c>
      <c r="H449" s="1324" t="s">
        <v>1038</v>
      </c>
      <c r="I449" s="1324" t="s">
        <v>2854</v>
      </c>
      <c r="J449" s="1324" t="s">
        <v>1915</v>
      </c>
      <c r="K449" s="1324" t="s">
        <v>1921</v>
      </c>
      <c r="L449" s="1324" t="s">
        <v>1038</v>
      </c>
      <c r="N449" s="1324" t="s">
        <v>1916</v>
      </c>
      <c r="O449" s="1324" t="s">
        <v>1961</v>
      </c>
    </row>
    <row r="450" spans="1:15">
      <c r="D450" s="1324" t="s">
        <v>2855</v>
      </c>
      <c r="E450" s="1324" t="s">
        <v>2856</v>
      </c>
      <c r="F450" s="1324" t="s">
        <v>158</v>
      </c>
      <c r="G450" s="1324" t="s">
        <v>1913</v>
      </c>
      <c r="H450" s="1324" t="s">
        <v>2042</v>
      </c>
      <c r="I450" s="1324" t="s">
        <v>2856</v>
      </c>
      <c r="J450" s="1324" t="s">
        <v>2044</v>
      </c>
      <c r="K450" s="1324" t="s">
        <v>2042</v>
      </c>
      <c r="L450" s="1324" t="s">
        <v>2042</v>
      </c>
      <c r="N450" s="1324" t="s">
        <v>1916</v>
      </c>
      <c r="O450" s="1324" t="s">
        <v>1917</v>
      </c>
    </row>
    <row r="451" spans="1:15">
      <c r="D451" s="1324" t="s">
        <v>2855</v>
      </c>
      <c r="E451" s="1324" t="s">
        <v>2856</v>
      </c>
      <c r="F451" s="1324" t="s">
        <v>159</v>
      </c>
      <c r="G451" s="1324" t="s">
        <v>1919</v>
      </c>
      <c r="H451" s="1324" t="s">
        <v>1038</v>
      </c>
      <c r="I451" s="1324" t="s">
        <v>2856</v>
      </c>
      <c r="J451" s="1324" t="s">
        <v>1915</v>
      </c>
      <c r="K451" s="1324" t="s">
        <v>1921</v>
      </c>
      <c r="L451" s="1324" t="s">
        <v>1038</v>
      </c>
      <c r="N451" s="1324" t="s">
        <v>1916</v>
      </c>
      <c r="O451" s="1324" t="s">
        <v>1922</v>
      </c>
    </row>
    <row r="452" spans="1:15">
      <c r="A452" s="1323">
        <v>8815911498</v>
      </c>
      <c r="D452" s="1324" t="s">
        <v>2857</v>
      </c>
      <c r="E452" s="1324" t="s">
        <v>2858</v>
      </c>
      <c r="F452" s="1324" t="s">
        <v>159</v>
      </c>
      <c r="G452" s="1324" t="s">
        <v>1919</v>
      </c>
      <c r="H452" s="1324" t="s">
        <v>1038</v>
      </c>
      <c r="I452" s="1324" t="s">
        <v>2858</v>
      </c>
      <c r="J452" s="1324" t="s">
        <v>1915</v>
      </c>
      <c r="K452" s="1324" t="s">
        <v>1921</v>
      </c>
      <c r="L452" s="1324" t="s">
        <v>1038</v>
      </c>
      <c r="N452" s="1324" t="s">
        <v>1916</v>
      </c>
      <c r="O452" s="1324" t="s">
        <v>1961</v>
      </c>
    </row>
    <row r="453" spans="1:15">
      <c r="A453" s="1323">
        <v>8831854904</v>
      </c>
      <c r="D453" s="1324" t="s">
        <v>2859</v>
      </c>
      <c r="E453" s="1324" t="s">
        <v>2860</v>
      </c>
      <c r="F453" s="1324" t="s">
        <v>159</v>
      </c>
      <c r="G453" s="1324" t="s">
        <v>1919</v>
      </c>
      <c r="H453" s="1324" t="s">
        <v>1038</v>
      </c>
      <c r="I453" s="1324" t="s">
        <v>2860</v>
      </c>
      <c r="J453" s="1324" t="s">
        <v>1915</v>
      </c>
      <c r="K453" s="1324" t="s">
        <v>1921</v>
      </c>
      <c r="L453" s="1324" t="s">
        <v>1038</v>
      </c>
      <c r="N453" s="1324" t="s">
        <v>1916</v>
      </c>
      <c r="O453" s="1324" t="s">
        <v>1922</v>
      </c>
    </row>
    <row r="454" spans="1:15">
      <c r="A454" s="1323">
        <v>8819029677</v>
      </c>
      <c r="D454" s="1324" t="s">
        <v>2861</v>
      </c>
      <c r="E454" s="1324" t="s">
        <v>2862</v>
      </c>
      <c r="F454" s="1324" t="s">
        <v>159</v>
      </c>
      <c r="G454" s="1324" t="s">
        <v>1919</v>
      </c>
      <c r="H454" s="1324" t="s">
        <v>1038</v>
      </c>
      <c r="I454" s="1324" t="s">
        <v>2862</v>
      </c>
      <c r="J454" s="1324" t="s">
        <v>1915</v>
      </c>
      <c r="K454" s="1324" t="s">
        <v>1921</v>
      </c>
      <c r="L454" s="1324" t="s">
        <v>1038</v>
      </c>
      <c r="N454" s="1324" t="s">
        <v>1916</v>
      </c>
      <c r="O454" s="1324" t="s">
        <v>1922</v>
      </c>
    </row>
    <row r="455" spans="1:15">
      <c r="A455" s="1323">
        <v>8813428156</v>
      </c>
      <c r="D455" s="1324" t="s">
        <v>2863</v>
      </c>
      <c r="E455" s="1324" t="s">
        <v>2864</v>
      </c>
      <c r="F455" s="1324" t="s">
        <v>159</v>
      </c>
      <c r="G455" s="1324" t="s">
        <v>1919</v>
      </c>
      <c r="H455" s="1324" t="s">
        <v>1038</v>
      </c>
      <c r="I455" s="1324" t="s">
        <v>2864</v>
      </c>
      <c r="J455" s="1324" t="s">
        <v>1915</v>
      </c>
      <c r="K455" s="1324" t="s">
        <v>1921</v>
      </c>
      <c r="L455" s="1324" t="s">
        <v>1038</v>
      </c>
      <c r="N455" s="1324" t="s">
        <v>1916</v>
      </c>
      <c r="O455" s="1324" t="s">
        <v>1922</v>
      </c>
    </row>
    <row r="456" spans="1:15">
      <c r="A456" s="1323">
        <v>8813428156</v>
      </c>
      <c r="D456" s="1324" t="s">
        <v>2863</v>
      </c>
      <c r="E456" s="1324" t="s">
        <v>2864</v>
      </c>
      <c r="F456" s="1324" t="s">
        <v>158</v>
      </c>
      <c r="G456" s="1324" t="s">
        <v>1913</v>
      </c>
      <c r="H456" s="1324" t="s">
        <v>2042</v>
      </c>
      <c r="I456" s="1324" t="s">
        <v>2864</v>
      </c>
      <c r="J456" s="1324" t="s">
        <v>2044</v>
      </c>
      <c r="K456" s="1324" t="s">
        <v>2042</v>
      </c>
      <c r="L456" s="1324" t="s">
        <v>2042</v>
      </c>
      <c r="N456" s="1324" t="s">
        <v>1916</v>
      </c>
      <c r="O456" s="1324" t="s">
        <v>1917</v>
      </c>
    </row>
    <row r="457" spans="1:15">
      <c r="A457" s="1323">
        <v>8812231080</v>
      </c>
      <c r="D457" s="1324" t="s">
        <v>2865</v>
      </c>
      <c r="E457" s="1324" t="s">
        <v>2866</v>
      </c>
      <c r="F457" s="1324" t="s">
        <v>159</v>
      </c>
      <c r="G457" s="1324" t="s">
        <v>1919</v>
      </c>
      <c r="H457" s="1324" t="s">
        <v>1038</v>
      </c>
      <c r="I457" s="1324" t="s">
        <v>2866</v>
      </c>
      <c r="J457" s="1324" t="s">
        <v>1915</v>
      </c>
      <c r="K457" s="1324" t="s">
        <v>1921</v>
      </c>
      <c r="L457" s="1324" t="s">
        <v>1038</v>
      </c>
      <c r="N457" s="1324" t="s">
        <v>1916</v>
      </c>
      <c r="O457" s="1324" t="s">
        <v>1922</v>
      </c>
    </row>
    <row r="458" spans="1:15">
      <c r="A458" s="1323">
        <v>8831854995</v>
      </c>
      <c r="D458" s="1324" t="s">
        <v>2867</v>
      </c>
      <c r="E458" s="1324" t="s">
        <v>2868</v>
      </c>
      <c r="F458" s="1324" t="s">
        <v>159</v>
      </c>
      <c r="G458" s="1324" t="s">
        <v>1919</v>
      </c>
      <c r="H458" s="1324" t="s">
        <v>1038</v>
      </c>
      <c r="I458" s="1324" t="s">
        <v>2868</v>
      </c>
      <c r="J458" s="1324" t="s">
        <v>1915</v>
      </c>
      <c r="K458" s="1324" t="s">
        <v>1921</v>
      </c>
      <c r="L458" s="1324" t="s">
        <v>1038</v>
      </c>
      <c r="N458" s="1324" t="s">
        <v>1916</v>
      </c>
      <c r="O458" s="1324" t="s">
        <v>1922</v>
      </c>
    </row>
    <row r="459" spans="1:15">
      <c r="A459" s="1323">
        <v>8811384443</v>
      </c>
      <c r="D459" s="1324" t="s">
        <v>2869</v>
      </c>
      <c r="E459" s="1324" t="s">
        <v>2870</v>
      </c>
      <c r="F459" s="1324" t="s">
        <v>159</v>
      </c>
      <c r="G459" s="1324" t="s">
        <v>1919</v>
      </c>
      <c r="H459" s="1324" t="s">
        <v>1038</v>
      </c>
      <c r="I459" s="1324" t="s">
        <v>2870</v>
      </c>
      <c r="J459" s="1324" t="s">
        <v>1915</v>
      </c>
      <c r="K459" s="1324" t="s">
        <v>1921</v>
      </c>
      <c r="L459" s="1324" t="s">
        <v>1038</v>
      </c>
      <c r="N459" s="1324" t="s">
        <v>1916</v>
      </c>
      <c r="O459" s="1324" t="s">
        <v>1922</v>
      </c>
    </row>
    <row r="460" spans="1:15">
      <c r="A460" s="1323">
        <v>8831854987</v>
      </c>
      <c r="D460" s="1324" t="s">
        <v>2871</v>
      </c>
      <c r="E460" s="1324" t="s">
        <v>435</v>
      </c>
      <c r="F460" s="1324" t="s">
        <v>159</v>
      </c>
      <c r="G460" s="1324" t="s">
        <v>1919</v>
      </c>
      <c r="H460" s="1324" t="s">
        <v>1038</v>
      </c>
      <c r="I460" s="1324" t="s">
        <v>435</v>
      </c>
      <c r="J460" s="1324" t="s">
        <v>1915</v>
      </c>
      <c r="K460" s="1324" t="s">
        <v>1921</v>
      </c>
      <c r="L460" s="1324" t="s">
        <v>1038</v>
      </c>
      <c r="N460" s="1324" t="s">
        <v>1916</v>
      </c>
      <c r="O460" s="1324" t="s">
        <v>1922</v>
      </c>
    </row>
    <row r="461" spans="1:15">
      <c r="A461" s="1323">
        <v>1165618282</v>
      </c>
      <c r="D461" s="1324" t="s">
        <v>2872</v>
      </c>
      <c r="E461" s="1324" t="s">
        <v>2873</v>
      </c>
      <c r="F461" s="1324" t="s">
        <v>143</v>
      </c>
      <c r="G461" s="1324" t="s">
        <v>1886</v>
      </c>
      <c r="H461" s="1324" t="s">
        <v>1929</v>
      </c>
      <c r="I461" s="1324" t="s">
        <v>2873</v>
      </c>
      <c r="J461" s="1324" t="s">
        <v>1931</v>
      </c>
      <c r="K461" s="1324" t="s">
        <v>1932</v>
      </c>
      <c r="L461" s="1324" t="s">
        <v>1929</v>
      </c>
      <c r="N461" s="1324" t="s">
        <v>1916</v>
      </c>
      <c r="O461" s="1324" t="s">
        <v>1927</v>
      </c>
    </row>
    <row r="462" spans="1:15">
      <c r="A462" s="1323">
        <v>1142171470</v>
      </c>
      <c r="D462" s="1324" t="s">
        <v>2874</v>
      </c>
      <c r="E462" s="1324" t="s">
        <v>2875</v>
      </c>
      <c r="F462" s="1324" t="s">
        <v>158</v>
      </c>
      <c r="G462" s="1324" t="s">
        <v>1913</v>
      </c>
      <c r="H462" s="1324" t="s">
        <v>1021</v>
      </c>
      <c r="I462" s="1324" t="s">
        <v>2875</v>
      </c>
      <c r="J462" s="1324" t="s">
        <v>1915</v>
      </c>
      <c r="K462" s="1324" t="s">
        <v>1021</v>
      </c>
      <c r="L462" s="1324" t="s">
        <v>1021</v>
      </c>
      <c r="N462" s="1324" t="s">
        <v>1916</v>
      </c>
      <c r="O462" s="1324" t="s">
        <v>1943</v>
      </c>
    </row>
    <row r="463" spans="1:15">
      <c r="A463" s="1323">
        <v>1144109445</v>
      </c>
      <c r="D463" s="1324" t="s">
        <v>2876</v>
      </c>
      <c r="E463" s="1324" t="s">
        <v>2877</v>
      </c>
      <c r="F463" s="1324" t="s">
        <v>158</v>
      </c>
      <c r="G463" s="1324" t="s">
        <v>1913</v>
      </c>
      <c r="H463" s="1324" t="s">
        <v>1022</v>
      </c>
      <c r="I463" s="1324" t="s">
        <v>2877</v>
      </c>
      <c r="J463" s="1324" t="s">
        <v>1942</v>
      </c>
      <c r="K463" s="1324" t="s">
        <v>1022</v>
      </c>
      <c r="L463" s="1324" t="s">
        <v>1022</v>
      </c>
      <c r="N463" s="1324" t="s">
        <v>1916</v>
      </c>
      <c r="O463" s="1324" t="s">
        <v>1943</v>
      </c>
    </row>
    <row r="464" spans="1:15">
      <c r="A464" s="1323">
        <v>1160086634</v>
      </c>
      <c r="D464" s="1324" t="s">
        <v>2878</v>
      </c>
      <c r="E464" s="1324" t="s">
        <v>2879</v>
      </c>
      <c r="F464" s="1324" t="s">
        <v>143</v>
      </c>
      <c r="G464" s="1324" t="s">
        <v>1886</v>
      </c>
      <c r="H464" s="1324" t="s">
        <v>1929</v>
      </c>
      <c r="I464" s="1324" t="s">
        <v>2879</v>
      </c>
      <c r="J464" s="1324" t="s">
        <v>1931</v>
      </c>
      <c r="K464" s="1324" t="s">
        <v>1932</v>
      </c>
      <c r="L464" s="1324" t="s">
        <v>1929</v>
      </c>
      <c r="N464" s="1324" t="s">
        <v>1933</v>
      </c>
      <c r="O464" s="1324" t="s">
        <v>1934</v>
      </c>
    </row>
    <row r="468" spans="4:4">
      <c r="D468" s="1324" t="s">
        <v>92</v>
      </c>
    </row>
    <row r="470" spans="4:4">
      <c r="D470" s="1324" t="s">
        <v>92</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7"/>
  <sheetViews>
    <sheetView showGridLines="0" tabSelected="1" zoomScale="90" zoomScaleNormal="90" workbookViewId="0">
      <selection activeCell="A6" sqref="A6"/>
    </sheetView>
  </sheetViews>
  <sheetFormatPr baseColWidth="10" defaultColWidth="10.81640625" defaultRowHeight="12.5"/>
  <cols>
    <col min="1" max="1" width="4.54296875" style="124" customWidth="1"/>
    <col min="2" max="2" width="8.54296875" style="124" customWidth="1"/>
    <col min="3" max="3" width="10.81640625" style="124" customWidth="1"/>
    <col min="4" max="4" width="25.7265625" style="124" customWidth="1"/>
    <col min="5" max="5" width="0.7265625" style="124" hidden="1" customWidth="1"/>
    <col min="6" max="6" width="21.453125" style="124" customWidth="1"/>
    <col min="7" max="7" width="26.81640625" style="124" customWidth="1"/>
    <col min="8" max="8" width="17.6328125" style="124" customWidth="1"/>
    <col min="9" max="9" width="11.54296875" style="124" customWidth="1"/>
    <col min="10" max="11" width="15.7265625" style="124" customWidth="1"/>
    <col min="12" max="12" width="2.1796875" style="124" customWidth="1"/>
    <col min="13" max="13" width="77.54296875" style="124" customWidth="1"/>
    <col min="14" max="16384" width="10.81640625" style="124"/>
  </cols>
  <sheetData>
    <row r="1" spans="1:13" ht="47.25" customHeight="1" thickBot="1">
      <c r="A1" s="807" t="s">
        <v>1843</v>
      </c>
      <c r="I1" s="809"/>
      <c r="J1" s="809"/>
      <c r="K1" s="810" t="s">
        <v>48</v>
      </c>
    </row>
    <row r="2" spans="1:13" s="158" customFormat="1" ht="71.5" customHeight="1">
      <c r="A2" s="1389" t="s">
        <v>3234</v>
      </c>
      <c r="B2" s="1390"/>
      <c r="C2" s="1390"/>
      <c r="D2" s="1390"/>
      <c r="E2" s="1390"/>
      <c r="F2" s="1390"/>
      <c r="G2" s="1390"/>
      <c r="H2" s="1390"/>
      <c r="I2" s="1390"/>
      <c r="J2" s="1390"/>
      <c r="K2" s="1391"/>
      <c r="L2" s="808"/>
    </row>
    <row r="3" spans="1:13" s="158" customFormat="1" ht="26" customHeight="1" thickBot="1">
      <c r="A3" s="1394" t="s">
        <v>3058</v>
      </c>
      <c r="B3" s="1395"/>
      <c r="C3" s="1395"/>
      <c r="D3" s="1395"/>
      <c r="E3" s="1395"/>
      <c r="F3" s="1395"/>
      <c r="G3" s="1395"/>
      <c r="H3" s="1395"/>
      <c r="I3" s="1395"/>
      <c r="J3" s="1395"/>
      <c r="K3" s="1396"/>
      <c r="L3"/>
      <c r="M3" s="808"/>
    </row>
    <row r="4" spans="1:13" s="29" customFormat="1" ht="40.5" customHeight="1" thickBot="1">
      <c r="A4" s="1398" t="s">
        <v>2975</v>
      </c>
      <c r="B4" s="1399"/>
      <c r="C4" s="1400"/>
      <c r="D4" s="1400"/>
      <c r="E4" s="1400"/>
      <c r="F4" s="1400"/>
      <c r="G4" s="1400"/>
      <c r="H4" s="1400"/>
      <c r="I4" s="1400"/>
      <c r="J4" s="1400"/>
      <c r="K4" s="1401"/>
      <c r="L4" s="904"/>
      <c r="M4"/>
    </row>
    <row r="5" spans="1:13" s="29" customFormat="1" ht="23.5" customHeight="1">
      <c r="A5" s="955"/>
      <c r="B5" s="955"/>
      <c r="C5" s="956"/>
      <c r="D5" s="956"/>
      <c r="E5" s="956"/>
      <c r="F5" s="956"/>
      <c r="G5" s="956"/>
      <c r="H5" s="956"/>
      <c r="I5" s="956"/>
      <c r="J5" s="956"/>
      <c r="K5" s="956"/>
      <c r="L5" s="904"/>
      <c r="M5"/>
    </row>
    <row r="6" spans="1:13" ht="31.5" customHeight="1">
      <c r="A6" s="1565" t="s">
        <v>3243</v>
      </c>
      <c r="B6" s="1564"/>
      <c r="C6" s="1564"/>
      <c r="D6" s="1564"/>
      <c r="E6" s="1564"/>
      <c r="F6" s="1564"/>
      <c r="G6" s="1564"/>
      <c r="H6" s="1564"/>
      <c r="I6" s="1564"/>
      <c r="J6" s="1564"/>
      <c r="K6" s="1564"/>
      <c r="L6" s="1564"/>
    </row>
    <row r="7" spans="1:13" s="878" customFormat="1" ht="20.5" customHeight="1">
      <c r="A7" s="875" t="s">
        <v>3230</v>
      </c>
      <c r="B7" s="877" t="s">
        <v>3231</v>
      </c>
      <c r="C7" s="876"/>
      <c r="D7" s="877" t="s">
        <v>3053</v>
      </c>
      <c r="E7" s="811"/>
      <c r="F7" s="811" t="s">
        <v>92</v>
      </c>
      <c r="G7" s="812"/>
      <c r="H7" s="812"/>
      <c r="I7" s="813"/>
      <c r="J7" s="813"/>
      <c r="K7" s="813"/>
      <c r="L7" s="813"/>
    </row>
    <row r="8" spans="1:13" ht="24.65" customHeight="1">
      <c r="A8" s="138"/>
      <c r="B8" s="138"/>
      <c r="C8" s="138"/>
      <c r="D8" s="137"/>
      <c r="E8" s="137"/>
      <c r="F8" s="137"/>
      <c r="G8" s="139"/>
      <c r="H8" s="139"/>
      <c r="I8" s="139"/>
      <c r="J8" s="139"/>
      <c r="K8" s="139"/>
    </row>
    <row r="9" spans="1:13" ht="20.25" customHeight="1">
      <c r="A9" s="1388" t="s">
        <v>1879</v>
      </c>
      <c r="B9" s="1388"/>
      <c r="C9" s="1388"/>
      <c r="D9" s="1388"/>
      <c r="E9" s="1388"/>
      <c r="F9" s="1388"/>
      <c r="G9" s="1388"/>
      <c r="H9" s="1388"/>
      <c r="I9" s="1388"/>
      <c r="J9" s="1388"/>
      <c r="K9" s="608"/>
      <c r="L9" s="479"/>
    </row>
    <row r="10" spans="1:13" ht="13.5" customHeight="1">
      <c r="A10" s="140"/>
      <c r="B10" s="140"/>
      <c r="C10" s="140"/>
      <c r="D10" s="140"/>
      <c r="E10" s="140"/>
      <c r="F10" s="140"/>
      <c r="G10" s="140"/>
      <c r="H10" s="141"/>
      <c r="I10" s="141"/>
      <c r="J10" s="141"/>
      <c r="K10" s="141"/>
    </row>
    <row r="11" spans="1:13" ht="26.15" customHeight="1">
      <c r="A11" s="393" t="s">
        <v>2913</v>
      </c>
      <c r="B11" s="347"/>
      <c r="C11" s="347"/>
      <c r="D11" s="347"/>
      <c r="E11" s="347"/>
      <c r="F11" s="607"/>
      <c r="G11" s="124" t="s">
        <v>2890</v>
      </c>
      <c r="H11" s="125" t="str">
        <f>IF(AND($F$11="",$F$15&lt;&gt;""),"Veuillez saisir le NEQ!","")</f>
        <v/>
      </c>
      <c r="K11" s="609"/>
    </row>
    <row r="12" spans="1:13" ht="17" customHeight="1">
      <c r="A12" s="142"/>
      <c r="B12" s="142"/>
      <c r="C12" s="142"/>
      <c r="D12" s="142"/>
      <c r="E12" s="142"/>
      <c r="F12" s="143"/>
      <c r="G12" s="144"/>
    </row>
    <row r="13" spans="1:13" ht="27" customHeight="1">
      <c r="A13" s="1387" t="s">
        <v>202</v>
      </c>
      <c r="B13" s="1387"/>
      <c r="C13" s="1387"/>
      <c r="D13" s="1387"/>
      <c r="E13" s="145"/>
      <c r="F13" s="285" t="str">
        <f>IF(F11="","",IF(IFERROR(VLOOKUP(F11,REF_rapport!A:D,4,FALSE),"")="","Inscrire le nom de votre organisme dans la cellule F15",VLOOKUP(F11,REF_rapport!A:D,4,FALSE)))</f>
        <v/>
      </c>
      <c r="G13" s="146"/>
      <c r="H13" s="146"/>
      <c r="I13" s="146"/>
      <c r="J13" s="146"/>
      <c r="K13" s="148"/>
      <c r="M13" s="219"/>
    </row>
    <row r="14" spans="1:13" ht="12" customHeight="1">
      <c r="A14" s="145"/>
      <c r="B14" s="145"/>
      <c r="C14" s="71"/>
      <c r="D14" s="70"/>
      <c r="E14" s="70"/>
      <c r="F14" s="70"/>
      <c r="G14" s="70"/>
      <c r="H14" s="70"/>
      <c r="I14" s="70"/>
      <c r="J14" s="70"/>
      <c r="K14" s="70"/>
      <c r="M14" s="219"/>
    </row>
    <row r="15" spans="1:13" ht="22.5" customHeight="1">
      <c r="A15" s="1387" t="s">
        <v>3115</v>
      </c>
      <c r="B15" s="1387"/>
      <c r="C15" s="1387"/>
      <c r="D15" s="1387"/>
      <c r="E15" s="145"/>
      <c r="F15" s="392"/>
      <c r="G15" s="392"/>
      <c r="H15" s="392"/>
      <c r="I15" s="392"/>
      <c r="J15" s="392"/>
      <c r="K15" s="606"/>
      <c r="M15" s="219"/>
    </row>
    <row r="16" spans="1:13" ht="16" customHeight="1">
      <c r="A16" s="145"/>
      <c r="B16" s="145"/>
      <c r="C16" s="71"/>
      <c r="D16" s="70"/>
      <c r="E16" s="70"/>
      <c r="F16" s="70"/>
      <c r="G16" s="70"/>
      <c r="H16" s="70"/>
      <c r="I16" s="70"/>
      <c r="J16" s="70"/>
      <c r="K16" s="70"/>
      <c r="M16" s="219"/>
    </row>
    <row r="17" spans="1:13" ht="15.65" customHeight="1">
      <c r="A17" s="439" t="s">
        <v>3052</v>
      </c>
      <c r="B17" s="145"/>
      <c r="C17" s="71"/>
      <c r="D17" s="70"/>
      <c r="E17" s="70"/>
      <c r="F17" s="1212" t="str">
        <f>IFERROR(VLOOKUP($F$11,REF_rapport!$A:$M,8,FALSE),"")</f>
        <v/>
      </c>
      <c r="G17" s="1212"/>
      <c r="H17" s="1212"/>
      <c r="I17" s="1212"/>
      <c r="J17" s="699"/>
      <c r="K17" s="699"/>
      <c r="M17" s="219"/>
    </row>
    <row r="18" spans="1:13" ht="15.65" customHeight="1">
      <c r="A18" s="439"/>
      <c r="B18" s="145"/>
      <c r="C18" s="71"/>
      <c r="D18" s="70"/>
      <c r="E18" s="70"/>
      <c r="F18" s="151" t="s">
        <v>2912</v>
      </c>
      <c r="G18" s="1213" t="str">
        <f>IFERROR(VLOOKUP($F$11,REF_rapport!$A:$M,6,FALSE),"")</f>
        <v/>
      </c>
      <c r="H18" s="745"/>
      <c r="I18" s="745"/>
      <c r="J18" s="700"/>
      <c r="K18" s="700"/>
      <c r="M18" s="219"/>
    </row>
    <row r="19" spans="1:13" ht="9.5" customHeight="1">
      <c r="A19" s="439"/>
      <c r="B19" s="145"/>
      <c r="C19" s="71"/>
      <c r="D19" s="70"/>
      <c r="E19" s="70"/>
      <c r="F19" s="70"/>
      <c r="G19" s="70"/>
      <c r="H19" s="70"/>
      <c r="I19" s="70"/>
      <c r="J19" s="699"/>
      <c r="K19" s="699"/>
      <c r="M19" s="219"/>
    </row>
    <row r="20" spans="1:13" ht="18" customHeight="1">
      <c r="B20" s="145"/>
      <c r="C20" s="71"/>
      <c r="D20" s="70"/>
      <c r="E20" s="70"/>
      <c r="F20" s="606"/>
      <c r="G20" s="606"/>
      <c r="H20" s="606"/>
      <c r="I20" s="606"/>
      <c r="J20" s="606"/>
      <c r="K20" s="606"/>
      <c r="M20" s="219"/>
    </row>
    <row r="21" spans="1:13" s="29" customFormat="1" ht="20.149999999999999" customHeight="1">
      <c r="A21" s="892" t="s">
        <v>3049</v>
      </c>
      <c r="B21" s="147"/>
      <c r="C21" s="127"/>
      <c r="D21" s="902" t="s">
        <v>3050</v>
      </c>
      <c r="E21" s="127"/>
      <c r="F21" s="530"/>
      <c r="G21" s="148"/>
      <c r="H21" s="127"/>
      <c r="I21" s="127"/>
      <c r="J21" s="127"/>
      <c r="K21" s="127"/>
      <c r="M21" s="219"/>
    </row>
    <row r="22" spans="1:13" ht="18" customHeight="1">
      <c r="F22" s="299"/>
    </row>
    <row r="23" spans="1:13" ht="24.65" customHeight="1">
      <c r="A23" s="439" t="s">
        <v>2915</v>
      </c>
      <c r="C23" s="126"/>
      <c r="F23" s="399" t="s">
        <v>260</v>
      </c>
      <c r="H23" s="1393" t="str">
        <f>IF(OR(F23="«Confirmer»",F23="Non"),"",IF(F23="Oui","NOUVEAU! Transmettez le rapport dûment rempli et signé via Mon dossier CALQ, sous l'onglet Documents de votre profil"))</f>
        <v/>
      </c>
      <c r="I23" s="1393"/>
      <c r="J23" s="1393"/>
      <c r="K23" s="1393"/>
    </row>
    <row r="24" spans="1:13" ht="31.5" customHeight="1">
      <c r="C24" s="126"/>
    </row>
    <row r="25" spans="1:13" ht="20.5" customHeight="1">
      <c r="A25" s="1379" t="s">
        <v>1874</v>
      </c>
      <c r="B25" s="1379"/>
      <c r="C25" s="1379"/>
      <c r="D25" s="1379"/>
      <c r="E25" s="1379"/>
      <c r="F25" s="1379"/>
      <c r="G25" s="1379"/>
      <c r="H25" s="1379"/>
      <c r="I25" s="1379"/>
      <c r="J25" s="1379"/>
      <c r="K25" s="127"/>
    </row>
    <row r="27" spans="1:13" ht="26" customHeight="1">
      <c r="A27" s="1397" t="str">
        <f xml:space="preserve"> CONCATENATE("En ",D7, ", étiez-vous lié par une entente avec une ou plusieurs associations professionnelles :")</f>
        <v>En 2025-2026, étiez-vous lié par une entente avec une ou plusieurs associations professionnelles :</v>
      </c>
      <c r="B27" s="1397"/>
      <c r="C27" s="1397"/>
      <c r="D27" s="1397"/>
      <c r="H27" s="399" t="s">
        <v>260</v>
      </c>
    </row>
    <row r="28" spans="1:13" ht="12.65" customHeight="1">
      <c r="B28" s="395"/>
      <c r="C28" s="400"/>
      <c r="D28" s="395"/>
      <c r="E28" s="395"/>
      <c r="F28" s="395"/>
      <c r="G28" s="395"/>
      <c r="H28" s="395"/>
    </row>
    <row r="29" spans="1:13" ht="14.15" customHeight="1"/>
    <row r="30" spans="1:13" s="422" customFormat="1" ht="22.5" customHeight="1">
      <c r="A30" s="428" t="s">
        <v>1880</v>
      </c>
      <c r="B30" s="423"/>
      <c r="C30" s="430"/>
      <c r="D30" s="430"/>
      <c r="E30" s="430"/>
      <c r="F30" s="431"/>
      <c r="G30" s="432" t="s">
        <v>259</v>
      </c>
      <c r="H30" s="423"/>
      <c r="I30" s="430"/>
      <c r="J30" s="430"/>
      <c r="K30" s="814"/>
    </row>
    <row r="31" spans="1:13" s="29" customFormat="1" ht="50.5" customHeight="1">
      <c r="A31" s="1392" t="s">
        <v>3037</v>
      </c>
      <c r="B31" s="1392"/>
      <c r="C31" s="1392"/>
      <c r="D31" s="1392"/>
      <c r="E31" s="1392"/>
      <c r="F31" s="1392"/>
      <c r="G31" s="1392"/>
      <c r="H31" s="1392"/>
      <c r="I31" s="1392"/>
      <c r="J31" s="1392"/>
      <c r="K31" s="127"/>
    </row>
    <row r="32" spans="1:13" s="29" customFormat="1" ht="4.5" customHeight="1">
      <c r="A32" s="403"/>
      <c r="B32" s="300"/>
      <c r="C32" s="127"/>
      <c r="D32" s="127"/>
      <c r="E32" s="127"/>
      <c r="H32" s="300"/>
      <c r="I32" s="127"/>
      <c r="J32" s="127"/>
      <c r="K32" s="127"/>
    </row>
    <row r="33" spans="1:11" s="750" customFormat="1" ht="20.5" customHeight="1">
      <c r="A33" s="842" t="s">
        <v>1867</v>
      </c>
      <c r="B33" s="754"/>
      <c r="C33" s="755"/>
      <c r="D33" s="747"/>
      <c r="E33" s="747"/>
      <c r="F33" s="746"/>
      <c r="G33" s="746"/>
      <c r="H33" s="748"/>
      <c r="I33" s="747"/>
      <c r="J33" s="747"/>
      <c r="K33" s="749"/>
    </row>
    <row r="34" spans="1:11" s="29" customFormat="1" ht="15" customHeight="1">
      <c r="A34" s="404"/>
      <c r="B34" s="406" t="s">
        <v>2951</v>
      </c>
      <c r="C34" s="405"/>
      <c r="D34" s="405"/>
      <c r="E34" s="127"/>
      <c r="G34" s="202" t="str">
        <f>IF(OR(Gouvernance!$F$9="",Gouvernance!$F$11="«Confirmer»",Gouvernance!$F$13="«Confirmer»"),"Information manquante!","Information inscrite!")</f>
        <v>Information manquante!</v>
      </c>
      <c r="I34" s="184">
        <f>IF(G34="Information manquante!",-1,1)</f>
        <v>-1</v>
      </c>
      <c r="J34" s="127"/>
      <c r="K34" s="127"/>
    </row>
    <row r="35" spans="1:11" s="29" customFormat="1" ht="15" customHeight="1">
      <c r="A35" s="404"/>
      <c r="B35" s="406" t="s">
        <v>2944</v>
      </c>
      <c r="C35" s="405"/>
      <c r="D35" s="405"/>
      <c r="E35" s="127"/>
      <c r="G35" s="56" t="str">
        <f>IF(OR(Gouvernance!B22="",Gouvernance!B23="",Gouvernance!B24="",Gouvernance!F74=""),"Information manquante!","Information fournie. Assurez-vous d'avoir tout rempli!")</f>
        <v>Information manquante!</v>
      </c>
      <c r="H35" s="300"/>
      <c r="I35" s="184">
        <f>IF(G35="Information manquante!",-1,1)</f>
        <v>-1</v>
      </c>
      <c r="J35" s="127"/>
      <c r="K35" s="127"/>
    </row>
    <row r="36" spans="1:11" s="29" customFormat="1" ht="15" customHeight="1">
      <c r="A36" s="404"/>
      <c r="B36" s="406" t="s">
        <v>2945</v>
      </c>
      <c r="C36" s="406"/>
      <c r="D36" s="405"/>
      <c r="E36" s="127"/>
      <c r="G36" s="202" t="str">
        <f>IF(OR(Gouvernance!$L$132="«Confirmer»",Gouvernance!$B$137="",Gouvernance!$B$140=""),"Information manquante!", "Information fournie; merci!")</f>
        <v>Information manquante!</v>
      </c>
      <c r="H36" s="300"/>
      <c r="I36" s="184">
        <f>IF(G36="Information manquante!",-1,1)</f>
        <v>-1</v>
      </c>
      <c r="J36" s="127"/>
      <c r="K36" s="127"/>
    </row>
    <row r="37" spans="1:11" s="29" customFormat="1" ht="13.5" customHeight="1">
      <c r="A37" s="404"/>
      <c r="B37" s="404"/>
      <c r="C37" s="405"/>
      <c r="D37" s="405"/>
      <c r="E37" s="127"/>
      <c r="H37" s="300"/>
      <c r="I37" s="127"/>
      <c r="J37" s="127"/>
      <c r="K37" s="127"/>
    </row>
    <row r="38" spans="1:11" s="448" customFormat="1" ht="18.75" customHeight="1">
      <c r="A38" s="751" t="s">
        <v>1878</v>
      </c>
      <c r="B38" s="752"/>
      <c r="C38" s="753"/>
      <c r="D38" s="753"/>
      <c r="E38" s="445"/>
      <c r="F38" s="444"/>
      <c r="G38" s="444"/>
      <c r="H38" s="446"/>
      <c r="I38" s="445"/>
      <c r="J38" s="445"/>
      <c r="K38" s="447"/>
    </row>
    <row r="39" spans="1:11" s="29" customFormat="1" ht="15" customHeight="1">
      <c r="A39" s="141"/>
      <c r="B39" s="127" t="s">
        <v>2891</v>
      </c>
      <c r="D39" s="405"/>
      <c r="E39" s="127"/>
      <c r="G39" s="56"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300"/>
      <c r="I39" s="184">
        <f>IF(G39="Information manquante!",-1,1)</f>
        <v>-1</v>
      </c>
      <c r="J39" s="127"/>
      <c r="K39" s="127"/>
    </row>
    <row r="40" spans="1:11" s="29" customFormat="1" ht="15" customHeight="1">
      <c r="A40" s="141"/>
      <c r="B40" s="127" t="s">
        <v>1857</v>
      </c>
      <c r="D40" s="405"/>
      <c r="E40" s="127"/>
      <c r="G40" s="56" t="str">
        <f>IF(AND(OR('Statistiques d''emploi'!C34=0,'Statistiques d''emploi'!F34=0),OR('Statistiques d''emploi'!H34=0,'Statistiques d''emploi'!K34=0),OR('Statistiques d''emploi'!M34=0,'Statistiques d''emploi'!P34=0)),"Information manquante!","Information fournie; assurez-vous d'avoir tout rempli!")</f>
        <v>Information manquante!</v>
      </c>
      <c r="H40" s="300"/>
      <c r="I40" s="184">
        <f>IF(G40="Information manquante!",-1,1)</f>
        <v>-1</v>
      </c>
      <c r="J40" s="127"/>
      <c r="K40" s="447"/>
    </row>
    <row r="41" spans="1:11" s="29" customFormat="1" ht="15" customHeight="1">
      <c r="A41" s="404"/>
      <c r="B41" s="127" t="s">
        <v>2885</v>
      </c>
      <c r="D41" s="405"/>
      <c r="E41" s="127"/>
      <c r="G41" s="56" t="str">
        <f>IF(AND('Statistiques d''emploi'!C56="",'Statistiques d''emploi'!C57="",'Statistiques d''emploi'!C58=""),"Information manquante!","Information fournie; assurez-vous d'avoir tout rempli!")</f>
        <v>Information manquante!</v>
      </c>
      <c r="H41" s="300"/>
      <c r="I41" s="184">
        <f>IF(G41="Information manquante!",-1,1)</f>
        <v>-1</v>
      </c>
      <c r="J41" s="127"/>
      <c r="K41" s="127"/>
    </row>
    <row r="42" spans="1:11" s="29" customFormat="1" ht="10" customHeight="1">
      <c r="A42" s="411"/>
      <c r="B42" s="411"/>
      <c r="C42" s="407"/>
      <c r="D42" s="407"/>
      <c r="E42" s="408"/>
      <c r="F42" s="409"/>
      <c r="G42" s="409"/>
      <c r="H42" s="410"/>
      <c r="I42" s="408"/>
      <c r="J42" s="408"/>
      <c r="K42" s="127"/>
    </row>
    <row r="43" spans="1:11" s="448" customFormat="1" ht="18.75" customHeight="1">
      <c r="A43" s="751" t="s">
        <v>3039</v>
      </c>
      <c r="B43" s="752"/>
      <c r="C43" s="753"/>
      <c r="D43" s="753"/>
      <c r="E43" s="826"/>
      <c r="F43" s="827"/>
      <c r="G43" s="444"/>
      <c r="H43" s="446"/>
      <c r="I43" s="445"/>
      <c r="J43" s="445"/>
      <c r="K43" s="447"/>
    </row>
    <row r="44" spans="1:11" s="29" customFormat="1" ht="20.25" customHeight="1">
      <c r="A44" s="404"/>
      <c r="B44" s="127" t="s">
        <v>3007</v>
      </c>
      <c r="C44" s="405"/>
      <c r="D44" s="405"/>
      <c r="E44" s="127"/>
      <c r="G44" s="56" t="str">
        <f>IF('Bilan&amp;progr '!$A$12="","Information manquante!", "Information fournie; merci!")</f>
        <v>Information manquante!</v>
      </c>
      <c r="H44" s="300"/>
      <c r="I44" s="184">
        <f>IF(G44="Information manquante!",-1,1)</f>
        <v>-1</v>
      </c>
      <c r="J44" s="127"/>
      <c r="K44" s="447"/>
    </row>
    <row r="45" spans="1:11" s="29" customFormat="1" ht="16" customHeight="1">
      <c r="A45" s="404"/>
      <c r="B45" s="127" t="s">
        <v>3008</v>
      </c>
      <c r="C45" s="127"/>
      <c r="D45" s="405"/>
      <c r="E45" s="127"/>
      <c r="G45" s="56" t="str">
        <f>IF('Bilan&amp;progr '!$A$22="","Information manquante!", "Information fournie; merci!")</f>
        <v>Information manquante!</v>
      </c>
      <c r="H45" s="300"/>
      <c r="I45" s="184">
        <f>IF(G45="Information manquante!",-1,1)</f>
        <v>-1</v>
      </c>
      <c r="J45" s="127"/>
      <c r="K45" s="447"/>
    </row>
    <row r="46" spans="1:11" s="29" customFormat="1" ht="27.75" customHeight="1">
      <c r="A46" s="404"/>
      <c r="B46" s="404"/>
      <c r="C46" s="405"/>
      <c r="D46" s="405"/>
      <c r="E46" s="127"/>
      <c r="H46" s="300"/>
      <c r="I46" s="127"/>
      <c r="J46" s="127"/>
      <c r="K46" s="127"/>
    </row>
    <row r="47" spans="1:11" s="29" customFormat="1" ht="18.75" customHeight="1">
      <c r="A47" s="149" t="s">
        <v>3048</v>
      </c>
      <c r="B47" s="149"/>
      <c r="C47" s="558"/>
      <c r="D47" s="558"/>
      <c r="E47" s="559"/>
      <c r="F47" s="534"/>
      <c r="G47" s="152"/>
      <c r="H47" s="149"/>
      <c r="I47" s="150"/>
      <c r="J47" s="150"/>
    </row>
    <row r="48" spans="1:11" s="29" customFormat="1" ht="10.5" customHeight="1">
      <c r="A48" s="404"/>
      <c r="B48" s="200"/>
      <c r="C48" s="405"/>
      <c r="D48" s="405"/>
      <c r="E48" s="127"/>
      <c r="H48" s="300"/>
      <c r="I48" s="127"/>
      <c r="J48" s="127"/>
    </row>
    <row r="49" spans="1:11" s="29" customFormat="1" ht="18.75" customHeight="1">
      <c r="A49" s="760"/>
      <c r="B49" s="761" t="s">
        <v>2889</v>
      </c>
      <c r="C49" s="762"/>
      <c r="D49" s="762"/>
      <c r="E49" s="759"/>
      <c r="F49" s="760"/>
      <c r="G49" s="56" t="str">
        <f>IF(OR('Section 10a Bilan_Diffusion'!D$6="",'Section 10a Bilan_Diffusion'!D$8="",'Section 10a Bilan_Diffusion'!A$26="",'Section 10a Bilan_Diffusion'!C$26="",'Section 10a Bilan_Diffusion'!P$26=""),"Information manquante!","Information fournie; assurez-vous d'avoir tout rempli!")</f>
        <v>Information manquante!</v>
      </c>
      <c r="H49" s="300"/>
      <c r="I49" s="184">
        <f>IF(G49="Information manquante!",-1,1)</f>
        <v>-1</v>
      </c>
      <c r="J49" s="127"/>
      <c r="K49" s="127"/>
    </row>
    <row r="50" spans="1:11" s="29" customFormat="1" ht="18.75" customHeight="1">
      <c r="A50" s="760"/>
      <c r="B50" s="761" t="s">
        <v>2892</v>
      </c>
      <c r="C50" s="762"/>
      <c r="D50" s="762"/>
      <c r="E50" s="763"/>
      <c r="F50" s="606"/>
      <c r="G50" s="56" t="str">
        <f>IF(OR('Section 10a Plan_Diffusion'!D$7="",'Section 10a Plan_Diffusion'!D$9="",'Section 10a Plan_Diffusion'!A$24="",'Section 10a Plan_Diffusion'!C$24="",'Section 10a Plan_Diffusion'!P$24=""),"Information manquante!","Information fournie; assurez-vous d'avoir tout rempli!")</f>
        <v>Information manquante!</v>
      </c>
      <c r="H50" s="300"/>
      <c r="I50" s="184">
        <f>IF(G50="Information manquante!",-1,1)</f>
        <v>-1</v>
      </c>
      <c r="J50" s="557"/>
      <c r="K50" s="127"/>
    </row>
    <row r="51" spans="1:11" s="29" customFormat="1" ht="18.75" customHeight="1">
      <c r="A51" s="760"/>
      <c r="B51" s="761"/>
      <c r="C51" s="762"/>
      <c r="D51" s="762"/>
      <c r="E51" s="763"/>
      <c r="F51" s="606"/>
      <c r="G51" s="56"/>
      <c r="H51" s="300"/>
      <c r="I51" s="184"/>
      <c r="J51" s="557"/>
      <c r="K51" s="127"/>
    </row>
    <row r="52" spans="1:11" s="29" customFormat="1" ht="18.75" customHeight="1">
      <c r="A52" s="751" t="s">
        <v>1895</v>
      </c>
      <c r="B52" s="828"/>
      <c r="C52" s="829"/>
      <c r="D52" s="828"/>
      <c r="E52" s="828"/>
      <c r="F52" s="829"/>
      <c r="G52" s="829"/>
      <c r="H52" s="830"/>
      <c r="I52" s="150"/>
      <c r="J52" s="150"/>
      <c r="K52" s="127"/>
    </row>
    <row r="53" spans="1:11" s="29" customFormat="1" ht="18.75" customHeight="1">
      <c r="A53" s="404"/>
      <c r="B53" s="56" t="s">
        <v>1881</v>
      </c>
      <c r="D53" s="405"/>
      <c r="E53" s="127"/>
      <c r="G53" s="56" t="str">
        <f>IF(OR('Section 14e'!E38=0,'Section 14e'!E63=0),"Information manquante!","Information fournie; assurez-vous d'avoir tout rempli.")</f>
        <v>Information manquante!</v>
      </c>
      <c r="H53" s="300"/>
      <c r="I53" s="184">
        <f>IF(G53="Information manquante!",-1,1)</f>
        <v>-1</v>
      </c>
      <c r="J53" s="127"/>
      <c r="K53" s="127"/>
    </row>
    <row r="54" spans="1:11" s="29" customFormat="1" ht="18.75" customHeight="1">
      <c r="A54" s="404"/>
      <c r="B54" s="56" t="s">
        <v>1882</v>
      </c>
      <c r="D54" s="405"/>
      <c r="E54" s="127"/>
      <c r="G54" s="56" t="str">
        <f>IF(OR('Section 14e'!E101=0,'Section 14e'!E157=0),"Information manquante!","Information fournie; assurez-vous d'avoir tout rempli.")</f>
        <v>Information manquante!</v>
      </c>
      <c r="H54" s="300"/>
      <c r="I54" s="184">
        <f>IF(G54="Information manquante!",-1,1)</f>
        <v>-1</v>
      </c>
      <c r="J54" s="127"/>
      <c r="K54" s="127"/>
    </row>
    <row r="55" spans="1:11" s="29" customFormat="1" ht="18.75" customHeight="1">
      <c r="A55" s="404"/>
      <c r="B55" s="127"/>
      <c r="D55" s="405"/>
      <c r="E55" s="127"/>
      <c r="H55" s="300"/>
      <c r="I55" s="127"/>
      <c r="J55" s="127"/>
      <c r="K55" s="127"/>
    </row>
    <row r="56" spans="1:11" s="29" customFormat="1" ht="18.75" customHeight="1">
      <c r="A56" s="751" t="s">
        <v>1898</v>
      </c>
      <c r="B56" s="828"/>
      <c r="C56" s="829"/>
      <c r="D56" s="828"/>
      <c r="E56" s="828"/>
      <c r="F56" s="829"/>
      <c r="G56" s="758"/>
      <c r="H56" s="149"/>
      <c r="I56" s="150"/>
      <c r="J56" s="150"/>
      <c r="K56" s="127"/>
    </row>
    <row r="57" spans="1:11" s="29" customFormat="1" ht="18.75" customHeight="1">
      <c r="A57" s="404"/>
      <c r="B57" s="56" t="s">
        <v>1899</v>
      </c>
      <c r="D57" s="405"/>
      <c r="E57" s="127"/>
      <c r="G57" s="56" t="str">
        <f>IF(OR('Section 15b'!D49=0,'Section 15b'!H49=0),"Information manquante!","Information fournie; merci!")</f>
        <v>Information manquante!</v>
      </c>
      <c r="H57" s="300"/>
      <c r="I57" s="184">
        <f>IF(G57="Information manquante!",-1,1)</f>
        <v>-1</v>
      </c>
      <c r="J57" s="127"/>
      <c r="K57" s="127"/>
    </row>
    <row r="58" spans="1:11" s="29" customFormat="1" ht="18.75" customHeight="1">
      <c r="A58" s="404"/>
      <c r="B58" s="56" t="s">
        <v>1900</v>
      </c>
      <c r="D58" s="405"/>
      <c r="E58" s="127"/>
      <c r="G58" s="56" t="str">
        <f>IF(AND('Section 15b'!D75=0,'Section 15b'!F75=0),"Information manquante!","Information fournie; assurez-vous d'avoir tout rempli!")</f>
        <v>Information manquante!</v>
      </c>
      <c r="H58" s="300"/>
      <c r="I58" s="184">
        <f>IF(G58="Information manquante!",-1,1)</f>
        <v>-1</v>
      </c>
      <c r="J58" s="127"/>
      <c r="K58" s="127"/>
    </row>
    <row r="59" spans="1:11" s="29" customFormat="1" ht="18.75" customHeight="1">
      <c r="A59" s="404"/>
      <c r="B59" s="127"/>
      <c r="D59" s="405"/>
      <c r="E59" s="127"/>
      <c r="H59" s="300"/>
      <c r="I59" s="127"/>
      <c r="J59" s="127"/>
      <c r="K59" s="127"/>
    </row>
    <row r="60" spans="1:11" s="29" customFormat="1" ht="18.75" customHeight="1">
      <c r="A60" s="831" t="s">
        <v>2989</v>
      </c>
      <c r="B60" s="832"/>
      <c r="C60" s="751"/>
      <c r="D60" s="833"/>
      <c r="E60" s="767"/>
      <c r="F60" s="768"/>
      <c r="G60" s="534"/>
      <c r="H60" s="765"/>
      <c r="I60" s="766"/>
      <c r="J60" s="766"/>
      <c r="K60" s="56"/>
    </row>
    <row r="61" spans="1:11" s="29" customFormat="1" ht="23.5" customHeight="1">
      <c r="B61" s="202" t="s">
        <v>2981</v>
      </c>
      <c r="C61" s="532"/>
      <c r="D61" s="531"/>
      <c r="E61" s="531"/>
      <c r="F61" s="153"/>
      <c r="G61" s="56"/>
      <c r="H61" s="520"/>
      <c r="I61" s="184"/>
      <c r="J61" s="519"/>
      <c r="K61" s="519"/>
    </row>
    <row r="62" spans="1:11" s="29" customFormat="1" ht="18.75" customHeight="1">
      <c r="B62" s="202" t="s">
        <v>2977</v>
      </c>
      <c r="C62" s="532"/>
      <c r="D62" s="531"/>
      <c r="E62" s="531"/>
      <c r="F62" s="153"/>
      <c r="G62" s="56"/>
      <c r="H62" s="520"/>
      <c r="I62" s="184"/>
      <c r="J62" s="519"/>
      <c r="K62" s="519"/>
    </row>
    <row r="63" spans="1:11" s="29" customFormat="1" ht="18.75" customHeight="1">
      <c r="B63" s="519"/>
      <c r="C63" s="532"/>
      <c r="D63" s="531"/>
      <c r="E63" s="531"/>
      <c r="F63" s="153"/>
      <c r="H63" s="520"/>
      <c r="I63" s="519"/>
      <c r="J63" s="519"/>
      <c r="K63" s="519"/>
    </row>
    <row r="64" spans="1:11" s="29" customFormat="1" ht="18.75" customHeight="1">
      <c r="A64" s="403"/>
      <c r="B64" s="300"/>
      <c r="C64" s="127"/>
      <c r="D64" s="127"/>
      <c r="E64" s="127"/>
      <c r="H64" s="300"/>
      <c r="I64" s="127"/>
      <c r="J64" s="127"/>
      <c r="K64" s="127"/>
    </row>
    <row r="65" spans="1:22" s="29" customFormat="1" ht="18.75" customHeight="1">
      <c r="A65" s="428" t="str">
        <f>IF(OR(F23= "«Confirmer»",F23="NON"),"Étape 3 - Documents à joindre"," Étape 3 - Documents à joindre sous la section Documents de votre profil en ligne")</f>
        <v>Étape 3 - Documents à joindre</v>
      </c>
      <c r="B65" s="423"/>
      <c r="C65" s="425"/>
      <c r="D65" s="425"/>
      <c r="E65" s="425"/>
      <c r="F65" s="429"/>
      <c r="G65" s="429"/>
      <c r="H65" s="423"/>
      <c r="I65" s="425"/>
      <c r="J65" s="425"/>
      <c r="K65" s="127"/>
    </row>
    <row r="66" spans="1:22" ht="13">
      <c r="C66" s="125"/>
      <c r="D66" s="125"/>
      <c r="E66" s="125"/>
    </row>
    <row r="67" spans="1:22" ht="24.65" customHeight="1">
      <c r="A67" s="396" t="s">
        <v>1870</v>
      </c>
      <c r="C67" s="125"/>
      <c r="D67" s="125"/>
      <c r="E67" s="125"/>
      <c r="G67" s="126" t="str">
        <f>IF(F23="Oui","Sous la section Documents de votre profil en ligne","")</f>
        <v/>
      </c>
      <c r="H67" s="70"/>
      <c r="I67" s="125"/>
      <c r="K67" s="127"/>
    </row>
    <row r="68" spans="1:22" ht="24.65" customHeight="1">
      <c r="C68" s="125"/>
      <c r="D68" s="125"/>
      <c r="E68" s="125"/>
    </row>
    <row r="69" spans="1:22" ht="25.5" customHeight="1">
      <c r="C69" s="399" t="s">
        <v>260</v>
      </c>
      <c r="E69" s="125"/>
      <c r="F69" s="439" t="s">
        <v>1871</v>
      </c>
      <c r="K69" s="127"/>
    </row>
    <row r="70" spans="1:22" ht="14">
      <c r="C70" s="440"/>
      <c r="F70" s="613" t="s">
        <v>1873</v>
      </c>
      <c r="K70" s="127"/>
    </row>
    <row r="71" spans="1:22" ht="11.5" customHeight="1">
      <c r="C71" s="440"/>
      <c r="F71" s="397"/>
    </row>
    <row r="72" spans="1:22" ht="22" customHeight="1">
      <c r="C72" s="399" t="s">
        <v>260</v>
      </c>
      <c r="F72" s="439" t="s">
        <v>1872</v>
      </c>
    </row>
    <row r="73" spans="1:22" ht="13" customHeight="1">
      <c r="C73" s="200"/>
      <c r="F73" s="614" t="s">
        <v>3026</v>
      </c>
    </row>
    <row r="74" spans="1:22" ht="24" customHeight="1">
      <c r="C74" s="440"/>
    </row>
    <row r="75" spans="1:22" ht="30" customHeight="1">
      <c r="C75" s="399" t="s">
        <v>260</v>
      </c>
      <c r="E75" s="394"/>
      <c r="F75" s="1381" t="s">
        <v>2916</v>
      </c>
      <c r="G75" s="1381"/>
      <c r="H75" s="1381"/>
      <c r="I75" s="1381"/>
      <c r="J75" s="1381"/>
    </row>
    <row r="76" spans="1:22" ht="69" customHeight="1">
      <c r="F76" s="1380" t="s">
        <v>2984</v>
      </c>
      <c r="G76" s="1380"/>
      <c r="H76" s="1380"/>
      <c r="I76" s="1380"/>
      <c r="J76" s="1380"/>
      <c r="K76" s="1380"/>
    </row>
    <row r="77" spans="1:22" ht="24.65" customHeight="1"/>
    <row r="78" spans="1:22" s="29" customFormat="1" ht="18.649999999999999" customHeight="1">
      <c r="A78" s="423" t="s">
        <v>3009</v>
      </c>
      <c r="B78" s="423"/>
      <c r="C78" s="425"/>
      <c r="D78" s="425"/>
      <c r="E78" s="425"/>
      <c r="F78" s="426"/>
      <c r="G78" s="427"/>
      <c r="H78" s="427"/>
      <c r="I78" s="427"/>
      <c r="J78" s="427"/>
      <c r="K78" s="148"/>
      <c r="L78" s="127"/>
      <c r="M78" s="127"/>
      <c r="N78" s="127"/>
      <c r="O78" s="219"/>
      <c r="P78" s="287"/>
      <c r="Q78" s="157"/>
      <c r="R78" s="157"/>
      <c r="S78" s="157"/>
      <c r="T78" s="157"/>
      <c r="U78" s="157"/>
      <c r="V78" s="157"/>
    </row>
    <row r="79" spans="1:22" s="29" customFormat="1" ht="37.5" customHeight="1">
      <c r="A79" s="764" t="str">
        <f>IF(AND($D$80&lt;&gt;"",$F$21=""),"Voir cellule F21 - Merci de saisir la date de fin du dernier exercice terminé","")</f>
        <v/>
      </c>
      <c r="B79" s="300"/>
      <c r="C79" s="127"/>
      <c r="D79" s="127"/>
      <c r="E79" s="127"/>
      <c r="F79" s="56"/>
      <c r="G79" s="764" t="str">
        <f>IF(AND($D$80&lt;&gt;"",$C$69="«Confirmer»"),"Voir cellule C69 - Merci de confirmer que vous avez joint les états financiers","")</f>
        <v/>
      </c>
      <c r="H79" s="148"/>
      <c r="I79" s="148"/>
      <c r="J79" s="148"/>
      <c r="K79" s="148"/>
      <c r="L79" s="127"/>
      <c r="M79" s="127"/>
      <c r="N79" s="127"/>
      <c r="O79" s="219"/>
      <c r="P79" s="287"/>
      <c r="Q79" s="157"/>
      <c r="R79" s="157"/>
      <c r="S79" s="157"/>
      <c r="T79" s="157"/>
      <c r="U79" s="157"/>
      <c r="V79" s="157"/>
    </row>
    <row r="80" spans="1:22" s="897" customFormat="1" ht="18" customHeight="1">
      <c r="A80" s="885"/>
      <c r="B80" s="893" t="s">
        <v>2992</v>
      </c>
      <c r="C80" s="894"/>
      <c r="D80" s="1386"/>
      <c r="E80" s="1386"/>
      <c r="F80" s="1386"/>
      <c r="G80" s="896" t="s">
        <v>3041</v>
      </c>
      <c r="I80" s="885"/>
      <c r="J80" s="885"/>
      <c r="K80" s="885"/>
      <c r="L80" s="885"/>
      <c r="M80" s="885"/>
      <c r="N80" s="885"/>
      <c r="O80" s="885"/>
      <c r="P80" s="898"/>
      <c r="Q80" s="898"/>
      <c r="R80" s="898"/>
      <c r="S80" s="898"/>
      <c r="T80" s="898"/>
      <c r="U80" s="898"/>
      <c r="V80" s="898"/>
    </row>
    <row r="81" spans="1:22" s="219" customFormat="1" ht="21" customHeight="1">
      <c r="B81" s="301" t="str">
        <f>CONCATENATE("au nom de l'organisme ",IF(AND('Identification '!$F$11="",'Identification '!$F$15&lt;&gt;""),'Identification '!$F$15,IF('Identification '!$F$11="","",IF('Identification '!$F$13="Inscrire le nom de votre organisme dans la cellule F14",'Identification '!$F$15,'Identification '!$F$13))),".")</f>
        <v>au nom de l'organisme .</v>
      </c>
      <c r="P81" s="287"/>
      <c r="Q81" s="287"/>
      <c r="R81" s="287"/>
      <c r="S81" s="287"/>
      <c r="T81" s="287"/>
      <c r="U81" s="287"/>
      <c r="V81" s="287"/>
    </row>
    <row r="82" spans="1:22" s="219" customFormat="1" ht="18" customHeight="1">
      <c r="B82" s="302"/>
      <c r="C82" s="302"/>
      <c r="D82" s="302"/>
      <c r="E82" s="302"/>
      <c r="F82" s="302"/>
      <c r="G82" s="302"/>
      <c r="H82" s="302"/>
      <c r="I82" s="302"/>
      <c r="J82" s="302"/>
      <c r="K82" s="611"/>
      <c r="P82" s="287"/>
      <c r="Q82" s="287"/>
      <c r="R82" s="287"/>
      <c r="S82" s="287"/>
      <c r="T82" s="287"/>
      <c r="U82" s="287"/>
      <c r="V82" s="287"/>
    </row>
    <row r="83" spans="1:22" ht="39.65" customHeight="1">
      <c r="B83" s="1385" t="s">
        <v>3020</v>
      </c>
      <c r="C83" s="1385"/>
      <c r="D83" s="1385"/>
      <c r="E83" s="1385"/>
      <c r="F83" s="1385"/>
      <c r="G83" s="1385"/>
      <c r="H83" s="1385"/>
      <c r="I83" s="1385"/>
      <c r="J83" s="1385"/>
    </row>
    <row r="84" spans="1:22" s="219" customFormat="1" ht="45.65" customHeight="1">
      <c r="B84" s="1382" t="s">
        <v>1844</v>
      </c>
      <c r="C84" s="1382"/>
      <c r="D84" s="1382"/>
      <c r="E84" s="1382"/>
      <c r="F84" s="1382"/>
      <c r="G84" s="1382"/>
      <c r="H84" s="1382"/>
      <c r="I84" s="1382"/>
      <c r="J84" s="1382"/>
      <c r="K84" s="1382"/>
      <c r="P84" s="287"/>
      <c r="Q84" s="287"/>
      <c r="R84" s="287"/>
      <c r="S84" s="287"/>
      <c r="T84" s="287"/>
      <c r="U84" s="287"/>
      <c r="V84" s="287"/>
    </row>
    <row r="85" spans="1:22" s="219" customFormat="1" ht="33" customHeight="1">
      <c r="B85" s="1383" t="s">
        <v>1869</v>
      </c>
      <c r="C85" s="1383"/>
      <c r="D85" s="1383"/>
      <c r="E85" s="1383"/>
      <c r="F85" s="1383"/>
      <c r="G85" s="1383"/>
      <c r="H85" s="1383"/>
      <c r="I85" s="1383"/>
      <c r="J85" s="1383"/>
      <c r="K85" s="1383"/>
      <c r="L85" s="303"/>
      <c r="M85" s="303"/>
      <c r="P85" s="287"/>
      <c r="Q85" s="287"/>
      <c r="R85" s="287"/>
      <c r="S85" s="287"/>
      <c r="T85" s="287"/>
      <c r="U85" s="287"/>
      <c r="V85" s="287"/>
    </row>
    <row r="86" spans="1:22" s="219" customFormat="1" ht="30" customHeight="1">
      <c r="F86" s="806" t="str">
        <f>IF(AND($F$88&lt;&gt;"",$C$69="«Confirmer»"),"Voir cellule C69 - Merci de confirmer que vous avez joint les états financiers","")</f>
        <v/>
      </c>
      <c r="P86" s="287"/>
      <c r="Q86" s="287"/>
      <c r="R86" s="287"/>
      <c r="S86" s="287"/>
      <c r="T86" s="287"/>
      <c r="U86" s="287"/>
      <c r="V86" s="287"/>
    </row>
    <row r="87" spans="1:22" s="219" customFormat="1">
      <c r="D87" s="304"/>
      <c r="E87" s="304"/>
      <c r="F87" s="305"/>
      <c r="G87" s="304"/>
      <c r="H87" s="304"/>
      <c r="I87" s="304"/>
      <c r="J87" s="304"/>
      <c r="K87" s="304"/>
      <c r="L87" s="304"/>
      <c r="M87" s="304"/>
      <c r="P87" s="287"/>
      <c r="Q87" s="287"/>
      <c r="R87" s="287"/>
      <c r="S87" s="287"/>
      <c r="T87" s="287"/>
      <c r="U87" s="287"/>
      <c r="V87" s="287"/>
    </row>
    <row r="88" spans="1:22" s="219" customFormat="1" ht="24.65" customHeight="1">
      <c r="B88" s="124"/>
      <c r="C88" s="306"/>
      <c r="D88" s="203" t="s">
        <v>319</v>
      </c>
      <c r="E88" s="203"/>
      <c r="F88" s="1384"/>
      <c r="G88" s="1384"/>
      <c r="H88" s="307" t="s">
        <v>1845</v>
      </c>
      <c r="I88" s="308" t="s">
        <v>1846</v>
      </c>
      <c r="J88" s="903"/>
      <c r="K88" s="612"/>
      <c r="L88" s="309"/>
      <c r="M88" s="309"/>
      <c r="P88" s="287"/>
      <c r="Q88" s="287"/>
      <c r="R88" s="287"/>
      <c r="S88" s="287"/>
      <c r="T88" s="287"/>
      <c r="U88" s="287"/>
      <c r="V88" s="287"/>
    </row>
    <row r="89" spans="1:22" s="219" customFormat="1" ht="23.5" customHeight="1">
      <c r="C89" s="310"/>
      <c r="D89" s="203" t="s">
        <v>320</v>
      </c>
      <c r="E89" s="203"/>
      <c r="F89" s="1378"/>
      <c r="G89" s="1378"/>
      <c r="H89" s="304"/>
      <c r="I89" s="304"/>
      <c r="J89" s="304"/>
      <c r="K89" s="304"/>
      <c r="L89" s="304"/>
      <c r="M89" s="304"/>
      <c r="P89" s="287"/>
      <c r="Q89" s="287"/>
      <c r="R89" s="287"/>
      <c r="S89" s="287"/>
      <c r="T89" s="287"/>
      <c r="U89" s="287"/>
      <c r="V89" s="287"/>
    </row>
    <row r="90" spans="1:22" s="219" customFormat="1">
      <c r="D90" s="304"/>
      <c r="E90" s="304"/>
      <c r="F90" s="305"/>
      <c r="G90" s="304"/>
      <c r="H90" s="304"/>
      <c r="I90" s="304"/>
      <c r="J90" s="304"/>
      <c r="K90" s="304"/>
      <c r="L90" s="304"/>
      <c r="M90" s="304"/>
      <c r="P90" s="287"/>
      <c r="Q90" s="287"/>
      <c r="R90" s="287"/>
      <c r="S90" s="287"/>
      <c r="T90" s="287"/>
      <c r="U90" s="287"/>
      <c r="V90" s="287"/>
    </row>
    <row r="91" spans="1:22" ht="13">
      <c r="F91" s="806" t="str">
        <f>IF(AND($F$88&lt;&gt;"",$F$21=""),"Voir cellule F20 - Merci de saisir la date de fin du dernier exercice terminé","")</f>
        <v/>
      </c>
    </row>
    <row r="94" spans="1:22" ht="21.65" customHeight="1">
      <c r="A94" s="423" t="s">
        <v>3010</v>
      </c>
      <c r="B94" s="424"/>
      <c r="C94" s="424"/>
      <c r="D94" s="424"/>
      <c r="E94" s="424"/>
      <c r="F94" s="424"/>
      <c r="G94" s="424"/>
      <c r="H94" s="424"/>
      <c r="I94" s="424"/>
      <c r="J94" s="424"/>
    </row>
    <row r="96" spans="1:22" ht="22.5" customHeight="1">
      <c r="B96" s="439" t="str">
        <f>IF($F$23="Oui","Veuillez annexer le formulaire dûment rempli et signé, via Mon dossier CALQ, sous l'onglet Documents du profil de l'organisme.","")</f>
        <v/>
      </c>
    </row>
    <row r="97" spans="2:6" ht="27" customHeight="1">
      <c r="B97" s="398" t="s">
        <v>1887</v>
      </c>
      <c r="F97" s="443" t="s">
        <v>1842</v>
      </c>
    </row>
  </sheetData>
  <sheetProtection algorithmName="SHA-512" hashValue="sJPi8SOZfRmReOLlW9k0Th7KrWWwN3OZ7NiYd1aaJ/IGaSjELM7KGxb8Id0QssVVpInIDb+srl9mWpm5OJU/1Q==" saltValue="FGdcIe/cAwaA0A0yChMbeg==" spinCount="100000" sheet="1" objects="1" formatCells="0" formatRows="0"/>
  <mergeCells count="18">
    <mergeCell ref="A15:D15"/>
    <mergeCell ref="A13:D13"/>
    <mergeCell ref="A9:J9"/>
    <mergeCell ref="A2:K2"/>
    <mergeCell ref="A31:J31"/>
    <mergeCell ref="H23:K23"/>
    <mergeCell ref="A3:K3"/>
    <mergeCell ref="A27:D27"/>
    <mergeCell ref="A4:K4"/>
    <mergeCell ref="F89:G89"/>
    <mergeCell ref="A25:J25"/>
    <mergeCell ref="F76:K76"/>
    <mergeCell ref="F75:J75"/>
    <mergeCell ref="B84:K84"/>
    <mergeCell ref="B85:K85"/>
    <mergeCell ref="F88:G88"/>
    <mergeCell ref="B83:J83"/>
    <mergeCell ref="D80:F80"/>
  </mergeCells>
  <conditionalFormatting sqref="A25 K25 B39:B40 D39:E41 A46:E48 A52:B59 D52:E63 B60:C63">
    <cfRule type="expression" dxfId="56" priority="53">
      <formula>#REF!=""</formula>
    </cfRule>
  </conditionalFormatting>
  <conditionalFormatting sqref="A79">
    <cfRule type="containsText" dxfId="55" priority="3" operator="containsText" text="mer">
      <formula>NOT(ISERROR(SEARCH("mer",A79)))</formula>
    </cfRule>
  </conditionalFormatting>
  <conditionalFormatting sqref="A30:E30 A31 A32:E32 A33 C33:E33 A34:E37 A38:A40 C38:E40 A41:B41 A42:E42 A43:A45 B49:E51 A64:E65 H65:L65 H67">
    <cfRule type="expression" dxfId="54" priority="55">
      <formula>#REF!=""</formula>
    </cfRule>
  </conditionalFormatting>
  <conditionalFormatting sqref="B44:B45">
    <cfRule type="expression" dxfId="53" priority="7">
      <formula>#REF!=""</formula>
    </cfRule>
  </conditionalFormatting>
  <conditionalFormatting sqref="C69">
    <cfRule type="expression" dxfId="52" priority="49">
      <formula>$K$94="Oui"</formula>
    </cfRule>
    <cfRule type="expression" dxfId="51" priority="48">
      <formula>$K$97="Oui"</formula>
    </cfRule>
  </conditionalFormatting>
  <conditionalFormatting sqref="C72">
    <cfRule type="expression" dxfId="50" priority="45">
      <formula>$K$94="Oui"</formula>
    </cfRule>
    <cfRule type="expression" dxfId="49" priority="44">
      <formula>$K$97="Oui"</formula>
    </cfRule>
  </conditionalFormatting>
  <conditionalFormatting sqref="C75">
    <cfRule type="expression" dxfId="48" priority="47">
      <formula>$K$94="Oui"</formula>
    </cfRule>
    <cfRule type="expression" dxfId="47" priority="46">
      <formula>$K$97="Oui"</formula>
    </cfRule>
  </conditionalFormatting>
  <conditionalFormatting sqref="C43:E45">
    <cfRule type="expression" dxfId="46" priority="6">
      <formula>#REF!=""</formula>
    </cfRule>
  </conditionalFormatting>
  <conditionalFormatting sqref="F11">
    <cfRule type="expression" dxfId="45" priority="13">
      <formula>AND($F$11="",$F$15&lt;&gt;"")</formula>
    </cfRule>
    <cfRule type="expression" dxfId="44" priority="56">
      <formula>IF(#REF!&lt;&gt;"",$F$11="")</formula>
    </cfRule>
  </conditionalFormatting>
  <conditionalFormatting sqref="F21">
    <cfRule type="expression" dxfId="43" priority="209">
      <formula>AND($F$88&lt;&gt;"",$F$21="")</formula>
    </cfRule>
    <cfRule type="expression" dxfId="42" priority="208">
      <formula>AND($D$80&lt;&gt;"",$F$21="")</formula>
    </cfRule>
  </conditionalFormatting>
  <conditionalFormatting sqref="F23">
    <cfRule type="expression" dxfId="41" priority="43">
      <formula>$K$94="Oui"</formula>
    </cfRule>
    <cfRule type="expression" dxfId="40" priority="42">
      <formula>$K$97="Oui"</formula>
    </cfRule>
  </conditionalFormatting>
  <conditionalFormatting sqref="F86">
    <cfRule type="containsText" dxfId="39" priority="10" operator="containsText" text="mer">
      <formula>NOT(ISERROR(SEARCH("mer",F86)))</formula>
    </cfRule>
  </conditionalFormatting>
  <conditionalFormatting sqref="F91">
    <cfRule type="containsText" dxfId="38" priority="9" operator="containsText" text="mer">
      <formula>NOT(ISERROR(SEARCH("mer",F91)))</formula>
    </cfRule>
  </conditionalFormatting>
  <conditionalFormatting sqref="F75:K76">
    <cfRule type="expression" dxfId="37" priority="17">
      <formula>$C$75="N/A"</formula>
    </cfRule>
  </conditionalFormatting>
  <conditionalFormatting sqref="G79">
    <cfRule type="containsText" dxfId="36" priority="2" operator="containsText" text="mer">
      <formula>NOT(ISERROR(SEARCH("mer",G79)))</formula>
    </cfRule>
  </conditionalFormatting>
  <conditionalFormatting sqref="H11">
    <cfRule type="containsText" dxfId="35"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34"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5">
      <iconSet iconSet="3Symbols2" showValue="0">
        <cfvo type="percent" val="0"/>
        <cfvo type="num" val="0"/>
        <cfvo type="num" val="1"/>
      </iconSet>
    </cfRule>
  </conditionalFormatting>
  <conditionalFormatting sqref="I49:I51">
    <cfRule type="iconSet" priority="15">
      <iconSet iconSet="3Symbols2" showValue="0">
        <cfvo type="percent" val="0"/>
        <cfvo type="num" val="0"/>
        <cfvo type="num" val="1"/>
      </iconSet>
    </cfRule>
  </conditionalFormatting>
  <conditionalFormatting sqref="I53:I54">
    <cfRule type="iconSet" priority="11">
      <iconSet iconSet="3Symbols2" showValue="0">
        <cfvo type="percent" val="0"/>
        <cfvo type="num" val="0"/>
        <cfvo type="num" val="1"/>
      </iconSet>
    </cfRule>
  </conditionalFormatting>
  <conditionalFormatting sqref="I57:I58">
    <cfRule type="iconSet" priority="26">
      <iconSet iconSet="3Symbols2" showValue="0">
        <cfvo type="percent" val="0"/>
        <cfvo type="num" val="0"/>
        <cfvo type="num" val="1"/>
      </iconSet>
    </cfRule>
  </conditionalFormatting>
  <conditionalFormatting sqref="I61:I62">
    <cfRule type="iconSet" priority="14">
      <iconSet iconSet="3Symbols2" showValue="0">
        <cfvo type="percent" val="0"/>
        <cfvo type="num" val="0"/>
        <cfvo type="num" val="1"/>
      </iconSet>
    </cfRule>
  </conditionalFormatting>
  <conditionalFormatting sqref="K11">
    <cfRule type="expression" dxfId="33" priority="24">
      <formula>IF(#REF!&lt;&gt;"",$F$11="")</formula>
    </cfRule>
  </conditionalFormatting>
  <conditionalFormatting sqref="K67">
    <cfRule type="expression" dxfId="32" priority="32">
      <formula>#REF!=""</formula>
    </cfRule>
  </conditionalFormatting>
  <conditionalFormatting sqref="K69:K70">
    <cfRule type="expression" dxfId="31" priority="30">
      <formula>#REF!=""</formula>
    </cfRule>
  </conditionalFormatting>
  <dataValidations count="3">
    <dataValidation type="list" allowBlank="1" showInputMessage="1" showErrorMessage="1" sqref="H27 C69 F23" xr:uid="{6B68F5B0-B3C6-46DF-BA44-51C5185C7763}">
      <formula1>"«Confirmer»,Oui,Non"</formula1>
    </dataValidation>
    <dataValidation type="list" allowBlank="1" showInputMessage="1" showErrorMessage="1" sqref="C72" xr:uid="{1D1BEDD4-5DDC-4DDE-AF5B-9E449854C0A0}">
      <formula1>"«Confirmer»,Oui,Non,N/A"</formula1>
    </dataValidation>
    <dataValidation type="list" allowBlank="1" showInputMessage="1" showErrorMessage="1" sqref="C75" xr:uid="{39F2B73B-8F9F-4B66-8416-C8C257B3EAA4}">
      <formula1>"«Confirmer»,Oui,N/A"</formula1>
    </dataValidation>
  </dataValidations>
  <hyperlinks>
    <hyperlink ref="A33" location="Gouvernance!A1" display="Gouvernance" xr:uid="{D57A5589-2F99-4029-8D24-9E79E8426385}"/>
    <hyperlink ref="A43" location="'Bilan&amp;progr'!A1" display="Bilan et programmes d'activités" xr:uid="{05E5CE7E-CF93-4F8E-8A7F-1799CBFD7748}"/>
    <hyperlink ref="F97" location="'Directives d''envoi'!A1" display="Directives d'envoi" xr:uid="{C0CFA6AC-11DD-4728-A7DB-90A155252A6E}"/>
    <hyperlink ref="A52:G52" location="'Section 14e'!A1" display="Section 14e - Sommaire des revenus et dépenses pour Organismes à double ou triple mandat" xr:uid="{F50A8FEF-4551-4E8F-BE42-2284472DB198}"/>
    <hyperlink ref="A56:F56" location="'Section 15b'!A1" display="Section 15b - Statistiques d'adhésion et d'abonnements" xr:uid="{235BE8EF-BD0B-4D36-B56D-E2122B710D78}"/>
    <hyperlink ref="A38" location="'Statistiques d''emploi'!A1" display="Statistiques d'emploi" xr:uid="{FFA8BBCD-E8C6-43C2-8042-AD93E3D5FCDA}"/>
    <hyperlink ref="B49:D49" location="'Section 10a Bilan_Diffusion'!A1" display="Section 10a - Bilan de diffusion" xr:uid="{014823F3-DF25-440C-8D9A-B155CC15E1F5}"/>
    <hyperlink ref="B50:D50" location="'Section 10a Plan_Diffusion'!A1" display="Section10b - Plan de diffusion" xr:uid="{B71D3D94-A038-475E-918C-EA330893ED49}"/>
    <hyperlink ref="B50" location="'Section 10a Plan_Diffusion'!A1" display="Section10a - Plan de diffusion" xr:uid="{C2FAA0E8-A209-4AFF-936D-9C9DA9F58BD8}"/>
    <hyperlink ref="A60:C60" location="'Projets spéciaux'!A1" display="Projets spéciaux" xr:uid="{15A02B44-F2CA-4A0B-8C99-F8AADE4D716B}"/>
    <hyperlink ref="B83:J83"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60"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B19" sqref="B19"/>
    </sheetView>
  </sheetViews>
  <sheetFormatPr baseColWidth="10" defaultColWidth="11.453125" defaultRowHeight="12.5"/>
  <cols>
    <col min="1" max="1" width="4" style="75" customWidth="1"/>
    <col min="2" max="2" width="26.453125" style="75" customWidth="1"/>
    <col min="3" max="3" width="1.453125" style="75" customWidth="1"/>
    <col min="4" max="4" width="21.453125" style="75" customWidth="1"/>
    <col min="5" max="5" width="2.26953125" style="75" customWidth="1"/>
    <col min="6" max="6" width="19.1796875" style="75" customWidth="1"/>
    <col min="7" max="7" width="1.54296875" style="75" customWidth="1"/>
    <col min="8" max="8" width="19.1796875" style="75" customWidth="1"/>
    <col min="9" max="9" width="2.453125" style="75" customWidth="1"/>
    <col min="10" max="10" width="9.453125" style="75" customWidth="1"/>
    <col min="11" max="11" width="2.54296875" style="75" customWidth="1"/>
    <col min="12" max="12" width="9.1796875" style="75" customWidth="1"/>
    <col min="13" max="13" width="2.81640625" style="75" customWidth="1"/>
    <col min="14" max="14" width="12.26953125" style="75" customWidth="1"/>
    <col min="15" max="15" width="2" style="75" customWidth="1"/>
    <col min="16" max="16" width="24.453125" style="75" customWidth="1"/>
    <col min="17" max="17" width="2.54296875" style="75" customWidth="1"/>
    <col min="18" max="18" width="4.26953125" style="75" customWidth="1"/>
    <col min="19" max="16384" width="11.453125" style="75"/>
  </cols>
  <sheetData>
    <row r="1" spans="1:17" ht="23.15" customHeight="1">
      <c r="A1" s="788" t="str">
        <f>CONCATENATE("Gouvernance ",'Identification '!D7)</f>
        <v>Gouvernance 2025-2026</v>
      </c>
      <c r="B1" s="789"/>
      <c r="C1" s="790"/>
      <c r="D1" s="790"/>
      <c r="E1" s="790"/>
      <c r="P1" s="219"/>
      <c r="Q1" s="219"/>
    </row>
    <row r="2" spans="1:17" ht="14.15" customHeight="1">
      <c r="A2" s="311"/>
      <c r="B2" s="312"/>
      <c r="P2" s="219"/>
      <c r="Q2" s="219"/>
    </row>
    <row r="3" spans="1:17" ht="18.649999999999999" customHeight="1">
      <c r="B3" s="21" t="s">
        <v>104</v>
      </c>
      <c r="C3" s="623" t="s">
        <v>3059</v>
      </c>
      <c r="D3" s="623" t="str">
        <f>IF(AND('Identification '!$F$11="",'Identification '!$F$15&lt;&gt;""),'Identification '!$F$15,IF('Identification '!$F$11="","",IF('Identification '!$F$13="Inscrire le nom de votre organisme dans la cellule F15",'Identification '!$F$15,'Identification '!$F$13)))</f>
        <v/>
      </c>
      <c r="E3" s="623"/>
      <c r="F3" s="623"/>
      <c r="G3" s="623"/>
      <c r="H3" s="623"/>
      <c r="I3" s="623"/>
      <c r="J3" s="623"/>
      <c r="K3" s="623"/>
      <c r="L3" s="623"/>
      <c r="M3" s="623"/>
      <c r="N3" s="313"/>
      <c r="O3" s="313"/>
    </row>
    <row r="4" spans="1:17" ht="18.649999999999999" customHeight="1">
      <c r="A4" s="314"/>
    </row>
    <row r="5" spans="1:17" ht="25" customHeight="1">
      <c r="A5" s="314"/>
      <c r="F5" s="205"/>
    </row>
    <row r="6" spans="1:17" s="315" customFormat="1" ht="18" customHeight="1">
      <c r="A6" s="638" t="s">
        <v>208</v>
      </c>
      <c r="B6" s="639" t="s">
        <v>3012</v>
      </c>
      <c r="C6" s="640"/>
      <c r="D6" s="640"/>
      <c r="E6" s="640"/>
      <c r="F6" s="661"/>
      <c r="G6" s="662"/>
      <c r="H6" s="663"/>
      <c r="I6" s="663"/>
      <c r="J6" s="663"/>
      <c r="K6" s="663"/>
      <c r="L6" s="663"/>
      <c r="M6" s="663"/>
      <c r="N6" s="663"/>
    </row>
    <row r="7" spans="1:17" ht="12" customHeight="1">
      <c r="A7" s="416"/>
      <c r="B7" s="116"/>
      <c r="C7" s="417"/>
      <c r="D7" s="70"/>
      <c r="E7" s="70"/>
      <c r="F7" s="316"/>
      <c r="G7" s="70"/>
      <c r="H7" s="70"/>
      <c r="I7" s="70"/>
      <c r="J7" s="70"/>
      <c r="K7" s="70"/>
      <c r="L7" s="70"/>
      <c r="M7" s="70"/>
      <c r="N7" s="70"/>
      <c r="O7" s="70"/>
    </row>
    <row r="8" spans="1:17" ht="28.5" customHeight="1">
      <c r="B8" s="1417" t="s">
        <v>3054</v>
      </c>
      <c r="C8" s="1417"/>
      <c r="D8" s="1417"/>
      <c r="E8" s="71"/>
      <c r="F8" s="415"/>
      <c r="G8" s="71"/>
      <c r="H8" s="71" t="str">
        <f>IF(AND(F8="",B22&lt;&gt;""),"Information manquante! Inscrivez la date de la dernière AGA","")</f>
        <v/>
      </c>
      <c r="I8" s="71"/>
      <c r="J8" s="71"/>
      <c r="K8" s="71"/>
      <c r="L8" s="71"/>
      <c r="M8" s="71"/>
      <c r="N8" s="71"/>
      <c r="O8" s="71"/>
    </row>
    <row r="9" spans="1:17" s="73" customFormat="1" ht="31.5" customHeight="1">
      <c r="B9" s="615" t="s">
        <v>1847</v>
      </c>
      <c r="D9" s="317"/>
      <c r="E9" s="317"/>
      <c r="F9" s="317"/>
      <c r="G9" s="317"/>
      <c r="H9" s="317"/>
      <c r="I9" s="317"/>
      <c r="J9" s="317"/>
      <c r="K9" s="317"/>
      <c r="L9" s="317"/>
      <c r="M9" s="317"/>
      <c r="N9" s="317"/>
      <c r="O9" s="317"/>
    </row>
    <row r="10" spans="1:17" s="73" customFormat="1" ht="23.15" customHeight="1">
      <c r="B10" s="1418" t="s">
        <v>2917</v>
      </c>
      <c r="C10" s="1418"/>
      <c r="D10" s="1418"/>
      <c r="E10" s="707"/>
      <c r="F10" s="664" t="s">
        <v>260</v>
      </c>
      <c r="G10" s="707"/>
      <c r="H10" s="318"/>
      <c r="O10" s="318"/>
    </row>
    <row r="11" spans="1:17" s="73" customFormat="1" ht="10" customHeight="1">
      <c r="A11" s="708"/>
      <c r="B11" s="709"/>
      <c r="C11" s="707"/>
      <c r="D11" s="707"/>
      <c r="E11" s="707"/>
      <c r="F11" s="710"/>
      <c r="G11" s="707"/>
      <c r="H11" s="318"/>
      <c r="O11" s="318"/>
    </row>
    <row r="12" spans="1:17" s="73" customFormat="1" ht="23.5" customHeight="1">
      <c r="B12" s="1418" t="s">
        <v>2918</v>
      </c>
      <c r="C12" s="1418"/>
      <c r="D12" s="1418"/>
      <c r="E12" s="707"/>
      <c r="F12" s="664" t="s">
        <v>260</v>
      </c>
      <c r="G12" s="707"/>
      <c r="H12" s="318"/>
      <c r="I12" s="318"/>
      <c r="J12" s="318"/>
      <c r="K12" s="318"/>
      <c r="L12" s="318"/>
      <c r="M12" s="318"/>
      <c r="N12" s="318"/>
      <c r="O12" s="318"/>
    </row>
    <row r="13" spans="1:17" s="73" customFormat="1" ht="14.5" customHeight="1">
      <c r="B13" s="418"/>
      <c r="C13" s="418"/>
      <c r="D13" s="418"/>
      <c r="E13" s="707"/>
      <c r="F13" s="710"/>
      <c r="G13" s="707"/>
      <c r="H13" s="318"/>
      <c r="I13" s="318"/>
      <c r="J13" s="318"/>
      <c r="K13" s="318"/>
      <c r="L13" s="318"/>
      <c r="M13" s="318"/>
      <c r="N13" s="318"/>
      <c r="O13" s="318"/>
    </row>
    <row r="14" spans="1:17" s="73" customFormat="1" ht="21.65" customHeight="1">
      <c r="A14" s="419"/>
      <c r="B14" s="1418" t="s">
        <v>2919</v>
      </c>
      <c r="C14" s="1418"/>
      <c r="D14" s="1418"/>
      <c r="E14" s="318"/>
      <c r="F14" s="664" t="s">
        <v>260</v>
      </c>
      <c r="G14" s="318"/>
      <c r="H14" s="318"/>
      <c r="I14" s="318"/>
      <c r="J14" s="318"/>
      <c r="K14" s="318"/>
      <c r="L14" s="318"/>
      <c r="M14" s="318"/>
      <c r="N14" s="318"/>
      <c r="O14" s="318"/>
    </row>
    <row r="15" spans="1:17" s="73" customFormat="1" ht="2.25" customHeight="1">
      <c r="A15" s="419"/>
      <c r="B15" s="130"/>
      <c r="C15" s="318"/>
      <c r="D15" s="318"/>
      <c r="E15" s="318"/>
      <c r="F15" s="318"/>
      <c r="G15" s="318"/>
      <c r="H15" s="318"/>
      <c r="I15" s="318"/>
      <c r="J15" s="318"/>
      <c r="K15" s="318"/>
      <c r="L15" s="318"/>
      <c r="M15" s="318"/>
      <c r="N15" s="318"/>
      <c r="O15" s="318"/>
    </row>
    <row r="16" spans="1:17" s="73" customFormat="1" ht="25.5" customHeight="1">
      <c r="B16" s="420"/>
      <c r="C16" s="319"/>
      <c r="D16" s="319"/>
      <c r="E16" s="319"/>
      <c r="G16" s="320"/>
      <c r="H16" s="321"/>
      <c r="I16" s="318"/>
      <c r="J16" s="318"/>
      <c r="K16" s="318"/>
      <c r="L16" s="318"/>
      <c r="M16" s="318"/>
      <c r="N16" s="318"/>
      <c r="O16" s="318"/>
    </row>
    <row r="17" spans="1:17" s="616" customFormat="1" ht="21" customHeight="1">
      <c r="A17" s="638" t="s">
        <v>2910</v>
      </c>
      <c r="B17" s="639" t="s">
        <v>2920</v>
      </c>
      <c r="C17" s="640"/>
      <c r="D17" s="640"/>
      <c r="E17" s="640"/>
      <c r="F17" s="661"/>
      <c r="G17" s="662"/>
      <c r="H17" s="663"/>
      <c r="I17" s="663"/>
      <c r="J17" s="663"/>
      <c r="K17" s="663"/>
      <c r="L17" s="663"/>
      <c r="M17" s="663"/>
      <c r="N17" s="663"/>
      <c r="O17" s="617"/>
    </row>
    <row r="18" spans="1:17" s="616" customFormat="1" ht="23.15" customHeight="1">
      <c r="A18" s="618"/>
      <c r="B18" s="619"/>
      <c r="C18" s="620"/>
      <c r="D18" s="620"/>
      <c r="E18" s="620"/>
      <c r="F18" s="219"/>
      <c r="G18" s="219"/>
      <c r="H18" s="219"/>
      <c r="I18" s="219"/>
      <c r="J18" s="219"/>
      <c r="K18" s="219"/>
      <c r="L18" s="219"/>
      <c r="M18" s="219"/>
      <c r="N18" s="219"/>
      <c r="O18" s="617"/>
    </row>
    <row r="19" spans="1:17" s="343" customFormat="1" ht="23.15" customHeight="1">
      <c r="A19" s="658" t="s">
        <v>2939</v>
      </c>
      <c r="B19" s="646" t="s">
        <v>3013</v>
      </c>
      <c r="C19" s="659"/>
      <c r="D19" s="659"/>
      <c r="E19" s="659"/>
      <c r="F19" s="659"/>
    </row>
    <row r="20" spans="1:17" s="77" customFormat="1" ht="25" customHeight="1" thickBot="1">
      <c r="B20" s="847" t="s">
        <v>3060</v>
      </c>
      <c r="C20" s="628"/>
    </row>
    <row r="21" spans="1:17" s="270" customFormat="1" ht="46.5" customHeight="1" thickTop="1" thickBot="1">
      <c r="A21" s="322"/>
      <c r="B21" s="323" t="s">
        <v>165</v>
      </c>
      <c r="C21" s="323"/>
      <c r="D21" s="323" t="s">
        <v>1848</v>
      </c>
      <c r="E21" s="323"/>
      <c r="F21" s="323" t="s">
        <v>166</v>
      </c>
      <c r="G21" s="323"/>
      <c r="H21" s="323" t="s">
        <v>2921</v>
      </c>
      <c r="I21" s="323"/>
      <c r="J21" s="624" t="s">
        <v>2928</v>
      </c>
      <c r="K21" s="323"/>
      <c r="L21" s="323" t="s">
        <v>2927</v>
      </c>
      <c r="M21" s="323"/>
      <c r="N21" s="323" t="s">
        <v>2929</v>
      </c>
      <c r="O21" s="323"/>
      <c r="P21" s="323" t="s">
        <v>1849</v>
      </c>
      <c r="Q21" s="324"/>
    </row>
    <row r="22" spans="1:17" s="237" customFormat="1" ht="13" customHeight="1" thickTop="1">
      <c r="A22" s="325"/>
      <c r="B22" s="326"/>
      <c r="C22" s="270"/>
      <c r="D22" s="327"/>
      <c r="E22" s="270"/>
      <c r="F22" s="327"/>
      <c r="G22" s="270"/>
      <c r="H22" s="621" t="s">
        <v>2922</v>
      </c>
      <c r="I22" s="270"/>
      <c r="J22" s="270"/>
      <c r="K22" s="270"/>
      <c r="L22" s="270"/>
      <c r="M22" s="270"/>
      <c r="N22" s="270"/>
      <c r="O22" s="270"/>
      <c r="P22" s="327"/>
      <c r="Q22" s="328"/>
    </row>
    <row r="23" spans="1:17" s="237" customFormat="1" ht="13" customHeight="1">
      <c r="A23" s="325"/>
      <c r="B23" s="329"/>
      <c r="C23" s="270"/>
      <c r="D23" s="330"/>
      <c r="E23" s="270"/>
      <c r="F23" s="330"/>
      <c r="G23" s="270"/>
      <c r="H23" s="622" t="s">
        <v>2923</v>
      </c>
      <c r="I23" s="270"/>
      <c r="J23" s="330"/>
      <c r="K23" s="270"/>
      <c r="L23" s="330"/>
      <c r="M23" s="270"/>
      <c r="N23" s="330"/>
      <c r="O23" s="270"/>
      <c r="P23" s="330"/>
      <c r="Q23" s="328"/>
    </row>
    <row r="24" spans="1:17" s="237" customFormat="1" ht="13" customHeight="1">
      <c r="A24" s="325"/>
      <c r="B24" s="329"/>
      <c r="C24" s="270"/>
      <c r="D24" s="330"/>
      <c r="E24" s="270"/>
      <c r="F24" s="330"/>
      <c r="G24" s="270"/>
      <c r="H24" s="622" t="s">
        <v>2924</v>
      </c>
      <c r="I24" s="270"/>
      <c r="J24" s="330"/>
      <c r="K24" s="270"/>
      <c r="L24" s="330"/>
      <c r="M24" s="270"/>
      <c r="N24" s="330"/>
      <c r="O24" s="270"/>
      <c r="P24" s="330"/>
      <c r="Q24" s="328"/>
    </row>
    <row r="25" spans="1:17" s="237" customFormat="1" ht="13" customHeight="1">
      <c r="A25" s="325"/>
      <c r="B25" s="339"/>
      <c r="C25" s="270"/>
      <c r="D25" s="330"/>
      <c r="E25" s="270"/>
      <c r="F25" s="330"/>
      <c r="G25" s="270"/>
      <c r="H25" s="622" t="s">
        <v>2925</v>
      </c>
      <c r="I25" s="270"/>
      <c r="J25" s="330"/>
      <c r="K25" s="270"/>
      <c r="L25" s="330"/>
      <c r="M25" s="270"/>
      <c r="N25" s="330"/>
      <c r="O25" s="270"/>
      <c r="P25" s="330"/>
      <c r="Q25" s="328"/>
    </row>
    <row r="26" spans="1:17" s="237" customFormat="1" ht="13" customHeight="1">
      <c r="A26" s="325"/>
      <c r="B26" s="329"/>
      <c r="C26" s="270"/>
      <c r="D26" s="330"/>
      <c r="E26" s="270"/>
      <c r="F26" s="330"/>
      <c r="G26" s="270"/>
      <c r="H26" s="622" t="s">
        <v>2926</v>
      </c>
      <c r="I26" s="270"/>
      <c r="J26" s="330"/>
      <c r="K26" s="270"/>
      <c r="L26" s="330"/>
      <c r="M26" s="270"/>
      <c r="N26" s="330"/>
      <c r="O26" s="270"/>
      <c r="P26" s="330"/>
      <c r="Q26" s="328"/>
    </row>
    <row r="27" spans="1:17" s="237" customFormat="1" ht="13" customHeight="1">
      <c r="A27" s="325"/>
      <c r="B27" s="329"/>
      <c r="C27" s="270"/>
      <c r="D27" s="330"/>
      <c r="E27" s="270"/>
      <c r="F27" s="330"/>
      <c r="G27" s="270"/>
      <c r="H27" s="622" t="s">
        <v>2926</v>
      </c>
      <c r="I27" s="270"/>
      <c r="J27" s="330"/>
      <c r="K27" s="270"/>
      <c r="L27" s="330"/>
      <c r="M27" s="270"/>
      <c r="N27" s="330"/>
      <c r="O27" s="270"/>
      <c r="P27" s="330"/>
      <c r="Q27" s="328"/>
    </row>
    <row r="28" spans="1:17" s="237" customFormat="1" ht="13" customHeight="1">
      <c r="A28" s="325"/>
      <c r="B28" s="329"/>
      <c r="C28" s="270"/>
      <c r="D28" s="330"/>
      <c r="E28" s="270"/>
      <c r="F28" s="330"/>
      <c r="G28" s="270"/>
      <c r="H28" s="330"/>
      <c r="I28" s="270"/>
      <c r="J28" s="330"/>
      <c r="K28" s="270"/>
      <c r="L28" s="330"/>
      <c r="M28" s="270"/>
      <c r="N28" s="330"/>
      <c r="O28" s="270"/>
      <c r="P28" s="330"/>
      <c r="Q28" s="328"/>
    </row>
    <row r="29" spans="1:17" s="237" customFormat="1" ht="13" customHeight="1">
      <c r="A29" s="325"/>
      <c r="B29" s="329"/>
      <c r="C29" s="270"/>
      <c r="D29" s="330"/>
      <c r="E29" s="270"/>
      <c r="F29" s="330"/>
      <c r="G29" s="270"/>
      <c r="H29" s="330"/>
      <c r="I29" s="270"/>
      <c r="J29" s="330"/>
      <c r="K29" s="270"/>
      <c r="L29" s="330"/>
      <c r="M29" s="270"/>
      <c r="N29" s="330"/>
      <c r="O29" s="270"/>
      <c r="P29" s="330"/>
      <c r="Q29" s="328"/>
    </row>
    <row r="30" spans="1:17" s="237" customFormat="1" ht="13" customHeight="1">
      <c r="A30" s="325"/>
      <c r="B30" s="329"/>
      <c r="C30" s="270"/>
      <c r="D30" s="330"/>
      <c r="E30" s="270"/>
      <c r="F30" s="330"/>
      <c r="G30" s="270"/>
      <c r="H30" s="330"/>
      <c r="I30" s="270"/>
      <c r="J30" s="330"/>
      <c r="K30" s="270"/>
      <c r="L30" s="330"/>
      <c r="M30" s="270"/>
      <c r="N30" s="330"/>
      <c r="O30" s="270"/>
      <c r="P30" s="330"/>
      <c r="Q30" s="328"/>
    </row>
    <row r="31" spans="1:17" s="237" customFormat="1" ht="13" customHeight="1">
      <c r="A31" s="325"/>
      <c r="B31" s="329"/>
      <c r="C31" s="270"/>
      <c r="D31" s="330"/>
      <c r="E31" s="270"/>
      <c r="F31" s="330"/>
      <c r="G31" s="270"/>
      <c r="H31" s="330"/>
      <c r="I31" s="270"/>
      <c r="J31" s="330"/>
      <c r="K31" s="270"/>
      <c r="L31" s="330"/>
      <c r="M31" s="270"/>
      <c r="N31" s="330"/>
      <c r="O31" s="270"/>
      <c r="P31" s="330"/>
      <c r="Q31" s="328"/>
    </row>
    <row r="32" spans="1:17" s="237" customFormat="1" ht="13" customHeight="1">
      <c r="A32" s="325"/>
      <c r="B32" s="329"/>
      <c r="C32" s="270"/>
      <c r="D32" s="330"/>
      <c r="E32" s="270"/>
      <c r="F32" s="330"/>
      <c r="G32" s="270"/>
      <c r="H32" s="330"/>
      <c r="I32" s="270"/>
      <c r="J32" s="330"/>
      <c r="K32" s="270"/>
      <c r="L32" s="330"/>
      <c r="M32" s="270"/>
      <c r="N32" s="330"/>
      <c r="O32" s="270"/>
      <c r="P32" s="330"/>
      <c r="Q32" s="328"/>
    </row>
    <row r="33" spans="1:17" s="237" customFormat="1" ht="13" customHeight="1">
      <c r="A33" s="325"/>
      <c r="B33" s="329"/>
      <c r="C33" s="270"/>
      <c r="D33" s="330"/>
      <c r="E33" s="270"/>
      <c r="F33" s="330"/>
      <c r="G33" s="270"/>
      <c r="H33" s="330"/>
      <c r="I33" s="270"/>
      <c r="J33" s="330"/>
      <c r="K33" s="270"/>
      <c r="L33" s="330"/>
      <c r="M33" s="270"/>
      <c r="N33" s="330"/>
      <c r="O33" s="270"/>
      <c r="P33" s="330"/>
      <c r="Q33" s="328"/>
    </row>
    <row r="34" spans="1:17" s="237" customFormat="1" ht="13" customHeight="1">
      <c r="A34" s="325"/>
      <c r="B34" s="329"/>
      <c r="C34" s="270"/>
      <c r="D34" s="330"/>
      <c r="E34" s="270"/>
      <c r="F34" s="330"/>
      <c r="G34" s="270"/>
      <c r="H34" s="330"/>
      <c r="I34" s="270"/>
      <c r="J34" s="330"/>
      <c r="K34" s="270"/>
      <c r="L34" s="330"/>
      <c r="M34" s="270"/>
      <c r="N34" s="330"/>
      <c r="O34" s="270"/>
      <c r="P34" s="330"/>
      <c r="Q34" s="328"/>
    </row>
    <row r="35" spans="1:17" s="237" customFormat="1" ht="13" customHeight="1">
      <c r="A35" s="325"/>
      <c r="B35" s="329"/>
      <c r="C35" s="270"/>
      <c r="D35" s="330"/>
      <c r="E35" s="270"/>
      <c r="F35" s="330"/>
      <c r="G35" s="270"/>
      <c r="H35" s="330"/>
      <c r="I35" s="270"/>
      <c r="J35" s="330"/>
      <c r="K35" s="270"/>
      <c r="L35" s="330"/>
      <c r="M35" s="270"/>
      <c r="N35" s="330"/>
      <c r="O35" s="270"/>
      <c r="P35" s="330"/>
      <c r="Q35" s="328"/>
    </row>
    <row r="36" spans="1:17" s="237" customFormat="1" ht="13" customHeight="1">
      <c r="A36" s="325"/>
      <c r="B36" s="329"/>
      <c r="C36" s="270"/>
      <c r="D36" s="330"/>
      <c r="E36" s="270"/>
      <c r="F36" s="330"/>
      <c r="G36" s="270"/>
      <c r="H36" s="330"/>
      <c r="I36" s="270"/>
      <c r="J36" s="330"/>
      <c r="K36" s="270"/>
      <c r="L36" s="330"/>
      <c r="M36" s="270"/>
      <c r="N36" s="330"/>
      <c r="O36" s="270"/>
      <c r="P36" s="330"/>
      <c r="Q36" s="328"/>
    </row>
    <row r="37" spans="1:17" s="237" customFormat="1" ht="13" customHeight="1">
      <c r="A37" s="325"/>
      <c r="B37" s="329"/>
      <c r="C37" s="270"/>
      <c r="D37" s="330"/>
      <c r="E37" s="270"/>
      <c r="F37" s="330"/>
      <c r="G37" s="270"/>
      <c r="H37" s="330"/>
      <c r="I37" s="270"/>
      <c r="J37" s="330"/>
      <c r="K37" s="270"/>
      <c r="L37" s="330"/>
      <c r="M37" s="270"/>
      <c r="N37" s="330"/>
      <c r="O37" s="270"/>
      <c r="P37" s="330"/>
      <c r="Q37" s="328"/>
    </row>
    <row r="38" spans="1:17" s="237" customFormat="1" ht="13" customHeight="1">
      <c r="A38" s="325"/>
      <c r="B38" s="329"/>
      <c r="C38" s="270"/>
      <c r="D38" s="330"/>
      <c r="E38" s="270"/>
      <c r="F38" s="330"/>
      <c r="G38" s="270"/>
      <c r="H38" s="330"/>
      <c r="I38" s="270"/>
      <c r="J38" s="330"/>
      <c r="K38" s="270"/>
      <c r="L38" s="330"/>
      <c r="M38" s="270"/>
      <c r="N38" s="330"/>
      <c r="O38" s="270"/>
      <c r="P38" s="330"/>
      <c r="Q38" s="328"/>
    </row>
    <row r="39" spans="1:17" s="237" customFormat="1" ht="13" customHeight="1">
      <c r="A39" s="325"/>
      <c r="B39" s="329"/>
      <c r="C39" s="270"/>
      <c r="D39" s="330"/>
      <c r="E39" s="270"/>
      <c r="F39" s="330"/>
      <c r="G39" s="270"/>
      <c r="H39" s="330"/>
      <c r="I39" s="270"/>
      <c r="J39" s="330"/>
      <c r="K39" s="270"/>
      <c r="L39" s="330"/>
      <c r="M39" s="270"/>
      <c r="N39" s="330"/>
      <c r="O39" s="270"/>
      <c r="P39" s="330"/>
      <c r="Q39" s="328"/>
    </row>
    <row r="40" spans="1:17" s="237" customFormat="1" ht="13" customHeight="1">
      <c r="A40" s="325"/>
      <c r="B40" s="329"/>
      <c r="C40" s="270"/>
      <c r="D40" s="330"/>
      <c r="E40" s="270"/>
      <c r="F40" s="330"/>
      <c r="G40" s="270"/>
      <c r="H40" s="330"/>
      <c r="I40" s="270"/>
      <c r="J40" s="330"/>
      <c r="K40" s="270"/>
      <c r="L40" s="330"/>
      <c r="M40" s="270"/>
      <c r="N40" s="330"/>
      <c r="O40" s="270"/>
      <c r="P40" s="330"/>
      <c r="Q40" s="328"/>
    </row>
    <row r="41" spans="1:17" s="237" customFormat="1" ht="13" customHeight="1">
      <c r="A41" s="325"/>
      <c r="B41" s="329"/>
      <c r="C41" s="270"/>
      <c r="D41" s="330"/>
      <c r="E41" s="270"/>
      <c r="F41" s="330"/>
      <c r="G41" s="270"/>
      <c r="H41" s="330"/>
      <c r="I41" s="270"/>
      <c r="J41" s="330"/>
      <c r="K41" s="270"/>
      <c r="L41" s="330"/>
      <c r="M41" s="270"/>
      <c r="N41" s="330"/>
      <c r="O41" s="270"/>
      <c r="P41" s="330"/>
      <c r="Q41" s="328"/>
    </row>
    <row r="42" spans="1:17" s="237" customFormat="1" ht="13" customHeight="1">
      <c r="A42" s="325"/>
      <c r="B42" s="329"/>
      <c r="C42" s="270"/>
      <c r="D42" s="330"/>
      <c r="E42" s="270"/>
      <c r="F42" s="330"/>
      <c r="G42" s="270"/>
      <c r="H42" s="330"/>
      <c r="I42" s="270"/>
      <c r="J42" s="330"/>
      <c r="K42" s="270"/>
      <c r="L42" s="330"/>
      <c r="M42" s="270"/>
      <c r="N42" s="330"/>
      <c r="O42" s="270"/>
      <c r="P42" s="330"/>
      <c r="Q42" s="328"/>
    </row>
    <row r="43" spans="1:17" s="237" customFormat="1" ht="13" customHeight="1">
      <c r="A43" s="325"/>
      <c r="B43" s="329"/>
      <c r="C43" s="270"/>
      <c r="D43" s="330"/>
      <c r="E43" s="270"/>
      <c r="F43" s="330"/>
      <c r="G43" s="270"/>
      <c r="H43" s="330"/>
      <c r="I43" s="270"/>
      <c r="J43" s="330"/>
      <c r="K43" s="270"/>
      <c r="L43" s="330"/>
      <c r="M43" s="270"/>
      <c r="N43" s="330"/>
      <c r="O43" s="270"/>
      <c r="P43" s="330"/>
      <c r="Q43" s="328"/>
    </row>
    <row r="44" spans="1:17" s="237" customFormat="1" ht="13" customHeight="1">
      <c r="A44" s="325"/>
      <c r="B44" s="329"/>
      <c r="C44" s="270"/>
      <c r="D44" s="330"/>
      <c r="E44" s="270"/>
      <c r="F44" s="330"/>
      <c r="G44" s="270"/>
      <c r="H44" s="330"/>
      <c r="I44" s="270"/>
      <c r="J44" s="330"/>
      <c r="K44" s="270"/>
      <c r="L44" s="330"/>
      <c r="M44" s="270"/>
      <c r="N44" s="330"/>
      <c r="O44" s="270"/>
      <c r="P44" s="330"/>
      <c r="Q44" s="328"/>
    </row>
    <row r="45" spans="1:17" s="237" customFormat="1" ht="13" customHeight="1">
      <c r="A45" s="325"/>
      <c r="B45" s="329"/>
      <c r="C45" s="270"/>
      <c r="D45" s="330"/>
      <c r="E45" s="270"/>
      <c r="F45" s="330"/>
      <c r="G45" s="270"/>
      <c r="H45" s="330"/>
      <c r="I45" s="270"/>
      <c r="J45" s="330"/>
      <c r="K45" s="270"/>
      <c r="L45" s="330"/>
      <c r="M45" s="270"/>
      <c r="N45" s="330"/>
      <c r="O45" s="270"/>
      <c r="P45" s="330"/>
      <c r="Q45" s="328"/>
    </row>
    <row r="46" spans="1:17" s="237" customFormat="1" ht="13" customHeight="1">
      <c r="A46" s="325"/>
      <c r="B46" s="329"/>
      <c r="C46" s="270"/>
      <c r="D46" s="330"/>
      <c r="E46" s="270"/>
      <c r="F46" s="330"/>
      <c r="G46" s="270"/>
      <c r="H46" s="330"/>
      <c r="I46" s="270"/>
      <c r="J46" s="330"/>
      <c r="K46" s="270"/>
      <c r="L46" s="330"/>
      <c r="M46" s="270"/>
      <c r="N46" s="330"/>
      <c r="O46" s="270"/>
      <c r="P46" s="330"/>
      <c r="Q46" s="328"/>
    </row>
    <row r="47" spans="1:17" s="237" customFormat="1" ht="13" customHeight="1">
      <c r="A47" s="325"/>
      <c r="B47" s="329"/>
      <c r="C47" s="270"/>
      <c r="D47" s="330"/>
      <c r="E47" s="270"/>
      <c r="F47" s="330"/>
      <c r="G47" s="270"/>
      <c r="H47" s="330"/>
      <c r="I47" s="270"/>
      <c r="J47" s="330"/>
      <c r="K47" s="270"/>
      <c r="L47" s="330"/>
      <c r="M47" s="270"/>
      <c r="N47" s="330"/>
      <c r="O47" s="270"/>
      <c r="P47" s="330"/>
      <c r="Q47" s="328"/>
    </row>
    <row r="48" spans="1:17" s="237" customFormat="1" ht="13" customHeight="1">
      <c r="A48" s="325"/>
      <c r="B48" s="329"/>
      <c r="C48" s="270"/>
      <c r="D48" s="330"/>
      <c r="E48" s="270"/>
      <c r="F48" s="330"/>
      <c r="G48" s="270"/>
      <c r="H48" s="330"/>
      <c r="I48" s="270"/>
      <c r="J48" s="330"/>
      <c r="K48" s="270"/>
      <c r="L48" s="330"/>
      <c r="M48" s="270"/>
      <c r="N48" s="330"/>
      <c r="O48" s="270"/>
      <c r="P48" s="330"/>
      <c r="Q48" s="328"/>
    </row>
    <row r="49" spans="1:17" s="237" customFormat="1" ht="13" customHeight="1">
      <c r="A49" s="325"/>
      <c r="B49" s="329"/>
      <c r="C49" s="270"/>
      <c r="D49" s="330"/>
      <c r="E49" s="270"/>
      <c r="F49" s="330"/>
      <c r="G49" s="270"/>
      <c r="H49" s="330"/>
      <c r="I49" s="270"/>
      <c r="J49" s="330"/>
      <c r="K49" s="270"/>
      <c r="L49" s="330"/>
      <c r="M49" s="270"/>
      <c r="N49" s="330"/>
      <c r="O49" s="270"/>
      <c r="P49" s="330"/>
      <c r="Q49" s="328"/>
    </row>
    <row r="50" spans="1:17" s="237" customFormat="1" ht="13" customHeight="1">
      <c r="A50" s="325"/>
      <c r="B50" s="329"/>
      <c r="C50" s="270"/>
      <c r="D50" s="330"/>
      <c r="E50" s="270"/>
      <c r="F50" s="330"/>
      <c r="G50" s="270"/>
      <c r="H50" s="330"/>
      <c r="I50" s="270"/>
      <c r="J50" s="330"/>
      <c r="K50" s="270"/>
      <c r="L50" s="330"/>
      <c r="M50" s="270"/>
      <c r="N50" s="330"/>
      <c r="O50" s="270"/>
      <c r="P50" s="330"/>
      <c r="Q50" s="328"/>
    </row>
    <row r="51" spans="1:17" s="237" customFormat="1" ht="13" customHeight="1">
      <c r="A51" s="325"/>
      <c r="B51" s="329"/>
      <c r="C51" s="270"/>
      <c r="D51" s="330"/>
      <c r="E51" s="270"/>
      <c r="F51" s="330"/>
      <c r="G51" s="270"/>
      <c r="H51" s="330"/>
      <c r="I51" s="270"/>
      <c r="J51" s="330"/>
      <c r="K51" s="270"/>
      <c r="L51" s="330"/>
      <c r="M51" s="270"/>
      <c r="N51" s="330"/>
      <c r="O51" s="270"/>
      <c r="P51" s="330"/>
      <c r="Q51" s="328"/>
    </row>
    <row r="52" spans="1:17" s="237" customFormat="1" ht="13" customHeight="1">
      <c r="A52" s="325"/>
      <c r="B52" s="329"/>
      <c r="C52" s="270"/>
      <c r="D52" s="330"/>
      <c r="E52" s="270"/>
      <c r="F52" s="330"/>
      <c r="G52" s="270"/>
      <c r="H52" s="330"/>
      <c r="I52" s="270"/>
      <c r="J52" s="330"/>
      <c r="K52" s="270"/>
      <c r="L52" s="330"/>
      <c r="M52" s="270"/>
      <c r="N52" s="330"/>
      <c r="O52" s="270"/>
      <c r="P52" s="330"/>
      <c r="Q52" s="328"/>
    </row>
    <row r="53" spans="1:17" s="237" customFormat="1" ht="13" customHeight="1">
      <c r="A53" s="325"/>
      <c r="B53" s="329"/>
      <c r="C53" s="270"/>
      <c r="D53" s="330"/>
      <c r="E53" s="270"/>
      <c r="F53" s="330"/>
      <c r="G53" s="270"/>
      <c r="H53" s="330"/>
      <c r="I53" s="270"/>
      <c r="J53" s="330"/>
      <c r="K53" s="270"/>
      <c r="L53" s="330"/>
      <c r="M53" s="270"/>
      <c r="N53" s="330"/>
      <c r="O53" s="270"/>
      <c r="P53" s="330"/>
      <c r="Q53" s="328"/>
    </row>
    <row r="54" spans="1:17" s="237" customFormat="1" ht="13" customHeight="1">
      <c r="A54" s="325"/>
      <c r="B54" s="329"/>
      <c r="C54" s="270"/>
      <c r="D54" s="330"/>
      <c r="E54" s="270"/>
      <c r="F54" s="330"/>
      <c r="G54" s="270"/>
      <c r="H54" s="330"/>
      <c r="I54" s="270"/>
      <c r="J54" s="330"/>
      <c r="K54" s="270"/>
      <c r="L54" s="330"/>
      <c r="M54" s="270"/>
      <c r="N54" s="330"/>
      <c r="O54" s="270"/>
      <c r="P54" s="330"/>
      <c r="Q54" s="328"/>
    </row>
    <row r="55" spans="1:17" s="237" customFormat="1" ht="13" customHeight="1">
      <c r="A55" s="325"/>
      <c r="B55" s="329"/>
      <c r="C55" s="270"/>
      <c r="D55" s="330"/>
      <c r="E55" s="270"/>
      <c r="F55" s="330"/>
      <c r="G55" s="270"/>
      <c r="H55" s="330"/>
      <c r="I55" s="270"/>
      <c r="J55" s="330"/>
      <c r="K55" s="270"/>
      <c r="L55" s="330"/>
      <c r="M55" s="270"/>
      <c r="N55" s="330"/>
      <c r="O55" s="270"/>
      <c r="P55" s="330"/>
      <c r="Q55" s="328"/>
    </row>
    <row r="56" spans="1:17" s="237" customFormat="1" ht="13" customHeight="1">
      <c r="A56" s="325"/>
      <c r="B56" s="329"/>
      <c r="C56" s="270"/>
      <c r="D56" s="330"/>
      <c r="E56" s="270"/>
      <c r="F56" s="330"/>
      <c r="G56" s="270"/>
      <c r="H56" s="330"/>
      <c r="I56" s="270"/>
      <c r="J56" s="330"/>
      <c r="K56" s="270"/>
      <c r="L56" s="330"/>
      <c r="M56" s="270"/>
      <c r="N56" s="330"/>
      <c r="O56" s="270"/>
      <c r="P56" s="330"/>
      <c r="Q56" s="328"/>
    </row>
    <row r="57" spans="1:17" s="237" customFormat="1" ht="13" customHeight="1">
      <c r="A57" s="325"/>
      <c r="B57" s="329"/>
      <c r="C57" s="270"/>
      <c r="D57" s="330"/>
      <c r="E57" s="270"/>
      <c r="F57" s="330"/>
      <c r="G57" s="270"/>
      <c r="H57" s="330"/>
      <c r="I57" s="270"/>
      <c r="J57" s="330"/>
      <c r="K57" s="270"/>
      <c r="L57" s="330"/>
      <c r="M57" s="270"/>
      <c r="N57" s="330"/>
      <c r="O57" s="270"/>
      <c r="P57" s="330"/>
      <c r="Q57" s="328"/>
    </row>
    <row r="58" spans="1:17" s="237" customFormat="1" ht="13" customHeight="1">
      <c r="A58" s="325"/>
      <c r="B58" s="329"/>
      <c r="C58" s="270"/>
      <c r="D58" s="330"/>
      <c r="E58" s="270"/>
      <c r="F58" s="330"/>
      <c r="G58" s="270"/>
      <c r="H58" s="330"/>
      <c r="I58" s="270"/>
      <c r="J58" s="330"/>
      <c r="K58" s="270"/>
      <c r="L58" s="330"/>
      <c r="M58" s="270"/>
      <c r="N58" s="330"/>
      <c r="O58" s="270"/>
      <c r="P58" s="330"/>
      <c r="Q58" s="328"/>
    </row>
    <row r="59" spans="1:17" s="237" customFormat="1" ht="13" customHeight="1">
      <c r="A59" s="325"/>
      <c r="B59" s="329"/>
      <c r="C59" s="270"/>
      <c r="D59" s="330"/>
      <c r="E59" s="270"/>
      <c r="F59" s="330"/>
      <c r="G59" s="270"/>
      <c r="H59" s="330"/>
      <c r="I59" s="270"/>
      <c r="J59" s="330"/>
      <c r="K59" s="270"/>
      <c r="L59" s="330"/>
      <c r="M59" s="270"/>
      <c r="N59" s="330"/>
      <c r="O59" s="270"/>
      <c r="P59" s="330"/>
      <c r="Q59" s="328"/>
    </row>
    <row r="60" spans="1:17" s="237" customFormat="1" ht="13" customHeight="1">
      <c r="A60" s="325"/>
      <c r="B60" s="329"/>
      <c r="C60" s="270"/>
      <c r="D60" s="330"/>
      <c r="E60" s="270"/>
      <c r="F60" s="330"/>
      <c r="G60" s="270"/>
      <c r="H60" s="330"/>
      <c r="I60" s="270"/>
      <c r="J60" s="330"/>
      <c r="K60" s="270"/>
      <c r="L60" s="330"/>
      <c r="M60" s="270"/>
      <c r="N60" s="330"/>
      <c r="O60" s="270"/>
      <c r="P60" s="330"/>
      <c r="Q60" s="328"/>
    </row>
    <row r="61" spans="1:17" s="237" customFormat="1" ht="13" customHeight="1">
      <c r="A61" s="325"/>
      <c r="B61" s="329"/>
      <c r="C61" s="270"/>
      <c r="D61" s="330"/>
      <c r="E61" s="270"/>
      <c r="F61" s="330"/>
      <c r="G61" s="270"/>
      <c r="H61" s="330"/>
      <c r="I61" s="270"/>
      <c r="J61" s="330"/>
      <c r="K61" s="270"/>
      <c r="L61" s="330"/>
      <c r="M61" s="270"/>
      <c r="N61" s="330"/>
      <c r="O61" s="270"/>
      <c r="P61" s="330"/>
      <c r="Q61" s="328"/>
    </row>
    <row r="62" spans="1:17" s="237" customFormat="1" ht="13" customHeight="1">
      <c r="A62" s="325"/>
      <c r="B62" s="329"/>
      <c r="C62" s="270"/>
      <c r="D62" s="330"/>
      <c r="E62" s="270"/>
      <c r="F62" s="330"/>
      <c r="G62" s="270"/>
      <c r="H62" s="330"/>
      <c r="I62" s="270"/>
      <c r="J62" s="330"/>
      <c r="K62" s="270"/>
      <c r="L62" s="330"/>
      <c r="M62" s="270"/>
      <c r="N62" s="330"/>
      <c r="O62" s="270"/>
      <c r="P62" s="330"/>
      <c r="Q62" s="328"/>
    </row>
    <row r="63" spans="1:17" s="237" customFormat="1" ht="13" customHeight="1">
      <c r="A63" s="325"/>
      <c r="B63" s="329"/>
      <c r="C63" s="270"/>
      <c r="D63" s="330"/>
      <c r="E63" s="270"/>
      <c r="F63" s="330"/>
      <c r="G63" s="270"/>
      <c r="H63" s="330"/>
      <c r="I63" s="270"/>
      <c r="J63" s="330"/>
      <c r="K63" s="270"/>
      <c r="L63" s="330"/>
      <c r="M63" s="270"/>
      <c r="N63" s="330"/>
      <c r="O63" s="270"/>
      <c r="P63" s="330"/>
      <c r="Q63" s="328"/>
    </row>
    <row r="64" spans="1:17" s="237" customFormat="1" ht="13" customHeight="1">
      <c r="A64" s="325"/>
      <c r="B64" s="329"/>
      <c r="C64" s="270"/>
      <c r="D64" s="330"/>
      <c r="E64" s="270"/>
      <c r="F64" s="330"/>
      <c r="G64" s="270"/>
      <c r="H64" s="330"/>
      <c r="I64" s="270"/>
      <c r="J64" s="330"/>
      <c r="K64" s="270"/>
      <c r="L64" s="330"/>
      <c r="M64" s="270"/>
      <c r="N64" s="330"/>
      <c r="O64" s="270"/>
      <c r="P64" s="330"/>
      <c r="Q64" s="328"/>
    </row>
    <row r="65" spans="1:17" s="237" customFormat="1" ht="13" customHeight="1">
      <c r="A65" s="325"/>
      <c r="B65" s="329"/>
      <c r="C65" s="270"/>
      <c r="D65" s="330"/>
      <c r="E65" s="270"/>
      <c r="F65" s="330"/>
      <c r="G65" s="270"/>
      <c r="H65" s="330"/>
      <c r="I65" s="270"/>
      <c r="J65" s="330"/>
      <c r="K65" s="270"/>
      <c r="L65" s="330"/>
      <c r="M65" s="270"/>
      <c r="N65" s="330"/>
      <c r="O65" s="270"/>
      <c r="P65" s="330"/>
      <c r="Q65" s="328"/>
    </row>
    <row r="66" spans="1:17" s="237" customFormat="1" ht="13" customHeight="1" thickBot="1">
      <c r="A66" s="331"/>
      <c r="B66" s="332"/>
      <c r="C66" s="333"/>
      <c r="D66" s="334"/>
      <c r="E66" s="333"/>
      <c r="F66" s="334"/>
      <c r="G66" s="333"/>
      <c r="H66" s="334"/>
      <c r="I66" s="333"/>
      <c r="J66" s="333"/>
      <c r="K66" s="333"/>
      <c r="L66" s="333"/>
      <c r="M66" s="333"/>
      <c r="N66" s="333"/>
      <c r="O66" s="333"/>
      <c r="P66" s="334"/>
      <c r="Q66" s="328"/>
    </row>
    <row r="67" spans="1:17" s="73" customFormat="1" ht="17.149999999999999" customHeight="1" thickBot="1">
      <c r="A67" s="525"/>
      <c r="B67" s="237"/>
      <c r="C67" s="237"/>
      <c r="D67" s="237"/>
      <c r="E67" s="237"/>
      <c r="F67" s="237"/>
      <c r="G67" s="237"/>
      <c r="H67" s="237"/>
      <c r="Q67" s="434"/>
    </row>
    <row r="68" spans="1:17" s="73" customFormat="1" ht="9" customHeight="1">
      <c r="A68" s="671"/>
      <c r="B68" s="672"/>
      <c r="C68" s="672"/>
      <c r="D68" s="672"/>
      <c r="E68" s="672"/>
      <c r="F68" s="672"/>
      <c r="G68" s="672"/>
      <c r="H68" s="672"/>
      <c r="I68" s="672"/>
      <c r="J68" s="672"/>
      <c r="K68" s="672"/>
      <c r="L68" s="672"/>
      <c r="M68" s="672"/>
      <c r="N68" s="673"/>
      <c r="O68" s="673"/>
      <c r="P68" s="673"/>
      <c r="Q68" s="674"/>
    </row>
    <row r="69" spans="1:17" s="73" customFormat="1" ht="16" customHeight="1">
      <c r="A69" s="669"/>
      <c r="B69" s="1416" t="s">
        <v>2930</v>
      </c>
      <c r="C69" s="1416"/>
      <c r="D69" s="1416"/>
      <c r="E69" s="669"/>
      <c r="F69" s="670">
        <f>COUNTA(B22:B65)</f>
        <v>0</v>
      </c>
      <c r="G69" s="626"/>
      <c r="H69" s="626"/>
      <c r="I69" s="626"/>
      <c r="J69" s="626"/>
      <c r="K69" s="626"/>
      <c r="L69" s="626"/>
      <c r="M69" s="626"/>
      <c r="N69" s="675"/>
      <c r="O69" s="676"/>
      <c r="P69" s="677"/>
      <c r="Q69" s="683"/>
    </row>
    <row r="70" spans="1:17" s="73" customFormat="1" ht="16" customHeight="1">
      <c r="A70" s="669"/>
      <c r="B70" s="1416" t="s">
        <v>2931</v>
      </c>
      <c r="C70" s="1416"/>
      <c r="D70" s="1416"/>
      <c r="E70" s="669"/>
      <c r="F70" s="670">
        <f>COUNTA($N$22:$N$66)</f>
        <v>0</v>
      </c>
      <c r="G70" s="626"/>
      <c r="H70" s="626"/>
      <c r="I70" s="626"/>
      <c r="J70" s="626"/>
      <c r="K70" s="626"/>
      <c r="L70" s="626"/>
      <c r="M70" s="626"/>
      <c r="N70" s="675"/>
      <c r="O70" s="676"/>
      <c r="P70" s="677"/>
      <c r="Q70" s="683"/>
    </row>
    <row r="71" spans="1:17" s="73" customFormat="1" ht="11.5" customHeight="1">
      <c r="A71" s="681"/>
      <c r="B71" s="678"/>
      <c r="C71" s="682"/>
      <c r="D71" s="679"/>
      <c r="E71" s="678"/>
      <c r="F71" s="678"/>
      <c r="G71" s="678"/>
      <c r="H71" s="678"/>
      <c r="I71" s="678"/>
      <c r="J71" s="678"/>
      <c r="K71" s="678"/>
      <c r="L71" s="678"/>
      <c r="M71" s="678"/>
      <c r="N71" s="679"/>
      <c r="O71" s="678"/>
      <c r="P71" s="680"/>
      <c r="Q71" s="684"/>
    </row>
    <row r="72" spans="1:17" s="73" customFormat="1" ht="21" customHeight="1">
      <c r="A72" s="433"/>
      <c r="C72" s="522"/>
      <c r="D72" s="523"/>
      <c r="N72" s="523"/>
      <c r="P72" s="121"/>
      <c r="Q72" s="434"/>
    </row>
    <row r="73" spans="1:17" s="73" customFormat="1" ht="14.5" customHeight="1">
      <c r="B73" s="1421" t="s">
        <v>3027</v>
      </c>
      <c r="C73" s="1421"/>
      <c r="D73" s="1421"/>
      <c r="F73" s="237"/>
      <c r="N73" s="523"/>
      <c r="P73" s="121"/>
      <c r="Q73" s="434"/>
    </row>
    <row r="74" spans="1:17" s="77" customFormat="1" ht="20.149999999999999" customHeight="1">
      <c r="A74" s="627"/>
      <c r="C74" s="628"/>
      <c r="D74" s="648" t="s">
        <v>2952</v>
      </c>
      <c r="F74" s="1190"/>
      <c r="H74" s="71" t="str">
        <f>IF(AND(F74="",F69&lt;&gt;""),"Information manquante!","")</f>
        <v>Information manquante!</v>
      </c>
      <c r="N74" s="527"/>
      <c r="P74" s="206"/>
      <c r="Q74" s="629"/>
    </row>
    <row r="75" spans="1:17" s="413" customFormat="1" ht="4.5" customHeight="1">
      <c r="A75" s="630"/>
      <c r="C75" s="631"/>
      <c r="D75" s="632"/>
      <c r="F75" s="936"/>
      <c r="N75" s="633"/>
      <c r="P75" s="634"/>
      <c r="Q75" s="635"/>
    </row>
    <row r="76" spans="1:17" s="653" customFormat="1" ht="18.649999999999999" customHeight="1">
      <c r="A76" s="835"/>
      <c r="B76" s="836"/>
      <c r="C76" s="837"/>
      <c r="D76" s="841" t="s">
        <v>2953</v>
      </c>
      <c r="F76" s="937"/>
      <c r="N76" s="838"/>
      <c r="P76" s="839"/>
      <c r="Q76" s="840"/>
    </row>
    <row r="77" spans="1:17" s="413" customFormat="1" ht="5.5" customHeight="1">
      <c r="A77" s="630"/>
      <c r="B77" s="637"/>
      <c r="C77" s="631"/>
      <c r="D77" s="625"/>
      <c r="F77" s="938"/>
      <c r="N77" s="633"/>
      <c r="P77" s="634"/>
      <c r="Q77" s="635"/>
    </row>
    <row r="78" spans="1:17" s="77" customFormat="1" ht="17.5" customHeight="1">
      <c r="A78" s="627"/>
      <c r="B78" s="636"/>
      <c r="C78" s="628"/>
      <c r="D78" s="527" t="s">
        <v>2954</v>
      </c>
      <c r="F78" s="937"/>
      <c r="N78" s="527"/>
      <c r="P78" s="206"/>
      <c r="Q78" s="629"/>
    </row>
    <row r="79" spans="1:17" s="73" customFormat="1" ht="20.149999999999999" customHeight="1">
      <c r="A79" s="525"/>
      <c r="B79" s="524"/>
      <c r="C79" s="522"/>
      <c r="F79" s="244"/>
      <c r="Q79" s="434"/>
    </row>
    <row r="80" spans="1:17" s="73" customFormat="1" ht="8.15" customHeight="1" thickBot="1">
      <c r="A80" s="335"/>
      <c r="B80" s="336"/>
      <c r="C80" s="336"/>
      <c r="D80" s="336"/>
      <c r="E80" s="336"/>
      <c r="F80" s="336"/>
      <c r="G80" s="336"/>
      <c r="H80" s="336"/>
      <c r="I80" s="336"/>
      <c r="J80" s="336"/>
      <c r="K80" s="336"/>
      <c r="L80" s="336"/>
      <c r="M80" s="336"/>
      <c r="N80" s="336"/>
      <c r="O80" s="336"/>
      <c r="P80" s="336"/>
      <c r="Q80" s="337"/>
    </row>
    <row r="81" spans="1:18" s="73" customFormat="1" ht="21.65" customHeight="1" thickTop="1"/>
    <row r="82" spans="1:18" s="73" customFormat="1" ht="23.5" customHeight="1">
      <c r="A82" s="658" t="s">
        <v>2940</v>
      </c>
      <c r="B82" s="646" t="s">
        <v>2932</v>
      </c>
      <c r="C82" s="517"/>
      <c r="D82" s="517"/>
    </row>
    <row r="83" spans="1:18" s="73" customFormat="1" ht="12" customHeight="1" thickBot="1">
      <c r="A83" s="644"/>
      <c r="B83" s="645"/>
    </row>
    <row r="84" spans="1:18" s="237" customFormat="1" ht="37.5" customHeight="1" thickBot="1">
      <c r="A84" s="701"/>
      <c r="B84" s="704"/>
      <c r="C84" s="704"/>
      <c r="D84" s="705" t="s">
        <v>1850</v>
      </c>
      <c r="E84" s="704"/>
      <c r="F84" s="705" t="s">
        <v>2933</v>
      </c>
      <c r="G84" s="651"/>
      <c r="H84" s="73"/>
      <c r="I84" s="131"/>
      <c r="J84" s="131"/>
      <c r="K84" s="131"/>
      <c r="L84" s="131"/>
      <c r="M84" s="131"/>
      <c r="N84" s="131"/>
      <c r="O84" s="685"/>
      <c r="P84" s="131"/>
      <c r="Q84" s="73"/>
      <c r="R84" s="73"/>
    </row>
    <row r="85" spans="1:18" s="237" customFormat="1" ht="19.5" customHeight="1" thickTop="1">
      <c r="A85" s="702"/>
      <c r="B85" s="655" t="s">
        <v>2934</v>
      </c>
      <c r="C85" s="270"/>
      <c r="D85" s="327"/>
      <c r="E85" s="270"/>
      <c r="F85" s="327"/>
      <c r="G85" s="642"/>
      <c r="H85" s="131"/>
      <c r="I85" s="131"/>
      <c r="J85" s="131"/>
      <c r="K85" s="131"/>
      <c r="L85" s="131"/>
      <c r="M85" s="131"/>
      <c r="N85" s="131"/>
      <c r="O85" s="131"/>
      <c r="P85" s="131"/>
      <c r="Q85" s="73"/>
      <c r="R85" s="73"/>
    </row>
    <row r="86" spans="1:18" s="237" customFormat="1" ht="18.649999999999999" customHeight="1">
      <c r="A86" s="702"/>
      <c r="B86" s="650" t="s">
        <v>2935</v>
      </c>
      <c r="C86" s="270"/>
      <c r="D86" s="327"/>
      <c r="E86" s="270"/>
      <c r="F86" s="327"/>
      <c r="G86" s="642"/>
      <c r="H86" s="131"/>
      <c r="I86" s="131"/>
      <c r="J86" s="131"/>
      <c r="K86" s="131"/>
      <c r="L86" s="131"/>
      <c r="M86" s="131"/>
      <c r="N86" s="131"/>
      <c r="O86" s="131"/>
      <c r="P86" s="131"/>
      <c r="Q86" s="73"/>
      <c r="R86" s="73"/>
    </row>
    <row r="87" spans="1:18" s="237" customFormat="1" ht="15.65" customHeight="1">
      <c r="A87" s="702"/>
      <c r="B87" s="650" t="s">
        <v>7</v>
      </c>
      <c r="C87" s="270"/>
      <c r="D87" s="271"/>
      <c r="E87" s="270"/>
      <c r="F87" s="271"/>
      <c r="G87" s="642"/>
      <c r="H87" s="131"/>
      <c r="I87" s="131"/>
      <c r="J87" s="131"/>
      <c r="K87" s="131"/>
      <c r="L87" s="131"/>
      <c r="M87" s="131"/>
      <c r="N87" s="131"/>
      <c r="O87" s="131"/>
      <c r="P87" s="131"/>
      <c r="Q87" s="73"/>
      <c r="R87" s="73"/>
    </row>
    <row r="88" spans="1:18" s="237" customFormat="1" ht="18" customHeight="1">
      <c r="A88" s="702"/>
      <c r="B88" s="649"/>
      <c r="C88" s="270"/>
      <c r="D88" s="327"/>
      <c r="E88" s="270"/>
      <c r="F88" s="327"/>
      <c r="G88" s="642"/>
      <c r="H88" s="131"/>
      <c r="I88" s="131"/>
      <c r="J88" s="131"/>
      <c r="K88" s="131"/>
      <c r="L88" s="131"/>
      <c r="M88" s="131"/>
      <c r="N88" s="131"/>
      <c r="O88" s="131"/>
      <c r="P88" s="131"/>
      <c r="Q88" s="73"/>
      <c r="R88" s="73"/>
    </row>
    <row r="89" spans="1:18" s="237" customFormat="1" ht="18" customHeight="1">
      <c r="A89" s="702"/>
      <c r="B89" s="649"/>
      <c r="C89" s="270"/>
      <c r="D89" s="327"/>
      <c r="E89" s="270"/>
      <c r="F89" s="327"/>
      <c r="G89" s="642"/>
      <c r="H89" s="131"/>
      <c r="I89" s="131"/>
      <c r="J89" s="131"/>
      <c r="K89" s="131"/>
      <c r="L89" s="131"/>
      <c r="M89" s="131"/>
      <c r="N89" s="131"/>
      <c r="O89" s="131"/>
      <c r="P89" s="131"/>
      <c r="Q89" s="73"/>
      <c r="R89" s="73"/>
    </row>
    <row r="90" spans="1:18" s="237" customFormat="1" ht="18" customHeight="1">
      <c r="A90" s="702"/>
      <c r="B90" s="649"/>
      <c r="C90" s="270"/>
      <c r="D90" s="327"/>
      <c r="E90" s="270"/>
      <c r="F90" s="327"/>
      <c r="G90" s="642"/>
      <c r="H90" s="131"/>
      <c r="I90" s="131"/>
      <c r="J90" s="131"/>
      <c r="K90" s="131"/>
      <c r="L90" s="131"/>
      <c r="M90" s="131"/>
      <c r="N90" s="131"/>
      <c r="O90" s="131"/>
      <c r="P90" s="131"/>
      <c r="Q90" s="73"/>
      <c r="R90" s="73"/>
    </row>
    <row r="91" spans="1:18" s="237" customFormat="1" ht="18" customHeight="1">
      <c r="A91" s="702"/>
      <c r="B91" s="647"/>
      <c r="C91" s="270"/>
      <c r="D91" s="327"/>
      <c r="E91" s="270"/>
      <c r="F91" s="327"/>
      <c r="G91" s="642"/>
      <c r="H91" s="131"/>
      <c r="I91" s="131"/>
      <c r="J91" s="131"/>
      <c r="K91" s="131"/>
      <c r="L91" s="131"/>
      <c r="M91" s="131"/>
      <c r="N91" s="131"/>
      <c r="O91" s="131"/>
      <c r="P91" s="131"/>
      <c r="Q91" s="73"/>
      <c r="R91" s="73"/>
    </row>
    <row r="92" spans="1:18" s="237" customFormat="1" ht="18" customHeight="1">
      <c r="A92" s="702"/>
      <c r="B92" s="647"/>
      <c r="C92" s="270"/>
      <c r="D92" s="327"/>
      <c r="E92" s="270"/>
      <c r="F92" s="327"/>
      <c r="G92" s="642"/>
      <c r="H92" s="131"/>
      <c r="I92" s="131"/>
      <c r="J92" s="131"/>
      <c r="K92" s="131"/>
      <c r="L92" s="131"/>
      <c r="M92" s="131"/>
      <c r="N92" s="131"/>
      <c r="O92" s="131"/>
      <c r="P92" s="131"/>
      <c r="Q92" s="73"/>
      <c r="R92" s="73"/>
    </row>
    <row r="93" spans="1:18" s="237" customFormat="1" ht="18" customHeight="1">
      <c r="A93" s="702"/>
      <c r="B93" s="647"/>
      <c r="C93" s="270"/>
      <c r="D93" s="327"/>
      <c r="E93" s="270"/>
      <c r="F93" s="327"/>
      <c r="G93" s="642"/>
      <c r="H93" s="131"/>
      <c r="I93" s="131"/>
      <c r="J93" s="131"/>
      <c r="K93" s="131"/>
      <c r="L93" s="131"/>
      <c r="M93" s="131"/>
      <c r="N93" s="131"/>
      <c r="O93" s="131"/>
      <c r="P93" s="131"/>
      <c r="Q93" s="73"/>
      <c r="R93" s="73"/>
    </row>
    <row r="94" spans="1:18" s="237" customFormat="1" ht="18" customHeight="1" thickBot="1">
      <c r="A94" s="703"/>
      <c r="B94" s="334"/>
      <c r="C94" s="333"/>
      <c r="D94" s="333"/>
      <c r="E94" s="333"/>
      <c r="F94" s="333"/>
      <c r="G94" s="643"/>
      <c r="H94" s="131"/>
      <c r="I94" s="73"/>
      <c r="J94" s="73"/>
      <c r="K94" s="73"/>
      <c r="L94" s="73"/>
      <c r="M94" s="73"/>
      <c r="N94" s="73"/>
      <c r="O94" s="73"/>
      <c r="P94" s="131"/>
      <c r="Q94" s="73"/>
      <c r="R94" s="73"/>
    </row>
    <row r="95" spans="1:18" s="237" customFormat="1" ht="23.5" customHeight="1">
      <c r="A95" s="73"/>
      <c r="B95" s="339"/>
    </row>
    <row r="96" spans="1:18" s="237" customFormat="1" ht="11.5">
      <c r="B96" s="339"/>
    </row>
    <row r="97" spans="1:29" s="237" customFormat="1" ht="23.15" customHeight="1">
      <c r="A97" s="658" t="s">
        <v>2942</v>
      </c>
      <c r="B97" s="646" t="s">
        <v>2941</v>
      </c>
    </row>
    <row r="98" spans="1:29" s="237" customFormat="1" ht="11.5">
      <c r="B98" s="339"/>
    </row>
    <row r="99" spans="1:29" s="237" customFormat="1" ht="3" customHeight="1" thickBot="1">
      <c r="B99" s="339"/>
    </row>
    <row r="100" spans="1:29" s="237" customFormat="1" ht="24" customHeight="1">
      <c r="B100" s="656" t="s">
        <v>2936</v>
      </c>
      <c r="C100" s="526"/>
      <c r="D100" s="641"/>
      <c r="E100" s="526"/>
      <c r="F100" s="118"/>
      <c r="G100" s="118"/>
      <c r="H100" s="118"/>
      <c r="I100" s="702"/>
      <c r="J100" s="73"/>
      <c r="K100" s="73"/>
      <c r="L100" s="73"/>
      <c r="M100" s="73"/>
      <c r="N100" s="73"/>
      <c r="O100" s="73"/>
      <c r="P100" s="73"/>
      <c r="Q100" s="73"/>
      <c r="R100" s="73"/>
      <c r="S100" s="73"/>
      <c r="T100" s="73"/>
      <c r="U100" s="73"/>
      <c r="V100" s="73"/>
      <c r="W100" s="73"/>
      <c r="X100" s="73"/>
      <c r="Y100" s="73"/>
      <c r="Z100" s="73"/>
      <c r="AA100" s="73"/>
      <c r="AB100" s="73"/>
      <c r="AC100" s="73"/>
    </row>
    <row r="101" spans="1:29" s="653" customFormat="1" ht="28.5" customHeight="1">
      <c r="B101" s="657" t="s">
        <v>2937</v>
      </c>
      <c r="D101" s="654" t="s">
        <v>22</v>
      </c>
      <c r="F101" s="1422" t="s">
        <v>2938</v>
      </c>
      <c r="G101" s="1422"/>
      <c r="H101" s="1423"/>
      <c r="I101" s="706"/>
      <c r="J101" s="77"/>
      <c r="K101" s="77"/>
      <c r="L101" s="77"/>
      <c r="M101" s="77"/>
      <c r="N101" s="77"/>
      <c r="O101" s="77"/>
      <c r="P101" s="77"/>
      <c r="Q101" s="77"/>
      <c r="R101" s="77"/>
      <c r="S101" s="77"/>
      <c r="T101" s="77"/>
      <c r="U101" s="77"/>
      <c r="V101" s="77"/>
      <c r="W101" s="77"/>
      <c r="X101" s="77"/>
      <c r="Y101" s="77"/>
      <c r="Z101" s="77"/>
    </row>
    <row r="102" spans="1:29" s="237" customFormat="1" ht="12" thickBot="1">
      <c r="B102" s="652"/>
      <c r="C102" s="338"/>
      <c r="D102" s="338"/>
      <c r="E102" s="338"/>
      <c r="F102" s="338"/>
      <c r="G102" s="338"/>
      <c r="H102" s="338"/>
      <c r="I102" s="702"/>
      <c r="J102" s="73"/>
      <c r="K102" s="73"/>
      <c r="L102" s="73"/>
      <c r="M102" s="73"/>
      <c r="N102" s="73"/>
      <c r="O102" s="73"/>
      <c r="P102" s="73"/>
      <c r="Q102" s="73"/>
      <c r="R102" s="73"/>
      <c r="S102" s="73"/>
      <c r="T102" s="73"/>
      <c r="U102" s="73"/>
      <c r="V102" s="73"/>
      <c r="W102" s="73"/>
      <c r="X102" s="73"/>
      <c r="Y102" s="73"/>
    </row>
    <row r="103" spans="1:29" s="73" customFormat="1" ht="18.5" customHeight="1">
      <c r="B103" s="129"/>
    </row>
    <row r="104" spans="1:29" s="73" customFormat="1" ht="11.5">
      <c r="B104" s="129"/>
    </row>
    <row r="105" spans="1:29" s="73" customFormat="1" ht="11.5">
      <c r="B105" s="129"/>
    </row>
    <row r="106" spans="1:29" s="73" customFormat="1" ht="35.5" customHeight="1">
      <c r="A106" s="939" t="s">
        <v>2943</v>
      </c>
      <c r="B106" s="1424" t="s">
        <v>3055</v>
      </c>
      <c r="C106" s="1424"/>
      <c r="D106" s="1424"/>
      <c r="E106" s="1424"/>
      <c r="F106" s="1424"/>
      <c r="G106" s="1424"/>
      <c r="H106" s="1424"/>
      <c r="I106" s="1424"/>
      <c r="J106" s="1424"/>
      <c r="K106" s="1424"/>
      <c r="L106" s="1424"/>
      <c r="M106" s="1424"/>
      <c r="N106" s="1424"/>
    </row>
    <row r="107" spans="1:29" s="73" customFormat="1" ht="14.5" thickBot="1">
      <c r="A107" s="940"/>
      <c r="B107" s="91"/>
    </row>
    <row r="108" spans="1:29" s="73" customFormat="1" ht="163" customHeight="1" thickBot="1">
      <c r="B108" s="1425"/>
      <c r="C108" s="1426"/>
      <c r="D108" s="1426"/>
      <c r="E108" s="1426"/>
      <c r="F108" s="1426"/>
      <c r="G108" s="1426"/>
      <c r="H108" s="1426"/>
      <c r="I108" s="1426"/>
      <c r="J108" s="1426"/>
      <c r="K108" s="1426"/>
      <c r="L108" s="1426"/>
      <c r="M108" s="1426"/>
      <c r="N108" s="1427"/>
    </row>
    <row r="109" spans="1:29" s="73" customFormat="1" ht="40.5" customHeight="1">
      <c r="B109" s="129"/>
    </row>
    <row r="110" spans="1:29" s="73" customFormat="1" ht="27" customHeight="1">
      <c r="A110" s="529" t="s">
        <v>3056</v>
      </c>
      <c r="B110" s="1428" t="s">
        <v>2955</v>
      </c>
      <c r="C110" s="1428"/>
      <c r="D110" s="1428"/>
      <c r="E110" s="1428"/>
      <c r="F110" s="1428"/>
      <c r="G110" s="1428"/>
      <c r="H110" s="1428"/>
      <c r="I110" s="660"/>
      <c r="L110" s="1420" t="s">
        <v>222</v>
      </c>
      <c r="M110" s="1420"/>
      <c r="O110" s="341"/>
      <c r="Q110" s="341"/>
      <c r="R110" s="341"/>
      <c r="S110" s="341"/>
      <c r="T110" s="341"/>
    </row>
    <row r="111" spans="1:29" s="73" customFormat="1" ht="4.5" customHeight="1">
      <c r="B111" s="129"/>
    </row>
    <row r="112" spans="1:29" s="73" customFormat="1" ht="27.5" customHeight="1">
      <c r="B112" s="129"/>
    </row>
    <row r="113" spans="1:14" s="237" customFormat="1" ht="26.5" customHeight="1">
      <c r="A113" s="529" t="s">
        <v>3057</v>
      </c>
      <c r="B113" s="1429" t="s">
        <v>3011</v>
      </c>
      <c r="C113" s="1429"/>
      <c r="D113" s="1429"/>
      <c r="E113" s="1429"/>
      <c r="F113" s="1429"/>
      <c r="G113" s="1429"/>
      <c r="H113" s="1429"/>
      <c r="I113" s="1429"/>
      <c r="L113" s="1420" t="s">
        <v>260</v>
      </c>
      <c r="M113" s="1420"/>
    </row>
    <row r="114" spans="1:14" s="237" customFormat="1" ht="14.5" customHeight="1">
      <c r="B114" s="339"/>
    </row>
    <row r="115" spans="1:14" s="237" customFormat="1" ht="28" customHeight="1">
      <c r="B115" s="1430" t="s">
        <v>2948</v>
      </c>
      <c r="C115" s="1430"/>
      <c r="D115" s="1430"/>
      <c r="E115" s="1430"/>
      <c r="F115" s="1430"/>
      <c r="G115" s="1430"/>
      <c r="H115" s="1430"/>
      <c r="I115" s="1430"/>
    </row>
    <row r="116" spans="1:14" s="237" customFormat="1" ht="3" customHeight="1">
      <c r="B116" s="686"/>
      <c r="C116" s="686"/>
      <c r="D116" s="686"/>
      <c r="E116" s="686"/>
      <c r="F116" s="686"/>
      <c r="G116" s="686"/>
      <c r="H116" s="686"/>
      <c r="I116" s="73"/>
    </row>
    <row r="117" spans="1:14" s="237" customFormat="1" ht="41.5" customHeight="1">
      <c r="B117" s="1419" t="s">
        <v>2946</v>
      </c>
      <c r="C117" s="1419"/>
      <c r="D117" s="1419"/>
      <c r="E117" s="1419"/>
      <c r="F117" s="1419"/>
      <c r="G117" s="1419"/>
      <c r="H117" s="1419"/>
      <c r="I117" s="1419"/>
      <c r="J117" s="665"/>
      <c r="L117" s="1420" t="s">
        <v>260</v>
      </c>
      <c r="M117" s="1420"/>
      <c r="N117" s="339" t="str">
        <f>IF(AND(L117&lt;&gt;"«Confirmer»",L113="«Confirmer»"),"Répondez d'abord à la question précédente!","")</f>
        <v/>
      </c>
    </row>
    <row r="118" spans="1:14" s="237" customFormat="1" ht="6" customHeight="1">
      <c r="B118" s="687"/>
      <c r="C118" s="687"/>
      <c r="D118" s="687"/>
      <c r="E118" s="687"/>
      <c r="F118" s="687"/>
      <c r="G118" s="687"/>
      <c r="H118" s="687"/>
      <c r="I118" s="665"/>
      <c r="J118" s="665"/>
      <c r="L118" s="666"/>
      <c r="M118" s="666"/>
    </row>
    <row r="119" spans="1:14" s="237" customFormat="1" ht="26.15" customHeight="1">
      <c r="B119" s="1419" t="s">
        <v>3017</v>
      </c>
      <c r="C119" s="1419"/>
      <c r="D119" s="1419"/>
      <c r="E119" s="1419"/>
      <c r="F119" s="1419"/>
      <c r="G119" s="1419"/>
      <c r="H119" s="1419"/>
      <c r="I119" s="1419"/>
      <c r="J119" s="665"/>
      <c r="L119" s="1420" t="s">
        <v>260</v>
      </c>
      <c r="M119" s="1420"/>
    </row>
    <row r="120" spans="1:14" s="237" customFormat="1" ht="6" customHeight="1">
      <c r="B120" s="687"/>
      <c r="C120" s="687"/>
      <c r="D120" s="687"/>
      <c r="E120" s="687"/>
      <c r="F120" s="687"/>
      <c r="G120" s="687"/>
      <c r="H120" s="687"/>
      <c r="I120" s="665"/>
      <c r="J120" s="665"/>
      <c r="L120" s="667"/>
      <c r="M120" s="667"/>
    </row>
    <row r="121" spans="1:14" s="237" customFormat="1" ht="30" customHeight="1">
      <c r="B121" s="1419" t="s">
        <v>3016</v>
      </c>
      <c r="C121" s="1419"/>
      <c r="D121" s="1419"/>
      <c r="E121" s="1419"/>
      <c r="F121" s="1419"/>
      <c r="G121" s="1419"/>
      <c r="H121" s="1419"/>
      <c r="I121" s="665"/>
      <c r="J121" s="665"/>
      <c r="L121" s="1420" t="s">
        <v>260</v>
      </c>
      <c r="M121" s="1420"/>
    </row>
    <row r="122" spans="1:14" s="237" customFormat="1" ht="6" customHeight="1">
      <c r="B122" s="129"/>
      <c r="C122" s="73"/>
      <c r="D122" s="73"/>
      <c r="E122" s="73"/>
      <c r="F122" s="73"/>
      <c r="G122" s="73"/>
      <c r="H122" s="73"/>
      <c r="I122" s="73"/>
    </row>
    <row r="123" spans="1:14" s="237" customFormat="1" ht="22" customHeight="1">
      <c r="B123" s="1419" t="s">
        <v>2947</v>
      </c>
      <c r="C123" s="1419"/>
      <c r="D123" s="1419"/>
      <c r="E123" s="1419"/>
      <c r="F123" s="1419"/>
      <c r="G123" s="1419"/>
      <c r="H123" s="1419"/>
      <c r="I123" s="73"/>
      <c r="L123" s="1420" t="s">
        <v>260</v>
      </c>
      <c r="M123" s="1420"/>
    </row>
    <row r="124" spans="1:14" s="237" customFormat="1" ht="6" customHeight="1">
      <c r="B124" s="418"/>
      <c r="C124" s="418"/>
      <c r="D124" s="418"/>
      <c r="E124" s="418"/>
      <c r="F124" s="418"/>
      <c r="G124" s="418"/>
      <c r="H124" s="418"/>
      <c r="I124" s="73"/>
      <c r="L124" s="667"/>
      <c r="M124" s="667"/>
    </row>
    <row r="125" spans="1:14" s="237" customFormat="1" ht="22" customHeight="1">
      <c r="B125" s="1419" t="s">
        <v>3018</v>
      </c>
      <c r="C125" s="1419"/>
      <c r="D125" s="1419"/>
      <c r="E125" s="1419"/>
      <c r="F125" s="1419"/>
      <c r="G125" s="1419"/>
      <c r="H125" s="1419"/>
      <c r="I125" s="73"/>
      <c r="L125" s="1420" t="s">
        <v>260</v>
      </c>
      <c r="M125" s="1420"/>
    </row>
    <row r="126" spans="1:14" s="237" customFormat="1" ht="6" customHeight="1">
      <c r="B126" s="418"/>
      <c r="C126" s="418"/>
      <c r="D126" s="418"/>
      <c r="E126" s="418"/>
      <c r="F126" s="418"/>
      <c r="G126" s="418"/>
      <c r="H126" s="418"/>
      <c r="I126" s="73"/>
      <c r="L126" s="667"/>
      <c r="M126" s="667"/>
    </row>
    <row r="127" spans="1:14" s="237" customFormat="1" ht="22" customHeight="1">
      <c r="B127" s="1419" t="s">
        <v>3019</v>
      </c>
      <c r="C127" s="1419"/>
      <c r="D127" s="1419"/>
      <c r="E127" s="1419"/>
      <c r="F127" s="1419"/>
      <c r="G127" s="1419"/>
      <c r="H127" s="1419"/>
      <c r="I127" s="73"/>
      <c r="L127" s="1420" t="s">
        <v>260</v>
      </c>
      <c r="M127" s="1420"/>
    </row>
    <row r="128" spans="1:14" s="237" customFormat="1" ht="22" customHeight="1">
      <c r="B128" s="668"/>
      <c r="C128" s="668"/>
      <c r="D128" s="668"/>
      <c r="E128" s="668"/>
      <c r="F128" s="668"/>
      <c r="G128" s="668"/>
      <c r="H128" s="668"/>
      <c r="L128" s="667"/>
      <c r="M128" s="667"/>
    </row>
    <row r="129" spans="1:20" s="237" customFormat="1" ht="22" customHeight="1">
      <c r="B129" s="339"/>
    </row>
    <row r="130" spans="1:20" s="237" customFormat="1" ht="22" customHeight="1">
      <c r="A130" s="638" t="s">
        <v>2911</v>
      </c>
      <c r="B130" s="639" t="s">
        <v>2945</v>
      </c>
      <c r="C130" s="640"/>
      <c r="D130" s="640"/>
      <c r="E130" s="640"/>
      <c r="F130" s="661"/>
      <c r="G130" s="662"/>
      <c r="H130" s="663"/>
      <c r="I130" s="663"/>
      <c r="J130" s="663"/>
      <c r="K130" s="663"/>
      <c r="L130" s="663"/>
      <c r="M130" s="663"/>
      <c r="N130" s="663"/>
    </row>
    <row r="131" spans="1:20" s="237" customFormat="1" ht="22" customHeight="1">
      <c r="A131" s="73"/>
      <c r="B131" s="129"/>
      <c r="C131" s="73"/>
      <c r="D131" s="73"/>
      <c r="E131" s="73"/>
      <c r="F131" s="73"/>
      <c r="G131" s="73"/>
      <c r="H131" s="73"/>
      <c r="I131" s="73"/>
      <c r="J131" s="73"/>
      <c r="K131" s="73"/>
    </row>
    <row r="132" spans="1:20" s="237" customFormat="1" ht="24.65" customHeight="1">
      <c r="A132" s="73"/>
      <c r="B132" s="1436" t="s">
        <v>2949</v>
      </c>
      <c r="C132" s="1436"/>
      <c r="D132" s="1436"/>
      <c r="E132" s="1436"/>
      <c r="F132" s="1436"/>
      <c r="G132" s="1436"/>
      <c r="H132" s="1436"/>
      <c r="I132" s="73"/>
      <c r="J132" s="73"/>
      <c r="K132" s="73"/>
      <c r="L132" s="1420" t="s">
        <v>260</v>
      </c>
      <c r="M132" s="1420"/>
    </row>
    <row r="133" spans="1:20" s="237" customFormat="1" ht="18.649999999999999" customHeight="1" thickBot="1">
      <c r="A133" s="73"/>
      <c r="B133" s="122" t="s">
        <v>2950</v>
      </c>
      <c r="C133" s="342"/>
      <c r="D133" s="342"/>
      <c r="E133" s="342"/>
      <c r="F133" s="342"/>
      <c r="G133" s="342"/>
      <c r="H133" s="342"/>
      <c r="I133" s="73"/>
      <c r="J133" s="73"/>
      <c r="K133" s="73"/>
      <c r="L133" s="667"/>
      <c r="M133" s="667"/>
    </row>
    <row r="134" spans="1:20" s="73" customFormat="1" ht="60.65" customHeight="1" thickBot="1">
      <c r="B134" s="1437"/>
      <c r="C134" s="1438"/>
      <c r="D134" s="1438"/>
      <c r="E134" s="1438"/>
      <c r="F134" s="1438"/>
      <c r="G134" s="1438"/>
      <c r="H134" s="1438"/>
      <c r="I134" s="1438"/>
      <c r="J134" s="1438"/>
      <c r="K134" s="1438"/>
      <c r="L134" s="1438"/>
      <c r="M134" s="1438"/>
      <c r="N134" s="1439"/>
    </row>
    <row r="135" spans="1:20" s="73" customFormat="1" ht="19" customHeight="1">
      <c r="B135" s="342"/>
      <c r="C135" s="342"/>
      <c r="D135" s="342"/>
      <c r="E135" s="342"/>
      <c r="F135" s="342"/>
      <c r="G135" s="342"/>
      <c r="H135" s="342"/>
      <c r="L135" s="610"/>
      <c r="M135" s="610"/>
    </row>
    <row r="136" spans="1:20" s="73" customFormat="1" ht="18.649999999999999" customHeight="1" thickBot="1">
      <c r="B136" s="941" t="s">
        <v>2957</v>
      </c>
      <c r="C136" s="129"/>
      <c r="D136" s="129"/>
      <c r="E136" s="129"/>
      <c r="F136" s="129"/>
      <c r="G136" s="129"/>
      <c r="H136" s="129"/>
    </row>
    <row r="137" spans="1:20" s="73" customFormat="1" ht="30" customHeight="1" thickBot="1">
      <c r="B137" s="1431"/>
      <c r="C137" s="1432"/>
      <c r="D137" s="1432"/>
      <c r="E137" s="1432"/>
      <c r="F137" s="1432"/>
      <c r="G137" s="1432"/>
      <c r="H137" s="1433"/>
    </row>
    <row r="138" spans="1:20" s="73" customFormat="1" ht="18.649999999999999" customHeight="1">
      <c r="B138" s="941"/>
      <c r="C138" s="129"/>
      <c r="D138" s="129"/>
      <c r="E138" s="129"/>
      <c r="F138" s="129"/>
      <c r="G138" s="129"/>
      <c r="H138" s="129"/>
    </row>
    <row r="139" spans="1:20" s="73" customFormat="1" ht="18.649999999999999" customHeight="1" thickBot="1">
      <c r="B139" s="941" t="s">
        <v>2956</v>
      </c>
      <c r="C139" s="129"/>
      <c r="D139" s="129"/>
      <c r="E139" s="129"/>
      <c r="F139" s="129"/>
      <c r="G139" s="129"/>
      <c r="H139" s="129"/>
    </row>
    <row r="140" spans="1:20" s="73" customFormat="1" ht="30" customHeight="1" thickBot="1">
      <c r="B140" s="1431"/>
      <c r="C140" s="1432"/>
      <c r="D140" s="1432"/>
      <c r="E140" s="1432"/>
      <c r="F140" s="1432"/>
      <c r="G140" s="1432"/>
      <c r="H140" s="1433"/>
    </row>
    <row r="141" spans="1:20" s="73" customFormat="1" ht="6.75" customHeight="1">
      <c r="A141" s="341"/>
      <c r="C141" s="756"/>
      <c r="D141" s="756"/>
      <c r="E141" s="756"/>
      <c r="F141" s="756"/>
      <c r="G141" s="757"/>
      <c r="H141" s="757"/>
      <c r="I141" s="341"/>
      <c r="J141" s="341"/>
      <c r="K141" s="341"/>
      <c r="L141" s="341"/>
      <c r="M141" s="341"/>
      <c r="N141" s="341"/>
      <c r="O141" s="341"/>
      <c r="P141" s="341"/>
      <c r="Q141" s="341"/>
      <c r="R141" s="341"/>
      <c r="S141" s="341"/>
      <c r="T141" s="341"/>
    </row>
    <row r="142" spans="1:20" s="73" customFormat="1" ht="28.5" customHeight="1">
      <c r="C142" s="756"/>
      <c r="D142" s="756"/>
      <c r="E142" s="756"/>
      <c r="F142" s="756"/>
      <c r="G142" s="757"/>
      <c r="H142" s="757"/>
      <c r="I142" s="341"/>
      <c r="J142" s="341"/>
      <c r="K142" s="341"/>
      <c r="L142" s="341"/>
      <c r="M142" s="341"/>
      <c r="N142" s="341"/>
      <c r="O142" s="341"/>
      <c r="P142" s="341"/>
      <c r="Q142" s="341"/>
      <c r="R142" s="341"/>
      <c r="S142" s="341"/>
      <c r="T142" s="341"/>
    </row>
    <row r="143" spans="1:20" s="73" customFormat="1" ht="3.75" hidden="1" customHeight="1">
      <c r="A143" s="340"/>
      <c r="B143" s="117"/>
      <c r="C143" s="129"/>
      <c r="D143" s="129"/>
      <c r="E143" s="129"/>
      <c r="F143" s="129"/>
      <c r="G143" s="129"/>
      <c r="H143" s="129"/>
    </row>
    <row r="144" spans="1:20" s="237" customFormat="1" ht="16" customHeight="1">
      <c r="B144" s="834" t="s">
        <v>333</v>
      </c>
      <c r="C144" s="339"/>
      <c r="E144" s="339"/>
      <c r="F144" s="339"/>
      <c r="G144" s="339"/>
      <c r="H144" s="339"/>
    </row>
    <row r="145" spans="1:17" s="237" customFormat="1" ht="12.65" customHeight="1">
      <c r="B145" s="421"/>
      <c r="C145" s="421"/>
      <c r="D145" s="421"/>
      <c r="E145" s="421"/>
      <c r="F145" s="421"/>
      <c r="G145" s="421"/>
      <c r="H145" s="421"/>
      <c r="I145" s="421"/>
      <c r="J145" s="421"/>
      <c r="K145" s="421"/>
      <c r="L145" s="421"/>
      <c r="M145" s="421"/>
      <c r="N145" s="421"/>
      <c r="O145" s="421"/>
      <c r="P145" s="421"/>
    </row>
    <row r="146" spans="1:17">
      <c r="B146" s="421"/>
      <c r="C146" s="421"/>
      <c r="D146" s="421"/>
      <c r="E146" s="421"/>
      <c r="F146" s="421"/>
      <c r="G146" s="421"/>
      <c r="H146" s="421"/>
      <c r="I146" s="421"/>
      <c r="J146" s="421"/>
      <c r="K146" s="421"/>
      <c r="L146" s="421"/>
      <c r="M146" s="421"/>
      <c r="N146" s="421"/>
      <c r="O146" s="421"/>
      <c r="P146" s="421"/>
    </row>
    <row r="147" spans="1:17" s="73" customFormat="1" ht="18.649999999999999" customHeight="1">
      <c r="A147" s="344"/>
      <c r="B147" s="421"/>
      <c r="C147" s="421"/>
      <c r="D147" s="421"/>
      <c r="E147" s="421"/>
      <c r="F147" s="421"/>
      <c r="G147" s="421"/>
      <c r="H147" s="421"/>
      <c r="I147" s="421"/>
      <c r="J147" s="421"/>
      <c r="K147" s="421"/>
      <c r="L147" s="421"/>
      <c r="M147" s="421"/>
      <c r="N147" s="421"/>
      <c r="O147" s="421"/>
      <c r="P147" s="421"/>
    </row>
    <row r="148" spans="1:17" s="73" customFormat="1" ht="22.5" customHeight="1">
      <c r="B148" s="421"/>
      <c r="C148" s="421"/>
      <c r="D148" s="421"/>
      <c r="E148" s="421"/>
      <c r="F148" s="421"/>
      <c r="G148" s="421"/>
      <c r="H148" s="421"/>
      <c r="I148" s="421"/>
      <c r="J148" s="421"/>
      <c r="K148" s="421"/>
      <c r="L148" s="421"/>
      <c r="M148" s="421"/>
      <c r="N148" s="421"/>
      <c r="O148" s="421"/>
      <c r="P148" s="421"/>
    </row>
    <row r="149" spans="1:17" s="73" customFormat="1" ht="22.5" customHeight="1">
      <c r="B149" s="345"/>
      <c r="C149" s="341"/>
      <c r="D149" s="341"/>
      <c r="E149" s="341"/>
      <c r="F149" s="341"/>
      <c r="G149" s="341"/>
      <c r="H149" s="341"/>
    </row>
    <row r="150" spans="1:17" ht="17.25" customHeight="1">
      <c r="A150" s="571" t="s">
        <v>330</v>
      </c>
    </row>
    <row r="151" spans="1:17" ht="72" customHeight="1">
      <c r="A151" s="1434" t="s">
        <v>3005</v>
      </c>
      <c r="B151" s="1435"/>
      <c r="C151" s="1435"/>
      <c r="D151" s="1435"/>
      <c r="E151" s="1435"/>
      <c r="F151" s="1435"/>
      <c r="G151" s="1435"/>
      <c r="H151" s="1435"/>
      <c r="I151" s="1435"/>
      <c r="J151" s="1435"/>
      <c r="K151" s="1435"/>
      <c r="L151" s="1435"/>
      <c r="M151" s="1435"/>
      <c r="N151" s="1435"/>
      <c r="O151" s="1435"/>
      <c r="P151" s="1435"/>
      <c r="Q151" s="346"/>
    </row>
    <row r="152" spans="1:17" ht="14.5">
      <c r="A152" s="834" t="s">
        <v>2970</v>
      </c>
      <c r="B152" s="244"/>
    </row>
    <row r="155" spans="1:17">
      <c r="B155" s="528"/>
    </row>
  </sheetData>
  <sheetProtection algorithmName="SHA-512" hashValue="M/nehUPLs0711oAlepFmxC5Ln/M5mYIfO50xyDEztUBdskshJAmPlXn3NOoO8VpNDIhAasmDj2ewWsU8tQpe/g==" saltValue="P5/IzsWckDiWGjU2mKaqgg=="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30" priority="9">
      <formula>$L$132="Oui"</formula>
    </cfRule>
  </conditionalFormatting>
  <conditionalFormatting sqref="F5">
    <cfRule type="containsText" dxfId="29" priority="5" operator="containsText" text="inform">
      <formula>NOT(ISERROR(SEARCH("inform",F5)))</formula>
    </cfRule>
  </conditionalFormatting>
  <conditionalFormatting sqref="F8">
    <cfRule type="expression" dxfId="28" priority="3">
      <formula>AND($F$8="",$B$22&lt;&gt;"")</formula>
    </cfRule>
  </conditionalFormatting>
  <conditionalFormatting sqref="F10">
    <cfRule type="expression" dxfId="27" priority="7">
      <formula>AND($F$10="«Confirmer»",$B$22&lt;&gt;"")</formula>
    </cfRule>
  </conditionalFormatting>
  <conditionalFormatting sqref="F12">
    <cfRule type="expression" dxfId="26" priority="6">
      <formula>AND($B$22&lt;&gt;"",$F$12="«Confirmer»")</formula>
    </cfRule>
  </conditionalFormatting>
  <conditionalFormatting sqref="F14">
    <cfRule type="expression" dxfId="25" priority="4">
      <formula>AND($F$14="«Confirmer»",$B$22&lt;&gt;"")</formula>
    </cfRule>
  </conditionalFormatting>
  <conditionalFormatting sqref="H6">
    <cfRule type="containsText" dxfId="24" priority="2" operator="containsText" text="Veuillez">
      <formula>NOT(ISERROR(SEARCH("Veuillez",H6)))</formula>
    </cfRule>
  </conditionalFormatting>
  <conditionalFormatting sqref="H8">
    <cfRule type="containsText" dxfId="23" priority="8" operator="containsText" text="information">
      <formula>NOT(ISERROR(SEARCH("information",H8)))</formula>
    </cfRule>
  </conditionalFormatting>
  <conditionalFormatting sqref="H16:H17">
    <cfRule type="containsText" dxfId="22" priority="13" operator="containsText" text="Veuillez">
      <formula>NOT(ISERROR(SEARCH("Veuillez",H16)))</formula>
    </cfRule>
  </conditionalFormatting>
  <conditionalFormatting sqref="H74">
    <cfRule type="containsText" dxfId="21" priority="1" operator="containsText" text="information">
      <formula>NOT(ISERROR(SEARCH("information",H74)))</formula>
    </cfRule>
  </conditionalFormatting>
  <conditionalFormatting sqref="H130">
    <cfRule type="containsText" dxfId="20"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19" priority="11">
      <formula>$L$113="Non"</formula>
    </cfRule>
  </conditionalFormatting>
  <conditionalFormatting sqref="N117">
    <cfRule type="containsText" dxfId="18"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G9" sqref="G9"/>
    </sheetView>
  </sheetViews>
  <sheetFormatPr baseColWidth="10" defaultColWidth="11.453125" defaultRowHeight="10"/>
  <cols>
    <col min="1" max="1" width="4.6328125" style="356" customWidth="1"/>
    <col min="2" max="2" width="49.1796875" style="362" customWidth="1"/>
    <col min="3" max="3" width="11.81640625" style="356" customWidth="1"/>
    <col min="4" max="4" width="3.26953125" style="356" customWidth="1"/>
    <col min="5" max="5" width="2.54296875" style="356" customWidth="1"/>
    <col min="6" max="6" width="15.7265625" style="1013" customWidth="1"/>
    <col min="7" max="7" width="10.6328125" style="356" customWidth="1"/>
    <col min="8" max="8" width="9.54296875" style="356" customWidth="1"/>
    <col min="9" max="9" width="1.81640625" style="356" customWidth="1"/>
    <col min="10" max="10" width="2.26953125" style="356" customWidth="1"/>
    <col min="11" max="11" width="15.7265625" style="1023" customWidth="1"/>
    <col min="12" max="12" width="10.6328125" style="356" customWidth="1"/>
    <col min="13" max="13" width="10.54296875" style="356" customWidth="1"/>
    <col min="14" max="14" width="2" style="356" customWidth="1"/>
    <col min="15" max="15" width="1.7265625" style="356" customWidth="1"/>
    <col min="16" max="16" width="15.90625" style="1023" customWidth="1"/>
    <col min="17" max="17" width="1.26953125" style="356" customWidth="1"/>
    <col min="18" max="18" width="11.453125" style="356"/>
    <col min="19" max="19" width="15.54296875" style="356" customWidth="1"/>
    <col min="20" max="20" width="11.453125" style="356"/>
    <col min="21" max="21" width="1.81640625" style="356" customWidth="1"/>
    <col min="22" max="22" width="11.453125" style="356"/>
    <col min="23" max="23" width="1.453125" style="356" customWidth="1"/>
    <col min="24" max="24" width="11.453125" style="356"/>
    <col min="25" max="25" width="1.26953125" style="356" customWidth="1"/>
    <col min="26" max="26" width="11.453125" style="356"/>
    <col min="27" max="27" width="9.7265625" style="356" customWidth="1"/>
    <col min="28" max="16384" width="11.453125" style="356"/>
  </cols>
  <sheetData>
    <row r="1" spans="1:26" s="352" customFormat="1" ht="20.25" customHeight="1">
      <c r="A1" s="412" t="str">
        <f>"Statistiques d'emploi "&amp;'Identification '!D7&amp;" - Données réelles"</f>
        <v>Statistiques d'emploi 2025-2026 - Données réelles</v>
      </c>
      <c r="B1" s="412"/>
      <c r="C1" s="389"/>
      <c r="D1" s="389"/>
      <c r="E1" s="389"/>
      <c r="F1" s="983"/>
      <c r="G1" s="348"/>
      <c r="H1" s="349"/>
      <c r="I1" s="349"/>
      <c r="J1" s="349"/>
      <c r="K1" s="850"/>
      <c r="L1" s="350"/>
      <c r="M1" s="350"/>
      <c r="N1" s="350"/>
      <c r="O1" s="350"/>
      <c r="P1" s="869"/>
      <c r="Q1" s="351"/>
    </row>
    <row r="2" spans="1:26" ht="15.65" customHeight="1">
      <c r="B2" s="353"/>
      <c r="C2" s="354"/>
      <c r="D2" s="354"/>
      <c r="E2" s="354"/>
      <c r="F2" s="984"/>
      <c r="G2" s="354"/>
      <c r="H2" s="354"/>
      <c r="I2" s="354"/>
      <c r="J2" s="354"/>
      <c r="K2" s="851"/>
      <c r="L2" s="354"/>
      <c r="M2" s="354"/>
      <c r="N2" s="354"/>
      <c r="O2" s="354"/>
      <c r="Q2" s="355"/>
    </row>
    <row r="3" spans="1:26" ht="54" customHeight="1">
      <c r="A3" s="1450" t="s">
        <v>3029</v>
      </c>
      <c r="B3" s="1450"/>
      <c r="C3" s="1450"/>
      <c r="D3" s="1450"/>
      <c r="E3" s="1450"/>
      <c r="F3" s="1450"/>
      <c r="G3" s="1450"/>
      <c r="H3" s="1450"/>
      <c r="I3" s="1450"/>
      <c r="J3" s="1450"/>
      <c r="K3" s="1450"/>
      <c r="L3" s="1450"/>
      <c r="M3" s="1450"/>
      <c r="N3" s="1450"/>
      <c r="O3" s="354"/>
      <c r="Q3" s="355"/>
    </row>
    <row r="4" spans="1:26" ht="15.5" customHeight="1">
      <c r="B4" s="1156"/>
      <c r="C4" s="1157"/>
      <c r="D4" s="1157"/>
      <c r="E4" s="1157"/>
      <c r="F4" s="1158"/>
      <c r="G4" s="1157"/>
      <c r="H4" s="1157"/>
      <c r="I4" s="1157"/>
      <c r="J4" s="1157"/>
      <c r="K4" s="1157"/>
      <c r="L4" s="1157"/>
      <c r="M4" s="1157"/>
      <c r="N4" s="1157"/>
      <c r="O4" s="354"/>
      <c r="Q4" s="355"/>
    </row>
    <row r="5" spans="1:26" ht="15.65" customHeight="1">
      <c r="B5" s="353"/>
      <c r="C5" s="354"/>
      <c r="D5" s="354"/>
      <c r="E5" s="354"/>
      <c r="F5" s="984"/>
      <c r="G5" s="354"/>
      <c r="H5" s="354"/>
      <c r="I5" s="354"/>
      <c r="J5" s="354"/>
      <c r="K5" s="851"/>
      <c r="L5" s="354"/>
      <c r="M5" s="354"/>
      <c r="N5" s="354"/>
      <c r="O5" s="354"/>
      <c r="Q5" s="355"/>
    </row>
    <row r="6" spans="1:26" ht="19.5" customHeight="1">
      <c r="B6" s="357" t="s">
        <v>282</v>
      </c>
      <c r="C6" s="623" t="str">
        <f>IF(AND('Identification '!$F$11="",'Identification '!$F$15&lt;&gt;""),'Identification '!$F$15,IF('Identification '!$F$11="","",IF('Identification '!$F$13="Inscrire le nom de votre organisme dans la cellule F15",'Identification '!$F$15,'Identification '!$F$13)))</f>
        <v/>
      </c>
      <c r="D6" s="623"/>
      <c r="E6" s="623"/>
      <c r="F6" s="623"/>
      <c r="G6" s="623"/>
      <c r="H6" s="623"/>
      <c r="I6" s="623"/>
      <c r="J6" s="623"/>
      <c r="K6" s="623"/>
      <c r="L6" s="623"/>
      <c r="M6" s="623"/>
      <c r="N6" s="623"/>
      <c r="O6" s="623"/>
      <c r="Q6" s="355"/>
      <c r="V6" s="1357"/>
    </row>
    <row r="7" spans="1:26" ht="16.5" customHeight="1">
      <c r="B7" s="593" t="s">
        <v>3006</v>
      </c>
      <c r="C7" s="845" t="str">
        <f>IF('Identification '!$F$11="","",'Identification '!$F$11)</f>
        <v/>
      </c>
      <c r="D7" s="846"/>
      <c r="E7" s="521"/>
      <c r="F7" s="985"/>
      <c r="G7" s="301"/>
      <c r="H7" s="301"/>
      <c r="I7" s="301"/>
      <c r="J7" s="301"/>
      <c r="K7" s="1016"/>
      <c r="L7" s="301"/>
      <c r="M7" s="301"/>
      <c r="N7" s="301"/>
      <c r="O7" s="301"/>
      <c r="Q7" s="355"/>
      <c r="V7" s="1357"/>
    </row>
    <row r="8" spans="1:26" ht="12.65" hidden="1" customHeight="1">
      <c r="B8" s="358"/>
      <c r="C8" s="358"/>
      <c r="D8" s="358"/>
      <c r="E8" s="358"/>
      <c r="F8" s="986"/>
      <c r="G8" s="358"/>
      <c r="H8" s="358"/>
      <c r="I8" s="358"/>
      <c r="J8" s="358"/>
      <c r="K8" s="852"/>
      <c r="L8" s="358"/>
      <c r="M8" s="358"/>
      <c r="N8" s="358"/>
      <c r="O8" s="358"/>
      <c r="Q8" s="355"/>
      <c r="S8" s="1357"/>
    </row>
    <row r="9" spans="1:26" ht="48.5" customHeight="1" thickBot="1">
      <c r="B9" s="358"/>
      <c r="C9" s="358"/>
      <c r="D9" s="358"/>
      <c r="E9" s="358"/>
      <c r="F9" s="986"/>
      <c r="G9" s="358"/>
      <c r="H9" s="358"/>
      <c r="I9" s="358"/>
      <c r="J9" s="358"/>
      <c r="K9" s="852"/>
      <c r="L9" s="358"/>
      <c r="M9" s="358"/>
      <c r="N9" s="358"/>
      <c r="O9" s="358"/>
      <c r="Q9" s="355"/>
    </row>
    <row r="10" spans="1:26" ht="23" customHeight="1" thickTop="1" thickBot="1">
      <c r="A10" s="1198">
        <v>1</v>
      </c>
      <c r="B10" s="1053" t="s">
        <v>3079</v>
      </c>
      <c r="C10" s="1046"/>
      <c r="D10" s="1047"/>
      <c r="E10" s="1047"/>
      <c r="F10" s="1047"/>
      <c r="G10" s="1051"/>
      <c r="H10" s="1050"/>
      <c r="I10" s="1047"/>
      <c r="J10" s="1047"/>
      <c r="K10" s="1047"/>
      <c r="L10" s="1048"/>
      <c r="M10" s="1052"/>
      <c r="N10" s="1047"/>
      <c r="O10" s="1047"/>
      <c r="P10" s="1049"/>
      <c r="Q10" s="360"/>
      <c r="T10" s="1358"/>
      <c r="V10" s="1359"/>
      <c r="Z10" s="1359"/>
    </row>
    <row r="11" spans="1:26" ht="31.5" customHeight="1" thickTop="1" thickBot="1">
      <c r="A11" s="1165" t="s">
        <v>3076</v>
      </c>
      <c r="B11" s="1165" t="s">
        <v>3235</v>
      </c>
      <c r="C11" s="1102"/>
      <c r="D11" s="1103"/>
      <c r="E11" s="1103"/>
      <c r="F11" s="1103"/>
      <c r="G11" s="1104"/>
      <c r="H11" s="1102"/>
      <c r="I11" s="1325"/>
      <c r="J11" s="1325"/>
      <c r="K11" s="1325"/>
      <c r="L11" s="1105"/>
      <c r="M11" s="1106"/>
      <c r="N11" s="1103"/>
      <c r="O11" s="1103"/>
      <c r="P11" s="1107"/>
      <c r="Q11" s="360"/>
      <c r="T11" s="1358"/>
      <c r="V11" s="1359"/>
      <c r="Z11" s="1359"/>
    </row>
    <row r="12" spans="1:26" ht="32" customHeight="1" thickTop="1" thickBot="1">
      <c r="B12" s="1440"/>
      <c r="C12" s="1444" t="s">
        <v>2961</v>
      </c>
      <c r="D12" s="1445"/>
      <c r="E12" s="1445"/>
      <c r="F12" s="1446"/>
      <c r="G12" s="958"/>
      <c r="H12" s="1447" t="s">
        <v>2960</v>
      </c>
      <c r="I12" s="1448"/>
      <c r="J12" s="1448"/>
      <c r="K12" s="1449"/>
      <c r="L12" s="453"/>
      <c r="M12" s="1464" t="s">
        <v>3082</v>
      </c>
      <c r="N12" s="1465"/>
      <c r="O12" s="1465"/>
      <c r="P12" s="1466"/>
      <c r="Q12" s="360"/>
      <c r="T12" s="1358"/>
      <c r="V12" s="1359"/>
      <c r="Z12" s="1359"/>
    </row>
    <row r="13" spans="1:26" ht="27" customHeight="1" thickBot="1">
      <c r="B13" s="1441"/>
      <c r="C13" s="1097" t="s">
        <v>2963</v>
      </c>
      <c r="D13" s="1097"/>
      <c r="E13" s="1097"/>
      <c r="F13" s="1098" t="s">
        <v>1853</v>
      </c>
      <c r="G13" s="1070"/>
      <c r="H13" s="1097" t="s">
        <v>1851</v>
      </c>
      <c r="I13" s="1099"/>
      <c r="J13" s="1099"/>
      <c r="K13" s="1097" t="s">
        <v>1854</v>
      </c>
      <c r="L13" s="351"/>
      <c r="M13" s="1097" t="s">
        <v>2963</v>
      </c>
      <c r="N13" s="1097"/>
      <c r="O13" s="1097"/>
      <c r="P13" s="1100" t="s">
        <v>1854</v>
      </c>
      <c r="Q13" s="361"/>
      <c r="S13" s="1360"/>
      <c r="T13" s="1361"/>
      <c r="U13" s="1361"/>
    </row>
    <row r="14" spans="1:26" s="849" customFormat="1" ht="24" customHeight="1">
      <c r="B14" s="1081" t="s">
        <v>1862</v>
      </c>
      <c r="C14" s="537"/>
      <c r="D14" s="537"/>
      <c r="E14" s="537"/>
      <c r="F14" s="997"/>
      <c r="G14" s="536"/>
      <c r="H14" s="537"/>
      <c r="I14" s="537"/>
      <c r="J14" s="537"/>
      <c r="K14" s="570"/>
      <c r="L14" s="536"/>
      <c r="M14" s="537"/>
      <c r="N14" s="537"/>
      <c r="O14" s="536"/>
      <c r="P14" s="1032"/>
      <c r="Q14" s="364"/>
      <c r="S14" s="1362"/>
      <c r="T14" s="1361"/>
    </row>
    <row r="15" spans="1:26" s="849" customFormat="1" ht="31.5" customHeight="1">
      <c r="B15" s="959" t="s">
        <v>3030</v>
      </c>
      <c r="C15" s="1054"/>
      <c r="D15" s="1055"/>
      <c r="E15" s="1056"/>
      <c r="F15" s="1057"/>
      <c r="G15" s="1058"/>
      <c r="H15" s="1059"/>
      <c r="I15" s="1056"/>
      <c r="J15" s="1056"/>
      <c r="K15" s="1060"/>
      <c r="L15" s="1058"/>
      <c r="M15" s="1059"/>
      <c r="N15" s="1056"/>
      <c r="O15" s="1058"/>
      <c r="P15" s="1061"/>
      <c r="Q15" s="364"/>
      <c r="S15" s="1362"/>
    </row>
    <row r="16" spans="1:26" s="849" customFormat="1" ht="22.5" customHeight="1">
      <c r="B16" s="959" t="s">
        <v>3031</v>
      </c>
      <c r="C16" s="1054"/>
      <c r="D16" s="1055"/>
      <c r="E16" s="1056"/>
      <c r="F16" s="1057"/>
      <c r="G16" s="1058"/>
      <c r="H16" s="1059"/>
      <c r="I16" s="1056"/>
      <c r="J16" s="1056"/>
      <c r="K16" s="1060"/>
      <c r="L16" s="1058"/>
      <c r="M16" s="1059"/>
      <c r="N16" s="1056"/>
      <c r="O16" s="1058"/>
      <c r="P16" s="1061"/>
      <c r="Q16" s="364"/>
      <c r="R16" s="1363"/>
      <c r="S16" s="1362"/>
    </row>
    <row r="17" spans="2:19" s="849" customFormat="1" ht="23" customHeight="1">
      <c r="B17" s="959" t="s">
        <v>3032</v>
      </c>
      <c r="C17" s="1062"/>
      <c r="D17" s="1055"/>
      <c r="E17" s="1056"/>
      <c r="F17" s="1063"/>
      <c r="G17" s="1058"/>
      <c r="H17" s="1064"/>
      <c r="I17" s="1056"/>
      <c r="J17" s="1056"/>
      <c r="K17" s="1065"/>
      <c r="L17" s="1058"/>
      <c r="M17" s="1064"/>
      <c r="N17" s="1056"/>
      <c r="O17" s="1058"/>
      <c r="P17" s="1066"/>
      <c r="Q17" s="364"/>
      <c r="S17" s="1362"/>
    </row>
    <row r="18" spans="2:19" ht="13.5" customHeight="1">
      <c r="B18" s="960"/>
      <c r="C18" s="1055"/>
      <c r="D18" s="1055"/>
      <c r="E18" s="1056"/>
      <c r="F18" s="1327"/>
      <c r="G18" s="1058"/>
      <c r="H18" s="1056"/>
      <c r="I18" s="1056"/>
      <c r="J18" s="1056"/>
      <c r="K18" s="1328"/>
      <c r="L18" s="351"/>
      <c r="M18" s="1056"/>
      <c r="N18" s="1056"/>
      <c r="O18" s="1058"/>
      <c r="P18" s="1329"/>
      <c r="Q18" s="364"/>
      <c r="S18" s="1364"/>
    </row>
    <row r="19" spans="2:19" ht="20" customHeight="1" thickBot="1">
      <c r="B19" s="961" t="s">
        <v>35</v>
      </c>
      <c r="C19" s="1067">
        <f>SUM(C15:C17)</f>
        <v>0</v>
      </c>
      <c r="D19" s="1055"/>
      <c r="E19" s="1056"/>
      <c r="F19" s="1068">
        <f>SUM(F15:F17)</f>
        <v>0</v>
      </c>
      <c r="G19" s="1058"/>
      <c r="H19" s="1067">
        <f>SUM(H15:H17)</f>
        <v>0</v>
      </c>
      <c r="I19" s="1056"/>
      <c r="J19" s="1056"/>
      <c r="K19" s="1069">
        <f>SUM(K15:K17)</f>
        <v>0</v>
      </c>
      <c r="L19" s="351"/>
      <c r="M19" s="1067">
        <f>SUM(M15:M17)</f>
        <v>0</v>
      </c>
      <c r="N19" s="1070"/>
      <c r="O19" s="1058"/>
      <c r="P19" s="1071">
        <f>SUM(P15:P17)</f>
        <v>0</v>
      </c>
      <c r="Q19" s="364"/>
      <c r="S19" s="1364"/>
    </row>
    <row r="20" spans="2:19" s="369" customFormat="1" ht="9" customHeight="1" thickBot="1">
      <c r="B20" s="961"/>
      <c r="C20" s="365"/>
      <c r="D20" s="365"/>
      <c r="E20" s="365"/>
      <c r="F20" s="988"/>
      <c r="G20" s="366"/>
      <c r="H20" s="367"/>
      <c r="I20" s="367"/>
      <c r="J20" s="367"/>
      <c r="K20" s="1017"/>
      <c r="L20" s="368"/>
      <c r="M20" s="367"/>
      <c r="N20" s="367"/>
      <c r="O20" s="366"/>
      <c r="P20" s="1025"/>
      <c r="Q20" s="367"/>
      <c r="S20" s="1365"/>
    </row>
    <row r="21" spans="2:19" ht="5.5" customHeight="1" thickBot="1">
      <c r="B21" s="962"/>
      <c r="C21" s="963"/>
      <c r="D21" s="963"/>
      <c r="E21" s="964"/>
      <c r="F21" s="989"/>
      <c r="G21" s="964"/>
      <c r="H21" s="370"/>
      <c r="I21" s="370"/>
      <c r="J21" s="370"/>
      <c r="K21" s="1018"/>
      <c r="L21" s="370"/>
      <c r="M21" s="370"/>
      <c r="N21" s="964"/>
      <c r="O21" s="964"/>
      <c r="P21" s="1026"/>
      <c r="Q21" s="371"/>
      <c r="S21" s="1366"/>
    </row>
    <row r="22" spans="2:19" s="369" customFormat="1" ht="21.65" customHeight="1">
      <c r="B22" s="1082" t="s">
        <v>1863</v>
      </c>
      <c r="C22" s="1115"/>
      <c r="D22" s="1115"/>
      <c r="E22" s="1116"/>
      <c r="F22" s="1117"/>
      <c r="G22" s="1118"/>
      <c r="H22" s="1116"/>
      <c r="I22" s="1116"/>
      <c r="J22" s="1116"/>
      <c r="K22" s="1119"/>
      <c r="L22" s="1120"/>
      <c r="M22" s="1116"/>
      <c r="N22" s="1116"/>
      <c r="O22" s="1118"/>
      <c r="P22" s="1121"/>
      <c r="Q22" s="373"/>
      <c r="S22" s="1364"/>
    </row>
    <row r="23" spans="2:19" s="369" customFormat="1" ht="23" customHeight="1">
      <c r="B23" s="1108" t="s">
        <v>3033</v>
      </c>
      <c r="C23" s="1109"/>
      <c r="D23" s="1110"/>
      <c r="E23" s="1085"/>
      <c r="F23" s="1111"/>
      <c r="G23" s="351"/>
      <c r="H23" s="1088"/>
      <c r="I23" s="1085"/>
      <c r="J23" s="1085"/>
      <c r="K23" s="1112"/>
      <c r="L23" s="351"/>
      <c r="M23" s="1088"/>
      <c r="N23" s="1085"/>
      <c r="O23" s="351"/>
      <c r="P23" s="1113"/>
      <c r="Q23" s="368"/>
      <c r="S23" s="1367"/>
    </row>
    <row r="24" spans="2:19" s="369" customFormat="1" ht="23" customHeight="1">
      <c r="B24" s="1108" t="s">
        <v>2881</v>
      </c>
      <c r="C24" s="1109"/>
      <c r="D24" s="1110"/>
      <c r="E24" s="1085"/>
      <c r="F24" s="1111"/>
      <c r="G24" s="1114"/>
      <c r="H24" s="1088"/>
      <c r="I24" s="1085"/>
      <c r="J24" s="1085"/>
      <c r="K24" s="1112"/>
      <c r="L24" s="351"/>
      <c r="M24" s="1088"/>
      <c r="N24" s="1085"/>
      <c r="O24" s="1114"/>
      <c r="P24" s="1113"/>
      <c r="Q24" s="967"/>
      <c r="S24" s="1368"/>
    </row>
    <row r="25" spans="2:19" s="848" customFormat="1" ht="13" customHeight="1">
      <c r="B25" s="966"/>
      <c r="C25" s="1330"/>
      <c r="D25" s="1055"/>
      <c r="E25" s="1056"/>
      <c r="F25" s="1327"/>
      <c r="G25" s="349"/>
      <c r="H25" s="1056"/>
      <c r="I25" s="1056"/>
      <c r="J25" s="1056"/>
      <c r="K25" s="1328"/>
      <c r="L25" s="1058"/>
      <c r="M25" s="1056"/>
      <c r="N25" s="1056"/>
      <c r="O25" s="349"/>
      <c r="P25" s="1331"/>
      <c r="Q25" s="360"/>
    </row>
    <row r="26" spans="2:19" s="369" customFormat="1" ht="20.5" customHeight="1" thickBot="1">
      <c r="B26" s="1096" t="s">
        <v>35</v>
      </c>
      <c r="C26" s="1067">
        <f>C23+C24</f>
        <v>0</v>
      </c>
      <c r="D26" s="1070"/>
      <c r="E26" s="1072"/>
      <c r="F26" s="1068">
        <f>F23+F24</f>
        <v>0</v>
      </c>
      <c r="G26" s="1073"/>
      <c r="H26" s="1074">
        <f>H23+H24</f>
        <v>0</v>
      </c>
      <c r="I26" s="1072"/>
      <c r="J26" s="1072"/>
      <c r="K26" s="1069">
        <f>K23+K24</f>
        <v>0</v>
      </c>
      <c r="L26" s="1075"/>
      <c r="M26" s="1074">
        <f>M23+M24</f>
        <v>0</v>
      </c>
      <c r="N26" s="1076"/>
      <c r="O26" s="1073"/>
      <c r="P26" s="1071">
        <f>P23+P24</f>
        <v>0</v>
      </c>
      <c r="Q26" s="360"/>
    </row>
    <row r="27" spans="2:19" ht="7.5" customHeight="1" thickBot="1">
      <c r="B27" s="968"/>
      <c r="C27" s="374"/>
      <c r="D27" s="374"/>
      <c r="E27" s="374"/>
      <c r="F27" s="991"/>
      <c r="G27" s="374"/>
      <c r="H27" s="374"/>
      <c r="I27" s="374"/>
      <c r="J27" s="374"/>
      <c r="K27" s="854"/>
      <c r="L27" s="374"/>
      <c r="M27" s="374"/>
      <c r="N27" s="374"/>
      <c r="O27" s="374"/>
      <c r="P27" s="1027"/>
      <c r="Q27" s="371"/>
    </row>
    <row r="28" spans="2:19" ht="7.5" customHeight="1" thickBot="1">
      <c r="B28" s="969"/>
      <c r="C28" s="970"/>
      <c r="D28" s="970"/>
      <c r="E28" s="970"/>
      <c r="F28" s="992"/>
      <c r="G28" s="375"/>
      <c r="H28" s="375"/>
      <c r="I28" s="375"/>
      <c r="J28" s="375"/>
      <c r="K28" s="855"/>
      <c r="L28" s="375"/>
      <c r="M28" s="791"/>
      <c r="N28" s="970"/>
      <c r="O28" s="970"/>
      <c r="P28" s="1028"/>
      <c r="Q28" s="371"/>
    </row>
    <row r="29" spans="2:19" s="369" customFormat="1" ht="19.5" customHeight="1">
      <c r="B29" s="1082" t="s">
        <v>1857</v>
      </c>
      <c r="C29" s="1116"/>
      <c r="D29" s="1116"/>
      <c r="E29" s="1116"/>
      <c r="F29" s="997"/>
      <c r="G29" s="536"/>
      <c r="H29" s="537"/>
      <c r="I29" s="537"/>
      <c r="J29" s="537"/>
      <c r="K29" s="570"/>
      <c r="L29" s="436"/>
      <c r="M29" s="1116"/>
      <c r="N29" s="1116"/>
      <c r="O29" s="1118"/>
      <c r="P29" s="1121"/>
      <c r="Q29" s="373"/>
    </row>
    <row r="30" spans="2:19" s="848" customFormat="1" ht="30.5" customHeight="1">
      <c r="B30" s="965" t="s">
        <v>3034</v>
      </c>
      <c r="C30" s="1059"/>
      <c r="D30" s="1056"/>
      <c r="E30" s="1056"/>
      <c r="F30" s="1057"/>
      <c r="G30" s="1058"/>
      <c r="H30" s="1059"/>
      <c r="I30" s="1056"/>
      <c r="J30" s="1056"/>
      <c r="K30" s="1060"/>
      <c r="L30" s="1058"/>
      <c r="M30" s="1059"/>
      <c r="N30" s="1056"/>
      <c r="O30" s="1058"/>
      <c r="P30" s="1061"/>
      <c r="Q30" s="373"/>
    </row>
    <row r="31" spans="2:19" s="848" customFormat="1" ht="23" customHeight="1">
      <c r="B31" s="965" t="s">
        <v>3035</v>
      </c>
      <c r="C31" s="1059"/>
      <c r="D31" s="1056"/>
      <c r="E31" s="1056"/>
      <c r="F31" s="1057"/>
      <c r="G31" s="1077"/>
      <c r="H31" s="1059"/>
      <c r="I31" s="1056"/>
      <c r="J31" s="1056"/>
      <c r="K31" s="1060"/>
      <c r="L31" s="1058"/>
      <c r="M31" s="1059"/>
      <c r="N31" s="1056"/>
      <c r="O31" s="1077"/>
      <c r="P31" s="1061"/>
      <c r="Q31" s="372"/>
    </row>
    <row r="32" spans="2:19" s="848" customFormat="1" ht="23" customHeight="1">
      <c r="B32" s="965" t="s">
        <v>1858</v>
      </c>
      <c r="C32" s="1059"/>
      <c r="D32" s="1056"/>
      <c r="E32" s="1056"/>
      <c r="F32" s="1057"/>
      <c r="G32" s="1077"/>
      <c r="H32" s="1059"/>
      <c r="I32" s="1056"/>
      <c r="J32" s="1056"/>
      <c r="K32" s="1060"/>
      <c r="L32" s="1058"/>
      <c r="M32" s="1059"/>
      <c r="N32" s="1056"/>
      <c r="O32" s="1077"/>
      <c r="P32" s="1061"/>
      <c r="Q32" s="372"/>
    </row>
    <row r="33" spans="2:17" s="369" customFormat="1" ht="13">
      <c r="B33" s="971"/>
      <c r="C33" s="1332"/>
      <c r="D33" s="1056"/>
      <c r="E33" s="1056"/>
      <c r="F33" s="1327"/>
      <c r="G33" s="1058"/>
      <c r="H33" s="1056"/>
      <c r="I33" s="1056"/>
      <c r="J33" s="1056"/>
      <c r="K33" s="1333"/>
      <c r="L33" s="351"/>
      <c r="M33" s="1332"/>
      <c r="N33" s="1056"/>
      <c r="O33" s="1058"/>
      <c r="P33" s="1334"/>
      <c r="Q33" s="373"/>
    </row>
    <row r="34" spans="2:17" s="369" customFormat="1" ht="24.5" customHeight="1" thickBot="1">
      <c r="B34" s="1096" t="s">
        <v>35</v>
      </c>
      <c r="C34" s="1067">
        <f>C30+C31+C32</f>
        <v>0</v>
      </c>
      <c r="D34" s="1070"/>
      <c r="E34" s="1076"/>
      <c r="F34" s="1068">
        <f>F30+F31+F32</f>
        <v>0</v>
      </c>
      <c r="G34" s="1078"/>
      <c r="H34" s="1074">
        <f>H30+H31+H32</f>
        <v>0</v>
      </c>
      <c r="I34" s="1076"/>
      <c r="J34" s="1076"/>
      <c r="K34" s="1069">
        <f>K30+K31+K32</f>
        <v>0</v>
      </c>
      <c r="L34" s="351"/>
      <c r="M34" s="1074">
        <f>M30+M31+M32</f>
        <v>0</v>
      </c>
      <c r="N34" s="1079"/>
      <c r="O34" s="1080"/>
      <c r="P34" s="1071">
        <f>P30+P31+P32</f>
        <v>0</v>
      </c>
      <c r="Q34" s="367"/>
    </row>
    <row r="35" spans="2:17" s="369" customFormat="1" ht="6.65" customHeight="1" thickBot="1">
      <c r="B35" s="972"/>
      <c r="C35" s="973"/>
      <c r="D35" s="973"/>
      <c r="E35" s="974"/>
      <c r="F35" s="993"/>
      <c r="G35" s="975"/>
      <c r="H35" s="974"/>
      <c r="I35" s="974"/>
      <c r="J35" s="974"/>
      <c r="K35" s="1019"/>
      <c r="L35" s="436"/>
      <c r="M35" s="974"/>
      <c r="N35" s="974"/>
      <c r="O35" s="975"/>
      <c r="P35" s="1029"/>
      <c r="Q35" s="367"/>
    </row>
    <row r="36" spans="2:17" ht="25.5" customHeight="1">
      <c r="B36" s="1083" t="s">
        <v>1859</v>
      </c>
      <c r="C36" s="1122"/>
      <c r="D36" s="1122"/>
      <c r="E36" s="1122"/>
      <c r="F36" s="1123"/>
      <c r="G36" s="1124"/>
      <c r="H36" s="1122"/>
      <c r="I36" s="1122"/>
      <c r="J36" s="1122"/>
      <c r="K36" s="1125"/>
      <c r="L36" s="1126"/>
      <c r="M36" s="1122"/>
      <c r="N36" s="1122"/>
      <c r="O36" s="1124"/>
      <c r="P36" s="1127"/>
      <c r="Q36" s="364"/>
    </row>
    <row r="37" spans="2:17" s="369" customFormat="1" ht="23" customHeight="1">
      <c r="B37" s="976" t="s">
        <v>3033</v>
      </c>
      <c r="C37" s="1059"/>
      <c r="D37" s="1056"/>
      <c r="E37" s="1056"/>
      <c r="F37" s="1057"/>
      <c r="G37" s="1058"/>
      <c r="H37" s="1059"/>
      <c r="I37" s="1056"/>
      <c r="J37" s="1056"/>
      <c r="K37" s="1060"/>
      <c r="L37" s="351"/>
      <c r="M37" s="1059"/>
      <c r="N37" s="1056"/>
      <c r="O37" s="1058"/>
      <c r="P37" s="1061"/>
      <c r="Q37" s="373"/>
    </row>
    <row r="38" spans="2:17" ht="23" customHeight="1">
      <c r="B38" s="977" t="s">
        <v>1860</v>
      </c>
      <c r="C38" s="1059"/>
      <c r="D38" s="1056"/>
      <c r="E38" s="1056"/>
      <c r="F38" s="1057"/>
      <c r="G38" s="1058"/>
      <c r="H38" s="1059"/>
      <c r="I38" s="1056"/>
      <c r="J38" s="1056"/>
      <c r="K38" s="1060"/>
      <c r="L38" s="351"/>
      <c r="M38" s="1059"/>
      <c r="N38" s="1056"/>
      <c r="O38" s="1058"/>
      <c r="P38" s="1061"/>
      <c r="Q38" s="364"/>
    </row>
    <row r="39" spans="2:17" ht="23" customHeight="1">
      <c r="B39" s="978" t="s">
        <v>1861</v>
      </c>
      <c r="C39" s="1084"/>
      <c r="D39" s="1085"/>
      <c r="E39" s="1085"/>
      <c r="F39" s="1057"/>
      <c r="G39" s="1086"/>
      <c r="H39" s="1084"/>
      <c r="I39" s="1085"/>
      <c r="J39" s="1085"/>
      <c r="K39" s="1060"/>
      <c r="L39" s="351"/>
      <c r="M39" s="1084"/>
      <c r="N39" s="1085"/>
      <c r="O39" s="1086"/>
      <c r="P39" s="1061"/>
      <c r="Q39" s="377"/>
    </row>
    <row r="40" spans="2:17" ht="10" customHeight="1">
      <c r="B40" s="978"/>
      <c r="C40" s="1085"/>
      <c r="D40" s="1085"/>
      <c r="E40" s="1085"/>
      <c r="F40" s="1327"/>
      <c r="G40" s="1086"/>
      <c r="H40" s="1085"/>
      <c r="I40" s="1085"/>
      <c r="J40" s="1085"/>
      <c r="K40" s="1328"/>
      <c r="L40" s="351"/>
      <c r="M40" s="1085"/>
      <c r="N40" s="1085"/>
      <c r="O40" s="1086"/>
      <c r="P40" s="1329"/>
      <c r="Q40" s="377"/>
    </row>
    <row r="41" spans="2:17" s="369" customFormat="1" ht="22" customHeight="1" thickBot="1">
      <c r="B41" s="1096" t="s">
        <v>35</v>
      </c>
      <c r="C41" s="1074">
        <f>C37+C38+C39</f>
        <v>0</v>
      </c>
      <c r="D41" s="1079"/>
      <c r="E41" s="1079"/>
      <c r="F41" s="1068">
        <f>F37+F38+F39</f>
        <v>0</v>
      </c>
      <c r="G41" s="1087"/>
      <c r="H41" s="1074">
        <f>H37+H38+H39</f>
        <v>0</v>
      </c>
      <c r="I41" s="1076"/>
      <c r="J41" s="1076"/>
      <c r="K41" s="1069">
        <f>K37+K38+K39</f>
        <v>0</v>
      </c>
      <c r="L41" s="351"/>
      <c r="M41" s="1074">
        <f>M37+M38+M39</f>
        <v>0</v>
      </c>
      <c r="N41" s="1079"/>
      <c r="O41" s="1087"/>
      <c r="P41" s="1071">
        <f>P37+P38+P39</f>
        <v>0</v>
      </c>
      <c r="Q41" s="367"/>
    </row>
    <row r="42" spans="2:17" s="369" customFormat="1" ht="9" customHeight="1" thickBot="1">
      <c r="B42" s="972"/>
      <c r="C42" s="974"/>
      <c r="D42" s="974"/>
      <c r="E42" s="974"/>
      <c r="F42" s="993"/>
      <c r="G42" s="979"/>
      <c r="H42" s="974"/>
      <c r="I42" s="974"/>
      <c r="J42" s="974"/>
      <c r="K42" s="1019"/>
      <c r="L42" s="436"/>
      <c r="M42" s="974"/>
      <c r="N42" s="974"/>
      <c r="O42" s="979"/>
      <c r="P42" s="1029"/>
      <c r="Q42" s="367"/>
    </row>
    <row r="43" spans="2:17" s="369" customFormat="1" ht="23" customHeight="1" thickTop="1">
      <c r="B43" s="1101" t="s">
        <v>3014</v>
      </c>
      <c r="C43" s="1335"/>
      <c r="D43" s="1335"/>
      <c r="E43" s="1335"/>
      <c r="F43" s="1336"/>
      <c r="G43" s="1337"/>
      <c r="H43" s="1335"/>
      <c r="I43" s="1335"/>
      <c r="J43" s="1335"/>
      <c r="K43" s="1338"/>
      <c r="L43" s="1339"/>
      <c r="M43" s="1335"/>
      <c r="N43" s="1335"/>
      <c r="O43" s="1337"/>
      <c r="P43" s="1340"/>
      <c r="Q43" s="373"/>
    </row>
    <row r="44" spans="2:17" s="369" customFormat="1" ht="23" customHeight="1">
      <c r="B44" s="978" t="s">
        <v>3015</v>
      </c>
      <c r="C44" s="1088"/>
      <c r="D44" s="1085"/>
      <c r="E44" s="1085"/>
      <c r="F44" s="1057"/>
      <c r="G44" s="351"/>
      <c r="H44" s="1088"/>
      <c r="I44" s="1085"/>
      <c r="J44" s="1085"/>
      <c r="K44" s="1060"/>
      <c r="L44" s="351"/>
      <c r="M44" s="1088"/>
      <c r="N44" s="1085"/>
      <c r="O44" s="351"/>
      <c r="P44" s="1061"/>
      <c r="Q44" s="368"/>
    </row>
    <row r="45" spans="2:17" s="369" customFormat="1" ht="23" customHeight="1">
      <c r="B45" s="978" t="s">
        <v>2883</v>
      </c>
      <c r="C45" s="1084"/>
      <c r="D45" s="1085"/>
      <c r="E45" s="1085"/>
      <c r="F45" s="1057"/>
      <c r="G45" s="351"/>
      <c r="H45" s="1084"/>
      <c r="I45" s="1085"/>
      <c r="J45" s="1085"/>
      <c r="K45" s="1060"/>
      <c r="L45" s="351"/>
      <c r="M45" s="1084"/>
      <c r="N45" s="1085"/>
      <c r="O45" s="351"/>
      <c r="P45" s="1061"/>
      <c r="Q45" s="368"/>
    </row>
    <row r="46" spans="2:17" s="369" customFormat="1" ht="23" customHeight="1">
      <c r="B46" s="980" t="s">
        <v>7</v>
      </c>
      <c r="C46" s="1084"/>
      <c r="D46" s="1056"/>
      <c r="E46" s="1056"/>
      <c r="F46" s="1057"/>
      <c r="G46" s="1058"/>
      <c r="H46" s="1084"/>
      <c r="I46" s="1056"/>
      <c r="J46" s="1056"/>
      <c r="K46" s="1060"/>
      <c r="L46" s="351"/>
      <c r="M46" s="1084"/>
      <c r="N46" s="1056"/>
      <c r="O46" s="1058"/>
      <c r="P46" s="1061"/>
      <c r="Q46" s="373"/>
    </row>
    <row r="47" spans="2:17" s="369" customFormat="1" ht="11.5" customHeight="1">
      <c r="B47" s="980"/>
      <c r="C47" s="1085"/>
      <c r="D47" s="1056"/>
      <c r="E47" s="1056"/>
      <c r="F47" s="1327"/>
      <c r="G47" s="1058"/>
      <c r="H47" s="1085"/>
      <c r="I47" s="1056"/>
      <c r="J47" s="1056"/>
      <c r="K47" s="1328"/>
      <c r="L47" s="351"/>
      <c r="M47" s="1085"/>
      <c r="N47" s="1056"/>
      <c r="O47" s="1058"/>
      <c r="P47" s="1329"/>
      <c r="Q47" s="373"/>
    </row>
    <row r="48" spans="2:17" s="369" customFormat="1" ht="23" customHeight="1" thickBot="1">
      <c r="B48" s="1096" t="s">
        <v>35</v>
      </c>
      <c r="C48" s="1074">
        <f>SUM(C44:C46)</f>
        <v>0</v>
      </c>
      <c r="D48" s="1056"/>
      <c r="E48" s="1056"/>
      <c r="F48" s="1068">
        <f>SUM(F44:F46)</f>
        <v>0</v>
      </c>
      <c r="G48" s="1058"/>
      <c r="H48" s="1074">
        <f>SUM(H44:H46)</f>
        <v>0</v>
      </c>
      <c r="I48" s="1056"/>
      <c r="J48" s="1056"/>
      <c r="K48" s="1069">
        <f>SUM(K44:K46)</f>
        <v>0</v>
      </c>
      <c r="L48" s="351"/>
      <c r="M48" s="1074">
        <f>SUM(M44:M46)</f>
        <v>0</v>
      </c>
      <c r="N48" s="1056"/>
      <c r="O48" s="1058"/>
      <c r="P48" s="1071">
        <f>SUM(P44:P46)</f>
        <v>0</v>
      </c>
      <c r="Q48" s="373"/>
    </row>
    <row r="49" spans="1:18" ht="9" customHeight="1" thickBot="1">
      <c r="A49" s="1193"/>
      <c r="B49" s="1193"/>
      <c r="C49" s="1194"/>
      <c r="D49" s="1194"/>
      <c r="E49" s="1194"/>
      <c r="F49" s="1195"/>
      <c r="G49" s="539"/>
      <c r="H49" s="1194"/>
      <c r="I49" s="1194"/>
      <c r="J49" s="1194"/>
      <c r="K49" s="1196"/>
      <c r="L49" s="449"/>
      <c r="M49" s="1194"/>
      <c r="N49" s="1194"/>
      <c r="O49" s="539"/>
      <c r="P49" s="1197"/>
      <c r="Q49" s="378"/>
    </row>
    <row r="50" spans="1:18" ht="51" customHeight="1" thickTop="1" thickBot="1">
      <c r="B50" s="981"/>
      <c r="C50" s="378"/>
      <c r="D50" s="378"/>
      <c r="E50" s="378"/>
      <c r="F50" s="994"/>
      <c r="G50" s="379"/>
      <c r="H50" s="378"/>
      <c r="I50" s="378"/>
      <c r="J50" s="378"/>
      <c r="K50" s="1020"/>
      <c r="L50" s="355"/>
      <c r="M50" s="378"/>
      <c r="N50" s="378"/>
      <c r="O50" s="379"/>
      <c r="P50" s="1020"/>
      <c r="Q50" s="378"/>
    </row>
    <row r="51" spans="1:18" ht="34.5" customHeight="1" thickTop="1" thickBot="1">
      <c r="A51" s="1165" t="s">
        <v>3077</v>
      </c>
      <c r="B51" s="1188" t="s">
        <v>3078</v>
      </c>
      <c r="C51" s="982"/>
      <c r="D51" s="540"/>
      <c r="E51" s="540"/>
      <c r="F51" s="1154"/>
      <c r="G51" s="1089"/>
      <c r="H51" s="1090"/>
      <c r="I51" s="1090"/>
      <c r="J51" s="1090"/>
      <c r="K51" s="1154"/>
      <c r="L51" s="1091"/>
      <c r="M51" s="1090"/>
      <c r="N51" s="1090"/>
      <c r="O51" s="1092"/>
      <c r="P51" s="1155"/>
      <c r="Q51" s="363"/>
    </row>
    <row r="52" spans="1:18" ht="10" customHeight="1" thickBot="1">
      <c r="A52" s="1039"/>
      <c r="B52" s="1039"/>
      <c r="C52" s="539"/>
      <c r="D52" s="539"/>
      <c r="E52" s="539"/>
      <c r="F52" s="1036"/>
      <c r="G52" s="541"/>
      <c r="H52" s="539"/>
      <c r="I52" s="539"/>
      <c r="J52" s="539"/>
      <c r="K52" s="1037"/>
      <c r="L52" s="449"/>
      <c r="M52" s="539"/>
      <c r="N52" s="539"/>
      <c r="O52" s="541"/>
      <c r="P52" s="1038"/>
      <c r="Q52" s="380"/>
    </row>
    <row r="53" spans="1:18" ht="2.5" customHeight="1" thickTop="1">
      <c r="B53" s="379"/>
      <c r="C53" s="379"/>
      <c r="D53" s="379"/>
      <c r="E53" s="379"/>
      <c r="F53" s="995"/>
      <c r="G53" s="380"/>
      <c r="H53" s="379"/>
      <c r="I53" s="379"/>
      <c r="J53" s="379"/>
      <c r="K53" s="852"/>
      <c r="L53" s="355"/>
      <c r="M53" s="379"/>
      <c r="N53" s="379"/>
      <c r="O53" s="380"/>
      <c r="P53" s="1030"/>
      <c r="Q53" s="380"/>
    </row>
    <row r="54" spans="1:18" s="369" customFormat="1" ht="51" customHeight="1" thickBot="1">
      <c r="B54" s="1199"/>
      <c r="C54" s="372"/>
      <c r="D54" s="372"/>
      <c r="E54" s="372"/>
      <c r="F54" s="990"/>
      <c r="G54" s="373"/>
      <c r="H54" s="372"/>
      <c r="I54" s="372"/>
      <c r="J54" s="372"/>
      <c r="K54" s="538"/>
      <c r="L54" s="368"/>
      <c r="M54" s="372"/>
      <c r="N54" s="372"/>
      <c r="O54" s="373"/>
      <c r="P54" s="538"/>
      <c r="Q54" s="373"/>
    </row>
    <row r="55" spans="1:18" s="369" customFormat="1" ht="58" customHeight="1" thickTop="1" thickBot="1">
      <c r="A55" s="1165" t="s">
        <v>3080</v>
      </c>
      <c r="B55" s="1185" t="s">
        <v>3100</v>
      </c>
      <c r="C55" s="1159" t="s">
        <v>1851</v>
      </c>
      <c r="D55" s="1160"/>
      <c r="E55" s="1160"/>
      <c r="F55" s="1161" t="s">
        <v>1853</v>
      </c>
      <c r="G55" s="1162"/>
      <c r="H55" s="1160" t="s">
        <v>1851</v>
      </c>
      <c r="I55" s="1160"/>
      <c r="J55" s="1160"/>
      <c r="K55" s="1161" t="s">
        <v>1853</v>
      </c>
      <c r="L55" s="1163"/>
      <c r="M55" s="1160" t="s">
        <v>1851</v>
      </c>
      <c r="N55" s="1160"/>
      <c r="O55" s="1162"/>
      <c r="P55" s="1164" t="s">
        <v>1853</v>
      </c>
      <c r="Q55" s="373"/>
      <c r="R55" s="957"/>
    </row>
    <row r="56" spans="1:18" s="369" customFormat="1" ht="32.5" customHeight="1" thickTop="1">
      <c r="B56" s="870" t="s">
        <v>1855</v>
      </c>
      <c r="C56" s="1128"/>
      <c r="D56" s="1056"/>
      <c r="E56" s="1056"/>
      <c r="F56" s="1134"/>
      <c r="G56" s="1058"/>
      <c r="H56" s="1128"/>
      <c r="I56" s="1056"/>
      <c r="J56" s="1056"/>
      <c r="K56" s="1129"/>
      <c r="L56" s="351"/>
      <c r="M56" s="1128"/>
      <c r="N56" s="1056"/>
      <c r="O56" s="1058"/>
      <c r="P56" s="1130"/>
      <c r="Q56" s="373"/>
      <c r="R56" s="1369" t="str">
        <f>IF(C67&gt;0,"N'oubliez pas de remplir cette section! Indiquez 0 lorsque il n'en y a pas!","")</f>
        <v/>
      </c>
    </row>
    <row r="57" spans="1:18" s="369" customFormat="1" ht="24.5" customHeight="1">
      <c r="B57" s="870" t="s">
        <v>1856</v>
      </c>
      <c r="C57" s="1131"/>
      <c r="D57" s="1056"/>
      <c r="E57" s="1056"/>
      <c r="F57" s="1134"/>
      <c r="G57" s="1058"/>
      <c r="H57" s="1131"/>
      <c r="I57" s="1056"/>
      <c r="J57" s="1056"/>
      <c r="K57" s="1132"/>
      <c r="L57" s="351"/>
      <c r="M57" s="1131"/>
      <c r="N57" s="1056"/>
      <c r="O57" s="1058"/>
      <c r="P57" s="1133"/>
      <c r="Q57" s="373"/>
    </row>
    <row r="58" spans="1:18" s="369" customFormat="1" ht="27.5" customHeight="1">
      <c r="B58" s="870" t="s">
        <v>3042</v>
      </c>
      <c r="C58" s="1131"/>
      <c r="D58" s="1056"/>
      <c r="E58" s="1056"/>
      <c r="F58" s="1134"/>
      <c r="G58" s="1058"/>
      <c r="H58" s="1131"/>
      <c r="I58" s="1056"/>
      <c r="J58" s="1056"/>
      <c r="K58" s="1132"/>
      <c r="L58" s="351"/>
      <c r="M58" s="1131"/>
      <c r="N58" s="1056"/>
      <c r="O58" s="1058"/>
      <c r="P58" s="1133"/>
      <c r="Q58" s="373"/>
    </row>
    <row r="59" spans="1:18" s="369" customFormat="1" ht="8" customHeight="1">
      <c r="A59" s="1204"/>
      <c r="B59" s="971"/>
      <c r="C59" s="372"/>
      <c r="D59" s="372"/>
      <c r="E59" s="372"/>
      <c r="F59" s="990"/>
      <c r="G59" s="373"/>
      <c r="H59" s="372"/>
      <c r="I59" s="372"/>
      <c r="J59" s="372"/>
      <c r="K59" s="538"/>
      <c r="L59" s="368"/>
      <c r="M59" s="372"/>
      <c r="N59" s="372"/>
      <c r="O59" s="373"/>
      <c r="P59" s="1192"/>
      <c r="Q59" s="373"/>
    </row>
    <row r="60" spans="1:18" ht="6" customHeight="1" thickBot="1">
      <c r="A60" s="1205"/>
      <c r="B60" s="1206"/>
      <c r="C60" s="1207"/>
      <c r="D60" s="1207"/>
      <c r="E60" s="1207"/>
      <c r="F60" s="1208"/>
      <c r="G60" s="1209"/>
      <c r="H60" s="1207"/>
      <c r="I60" s="1207"/>
      <c r="J60" s="1207"/>
      <c r="K60" s="1210"/>
      <c r="L60" s="449"/>
      <c r="M60" s="1207"/>
      <c r="N60" s="1207"/>
      <c r="O60" s="1209"/>
      <c r="P60" s="1211"/>
      <c r="Q60" s="364"/>
    </row>
    <row r="61" spans="1:18" ht="10.5" customHeight="1" thickTop="1">
      <c r="B61" s="355"/>
      <c r="C61" s="363"/>
      <c r="D61" s="363"/>
      <c r="E61" s="363"/>
      <c r="F61" s="987"/>
      <c r="G61" s="364"/>
      <c r="H61" s="363"/>
      <c r="I61" s="363"/>
      <c r="J61" s="363"/>
      <c r="K61" s="853"/>
      <c r="L61" s="355"/>
      <c r="M61" s="363"/>
      <c r="N61" s="363"/>
      <c r="O61" s="364"/>
      <c r="P61" s="1033"/>
      <c r="Q61" s="364"/>
    </row>
    <row r="62" spans="1:18" ht="0.65" customHeight="1">
      <c r="B62" s="355"/>
      <c r="C62" s="363"/>
      <c r="D62" s="363"/>
      <c r="E62" s="363"/>
      <c r="F62" s="987"/>
      <c r="G62" s="364"/>
      <c r="H62" s="363"/>
      <c r="I62" s="363"/>
      <c r="J62" s="363"/>
      <c r="K62" s="853"/>
      <c r="L62" s="355"/>
      <c r="M62" s="363"/>
      <c r="N62" s="363"/>
      <c r="O62" s="364"/>
      <c r="P62" s="1033"/>
      <c r="Q62" s="364"/>
    </row>
    <row r="63" spans="1:18" ht="33" customHeight="1" thickBot="1">
      <c r="B63" s="355"/>
      <c r="C63" s="363"/>
      <c r="D63" s="363"/>
      <c r="E63" s="363"/>
      <c r="F63" s="987"/>
      <c r="G63" s="364"/>
      <c r="H63" s="363"/>
      <c r="I63" s="363"/>
      <c r="J63" s="363"/>
      <c r="K63" s="853"/>
      <c r="L63" s="355"/>
      <c r="M63" s="363"/>
      <c r="N63" s="363"/>
      <c r="O63" s="364"/>
      <c r="P63" s="1033"/>
      <c r="Q63" s="364"/>
    </row>
    <row r="64" spans="1:18" ht="30" customHeight="1" thickTop="1">
      <c r="A64" s="1451" t="s">
        <v>2882</v>
      </c>
      <c r="B64" s="1452"/>
      <c r="C64" s="1460" t="s">
        <v>2961</v>
      </c>
      <c r="D64" s="1461"/>
      <c r="E64" s="1461"/>
      <c r="F64" s="1461"/>
      <c r="G64" s="1200"/>
      <c r="H64" s="1460" t="s">
        <v>2960</v>
      </c>
      <c r="I64" s="1461"/>
      <c r="J64" s="1461"/>
      <c r="K64" s="1461"/>
      <c r="L64" s="1201"/>
      <c r="M64" s="1460" t="s">
        <v>1852</v>
      </c>
      <c r="N64" s="1461"/>
      <c r="O64" s="1461"/>
      <c r="P64" s="1462"/>
      <c r="Q64" s="380"/>
    </row>
    <row r="65" spans="1:18" s="352" customFormat="1" ht="30" customHeight="1" thickBot="1">
      <c r="A65" s="1453"/>
      <c r="B65" s="1454"/>
      <c r="C65" s="1180" t="s">
        <v>1851</v>
      </c>
      <c r="D65" s="1181"/>
      <c r="E65" s="1181"/>
      <c r="F65" s="1182" t="s">
        <v>1853</v>
      </c>
      <c r="G65" s="1183"/>
      <c r="H65" s="1180" t="s">
        <v>1851</v>
      </c>
      <c r="I65" s="1181"/>
      <c r="J65" s="1181"/>
      <c r="K65" s="1182" t="s">
        <v>1853</v>
      </c>
      <c r="L65" s="1184"/>
      <c r="M65" s="1180" t="s">
        <v>1851</v>
      </c>
      <c r="N65" s="1181"/>
      <c r="O65" s="1181"/>
      <c r="P65" s="1202" t="s">
        <v>1853</v>
      </c>
      <c r="Q65" s="1167"/>
    </row>
    <row r="66" spans="1:18" s="369" customFormat="1" ht="10" customHeight="1">
      <c r="A66" s="1453"/>
      <c r="B66" s="1454"/>
      <c r="C66" s="1179"/>
      <c r="D66" s="1168"/>
      <c r="E66" s="1169"/>
      <c r="F66" s="1170"/>
      <c r="G66" s="1171"/>
      <c r="H66" s="1174"/>
      <c r="I66" s="1169"/>
      <c r="J66" s="1169"/>
      <c r="K66" s="1175"/>
      <c r="L66" s="1166"/>
      <c r="M66" s="1174"/>
      <c r="N66" s="1168"/>
      <c r="O66" s="1178"/>
      <c r="P66" s="1093"/>
      <c r="Q66" s="373"/>
    </row>
    <row r="67" spans="1:18" s="369" customFormat="1" ht="26.15" customHeight="1">
      <c r="A67" s="1453"/>
      <c r="B67" s="1454"/>
      <c r="C67" s="1176">
        <f>C48+C41+C34+C26+C19</f>
        <v>0</v>
      </c>
      <c r="D67" s="1172"/>
      <c r="E67" s="1169"/>
      <c r="F67" s="1094">
        <f>F19+F26+F34+F41+F48</f>
        <v>0</v>
      </c>
      <c r="G67" s="1171"/>
      <c r="H67" s="1176"/>
      <c r="I67" s="1169"/>
      <c r="J67" s="1169"/>
      <c r="K67" s="1095">
        <f>K19+K26+K34+K41+K48</f>
        <v>0</v>
      </c>
      <c r="L67" s="1166"/>
      <c r="M67" s="1176"/>
      <c r="N67" s="1172"/>
      <c r="O67" s="1178"/>
      <c r="P67" s="1203">
        <f>P19+P26+P34+P41+P48</f>
        <v>0</v>
      </c>
      <c r="Q67" s="373"/>
      <c r="R67" s="957"/>
    </row>
    <row r="68" spans="1:18" s="369" customFormat="1" ht="7" customHeight="1" thickBot="1">
      <c r="A68" s="1455"/>
      <c r="B68" s="1456"/>
      <c r="C68" s="871"/>
      <c r="D68" s="871"/>
      <c r="E68" s="871"/>
      <c r="F68" s="996"/>
      <c r="G68" s="1173"/>
      <c r="H68" s="1177"/>
      <c r="I68" s="871"/>
      <c r="J68" s="871"/>
      <c r="K68" s="872"/>
      <c r="L68" s="874"/>
      <c r="M68" s="1177"/>
      <c r="N68" s="871"/>
      <c r="O68" s="873"/>
      <c r="P68" s="1031"/>
      <c r="Q68" s="373"/>
    </row>
    <row r="69" spans="1:18" ht="50" customHeight="1" thickTop="1" thickBot="1">
      <c r="B69" s="449"/>
      <c r="C69" s="363"/>
      <c r="D69" s="363"/>
      <c r="E69" s="363"/>
      <c r="F69" s="987"/>
      <c r="G69" s="364"/>
      <c r="H69" s="363"/>
      <c r="I69" s="363"/>
      <c r="J69" s="363"/>
      <c r="K69" s="853"/>
      <c r="L69" s="355"/>
      <c r="M69" s="363"/>
      <c r="N69" s="363"/>
      <c r="O69" s="364"/>
      <c r="P69" s="1033"/>
      <c r="Q69" s="364"/>
    </row>
    <row r="70" spans="1:18" ht="32.5" customHeight="1" thickTop="1">
      <c r="A70" s="1187" t="s">
        <v>210</v>
      </c>
      <c r="B70" s="1187" t="s">
        <v>3081</v>
      </c>
      <c r="C70" s="1135"/>
      <c r="D70" s="1136"/>
      <c r="E70" s="1136"/>
      <c r="F70" s="1137"/>
      <c r="G70" s="1138"/>
      <c r="H70" s="1135"/>
      <c r="I70" s="1136"/>
      <c r="J70" s="1136"/>
      <c r="K70" s="1139"/>
      <c r="L70" s="1140"/>
      <c r="M70" s="364"/>
      <c r="P70" s="356"/>
    </row>
    <row r="71" spans="1:18" ht="10" customHeight="1">
      <c r="B71" s="450"/>
      <c r="C71" s="451"/>
      <c r="D71" s="452"/>
      <c r="E71" s="452"/>
      <c r="F71" s="998"/>
      <c r="G71" s="364"/>
      <c r="H71" s="451"/>
      <c r="I71" s="452"/>
      <c r="J71" s="452"/>
      <c r="K71" s="856"/>
      <c r="L71" s="1040"/>
      <c r="M71" s="364"/>
      <c r="P71" s="356"/>
    </row>
    <row r="72" spans="1:18" ht="32" customHeight="1">
      <c r="B72" s="1186" t="s">
        <v>3074</v>
      </c>
      <c r="C72" s="1145" t="s">
        <v>2961</v>
      </c>
      <c r="D72" s="1150"/>
      <c r="E72" s="1150"/>
      <c r="F72" s="1151"/>
      <c r="G72" s="1058"/>
      <c r="H72" s="1145" t="s">
        <v>2960</v>
      </c>
      <c r="I72" s="1152"/>
      <c r="J72" s="1152"/>
      <c r="K72" s="1153"/>
      <c r="L72" s="1040"/>
      <c r="M72" s="364"/>
      <c r="P72" s="356"/>
    </row>
    <row r="73" spans="1:18" ht="10.5" customHeight="1">
      <c r="B73" s="1144"/>
      <c r="C73" s="1041"/>
      <c r="D73" s="1042"/>
      <c r="E73" s="1042"/>
      <c r="F73" s="1043"/>
      <c r="G73" s="364"/>
      <c r="H73" s="1041"/>
      <c r="I73" s="1042"/>
      <c r="J73" s="1042"/>
      <c r="K73" s="1044"/>
      <c r="L73" s="1040"/>
      <c r="M73" s="364"/>
      <c r="P73" s="356"/>
    </row>
    <row r="74" spans="1:18" ht="24.65" customHeight="1">
      <c r="B74" s="1143" t="s">
        <v>3043</v>
      </c>
      <c r="C74" s="1442"/>
      <c r="D74" s="1442"/>
      <c r="E74" s="1442"/>
      <c r="F74" s="1442"/>
      <c r="G74" s="351"/>
      <c r="H74" s="1442"/>
      <c r="I74" s="1442"/>
      <c r="J74" s="1442"/>
      <c r="K74" s="1442"/>
      <c r="L74" s="1040"/>
      <c r="M74" s="364"/>
      <c r="P74" s="356"/>
    </row>
    <row r="75" spans="1:18" ht="18.649999999999999" customHeight="1">
      <c r="B75" s="1141" t="s">
        <v>330</v>
      </c>
      <c r="C75" s="1443"/>
      <c r="D75" s="1443"/>
      <c r="E75" s="1443"/>
      <c r="F75" s="1443"/>
      <c r="G75" s="351"/>
      <c r="H75" s="1443"/>
      <c r="I75" s="1443"/>
      <c r="J75" s="1443"/>
      <c r="K75" s="1443"/>
      <c r="L75" s="1040"/>
      <c r="M75" s="364"/>
      <c r="O75" s="957"/>
      <c r="P75" s="356"/>
    </row>
    <row r="76" spans="1:18" ht="18.649999999999999" customHeight="1">
      <c r="B76" s="1141" t="s">
        <v>332</v>
      </c>
      <c r="C76" s="1443"/>
      <c r="D76" s="1443"/>
      <c r="E76" s="1443"/>
      <c r="F76" s="1443"/>
      <c r="G76" s="351"/>
      <c r="H76" s="1443"/>
      <c r="I76" s="1443"/>
      <c r="J76" s="1443"/>
      <c r="K76" s="1443"/>
      <c r="L76" s="1040"/>
      <c r="M76" s="364"/>
      <c r="P76" s="356"/>
    </row>
    <row r="77" spans="1:18" ht="18.649999999999999" customHeight="1">
      <c r="B77" s="1142" t="s">
        <v>2905</v>
      </c>
      <c r="C77" s="1443"/>
      <c r="D77" s="1443"/>
      <c r="E77" s="1443"/>
      <c r="F77" s="1443"/>
      <c r="G77" s="351"/>
      <c r="H77" s="1443"/>
      <c r="I77" s="1443"/>
      <c r="J77" s="1443"/>
      <c r="K77" s="1443"/>
      <c r="L77" s="1040"/>
      <c r="M77" s="364"/>
      <c r="P77" s="356"/>
    </row>
    <row r="78" spans="1:18" ht="9" customHeight="1" thickBot="1">
      <c r="B78" s="454"/>
      <c r="C78" s="1341"/>
      <c r="D78" s="1341"/>
      <c r="E78" s="1341"/>
      <c r="F78" s="1342"/>
      <c r="G78" s="355"/>
      <c r="H78" s="1343"/>
      <c r="I78" s="1343"/>
      <c r="J78" s="1343"/>
      <c r="K78" s="1344"/>
      <c r="L78" s="1040"/>
      <c r="M78" s="364"/>
      <c r="P78" s="356"/>
    </row>
    <row r="79" spans="1:18" s="1149" customFormat="1" ht="22.5" customHeight="1" thickBot="1">
      <c r="B79" s="1146" t="s">
        <v>8</v>
      </c>
      <c r="C79" s="1463">
        <f>SUM(C74:F77)</f>
        <v>0</v>
      </c>
      <c r="D79" s="1463"/>
      <c r="E79" s="1463"/>
      <c r="F79" s="1463"/>
      <c r="G79" s="1147"/>
      <c r="H79" s="1463">
        <f>SUM(H74:K77)</f>
        <v>0</v>
      </c>
      <c r="I79" s="1463"/>
      <c r="J79" s="1463"/>
      <c r="K79" s="1463"/>
      <c r="L79" s="1148"/>
      <c r="M79" s="1147"/>
    </row>
    <row r="80" spans="1:18" ht="10" customHeight="1">
      <c r="B80" s="533"/>
      <c r="C80" s="363"/>
      <c r="D80" s="363"/>
      <c r="E80" s="363"/>
      <c r="F80" s="987"/>
      <c r="G80" s="364"/>
      <c r="H80" s="363"/>
      <c r="I80" s="363"/>
      <c r="J80" s="363"/>
      <c r="K80" s="853"/>
      <c r="L80" s="1040"/>
      <c r="M80" s="364"/>
      <c r="P80" s="356"/>
    </row>
    <row r="81" spans="1:19" s="369" customFormat="1" ht="10" customHeight="1" thickBot="1">
      <c r="A81" s="1216"/>
      <c r="B81" s="542"/>
      <c r="C81" s="543"/>
      <c r="D81" s="543"/>
      <c r="E81" s="543"/>
      <c r="F81" s="999"/>
      <c r="G81" s="543"/>
      <c r="H81" s="543"/>
      <c r="I81" s="543"/>
      <c r="J81" s="543"/>
      <c r="K81" s="857"/>
      <c r="L81" s="1045"/>
      <c r="M81" s="368"/>
    </row>
    <row r="82" spans="1:19" ht="8.5" customHeight="1" thickTop="1">
      <c r="B82" s="1217"/>
      <c r="C82" s="354"/>
      <c r="D82" s="354"/>
      <c r="E82" s="354"/>
      <c r="F82" s="984"/>
      <c r="G82" s="354"/>
      <c r="H82" s="354"/>
      <c r="I82" s="354"/>
      <c r="J82" s="354"/>
      <c r="K82" s="851"/>
      <c r="L82" s="354"/>
      <c r="M82" s="354"/>
      <c r="N82" s="354"/>
      <c r="O82" s="354"/>
      <c r="P82" s="851"/>
      <c r="Q82" s="354"/>
    </row>
    <row r="83" spans="1:19" ht="50.5" customHeight="1" thickBot="1">
      <c r="B83" s="353"/>
      <c r="C83" s="354"/>
      <c r="D83" s="354"/>
      <c r="E83" s="354"/>
      <c r="F83" s="984"/>
      <c r="G83" s="354"/>
      <c r="H83" s="354"/>
      <c r="I83" s="354"/>
      <c r="J83" s="354"/>
      <c r="K83" s="851"/>
      <c r="L83" s="354"/>
      <c r="M83" s="354"/>
      <c r="N83" s="354"/>
      <c r="O83" s="354"/>
      <c r="P83" s="851"/>
      <c r="Q83" s="354"/>
    </row>
    <row r="84" spans="1:19" s="369" customFormat="1" ht="24.5" customHeight="1">
      <c r="A84" s="1189" t="s">
        <v>2911</v>
      </c>
      <c r="B84" s="1347" t="s">
        <v>3101</v>
      </c>
      <c r="C84" s="1348"/>
      <c r="D84" s="1348"/>
      <c r="E84" s="1349"/>
      <c r="F84" s="1000"/>
      <c r="G84" s="435"/>
      <c r="H84" s="435"/>
      <c r="I84" s="435"/>
      <c r="J84" s="435"/>
      <c r="K84" s="858"/>
      <c r="L84" s="435"/>
      <c r="M84" s="435"/>
      <c r="N84" s="435"/>
      <c r="O84" s="435"/>
      <c r="P84" s="1034"/>
      <c r="Q84" s="368"/>
    </row>
    <row r="85" spans="1:19" s="369" customFormat="1" ht="15.65" customHeight="1">
      <c r="A85" s="1345"/>
      <c r="B85" s="1350"/>
      <c r="C85" s="376"/>
      <c r="D85" s="376"/>
      <c r="E85" s="1351"/>
      <c r="F85" s="1001"/>
      <c r="G85" s="376"/>
      <c r="H85" s="376"/>
      <c r="I85" s="376"/>
      <c r="J85" s="376"/>
      <c r="K85" s="859"/>
      <c r="L85" s="376"/>
      <c r="M85" s="376"/>
      <c r="N85" s="376"/>
      <c r="O85" s="376"/>
      <c r="P85" s="1035"/>
      <c r="Q85" s="368"/>
    </row>
    <row r="86" spans="1:19" s="369" customFormat="1" ht="20.5" customHeight="1">
      <c r="A86" s="1345"/>
      <c r="B86" s="1352" t="s">
        <v>1866</v>
      </c>
      <c r="C86" s="455"/>
      <c r="D86" s="359"/>
      <c r="E86" s="1353"/>
      <c r="F86" s="1002"/>
      <c r="G86" s="359"/>
      <c r="H86" s="359"/>
      <c r="I86" s="359"/>
      <c r="J86" s="359"/>
      <c r="K86" s="860"/>
      <c r="L86" s="381"/>
      <c r="M86" s="359"/>
      <c r="N86" s="359"/>
      <c r="O86" s="359"/>
      <c r="P86" s="860"/>
      <c r="Q86" s="381"/>
    </row>
    <row r="87" spans="1:19" s="369" customFormat="1" ht="22" customHeight="1">
      <c r="A87" s="1345"/>
      <c r="B87" s="1352" t="s">
        <v>1864</v>
      </c>
      <c r="C87" s="456"/>
      <c r="D87" s="381"/>
      <c r="E87" s="1354"/>
      <c r="F87" s="1003"/>
      <c r="G87" s="381"/>
      <c r="H87" s="381"/>
      <c r="I87" s="381"/>
      <c r="J87" s="381"/>
      <c r="K87" s="861"/>
      <c r="L87" s="381"/>
      <c r="M87" s="381"/>
      <c r="N87" s="381"/>
      <c r="O87" s="381"/>
      <c r="P87" s="861"/>
      <c r="Q87" s="381"/>
    </row>
    <row r="88" spans="1:19" s="369" customFormat="1" ht="12" customHeight="1" thickBot="1">
      <c r="A88" s="1346"/>
      <c r="B88" s="1355"/>
      <c r="C88" s="366"/>
      <c r="D88" s="366"/>
      <c r="E88" s="1356"/>
      <c r="F88" s="1003"/>
      <c r="G88" s="381"/>
      <c r="H88" s="381"/>
      <c r="I88" s="381"/>
      <c r="J88" s="381"/>
      <c r="K88" s="861"/>
      <c r="L88" s="381"/>
      <c r="M88" s="381"/>
      <c r="N88" s="381"/>
      <c r="O88" s="381"/>
      <c r="P88" s="861"/>
      <c r="Q88" s="381"/>
    </row>
    <row r="89" spans="1:19" s="369" customFormat="1" ht="36.65" customHeight="1" thickTop="1">
      <c r="B89" s="372"/>
      <c r="C89" s="381"/>
      <c r="D89" s="381"/>
      <c r="E89" s="381"/>
      <c r="F89" s="1003"/>
      <c r="G89" s="381"/>
      <c r="H89" s="381"/>
      <c r="I89" s="381"/>
      <c r="J89" s="381"/>
      <c r="K89" s="861"/>
      <c r="L89" s="381"/>
      <c r="M89" s="381"/>
      <c r="N89" s="381"/>
      <c r="O89" s="381"/>
      <c r="P89" s="861"/>
      <c r="Q89" s="381"/>
    </row>
    <row r="90" spans="1:19" ht="1.5" customHeight="1">
      <c r="B90" s="363"/>
      <c r="C90" s="1458"/>
      <c r="D90" s="1458"/>
      <c r="E90" s="1458"/>
      <c r="F90" s="1458"/>
      <c r="G90" s="1458"/>
      <c r="H90" s="1458"/>
      <c r="I90" s="1458"/>
      <c r="J90" s="1458"/>
      <c r="K90" s="1458"/>
      <c r="L90" s="437"/>
      <c r="M90" s="1458"/>
      <c r="N90" s="1458"/>
      <c r="O90" s="1458"/>
      <c r="P90" s="1458"/>
      <c r="Q90" s="380"/>
    </row>
    <row r="91" spans="1:19" ht="8.5" customHeight="1">
      <c r="B91" s="353"/>
      <c r="C91" s="354"/>
      <c r="D91" s="354"/>
      <c r="E91" s="354"/>
      <c r="F91" s="984"/>
      <c r="G91" s="354"/>
      <c r="H91" s="354"/>
      <c r="I91" s="354"/>
      <c r="J91" s="354"/>
      <c r="K91" s="851"/>
      <c r="L91" s="354"/>
      <c r="M91" s="354"/>
      <c r="N91" s="354"/>
      <c r="O91" s="354"/>
      <c r="Q91" s="355"/>
      <c r="S91" s="356" t="s">
        <v>92</v>
      </c>
    </row>
    <row r="92" spans="1:19" ht="19.5" hidden="1" customHeight="1">
      <c r="B92" s="382"/>
      <c r="C92" s="382"/>
      <c r="D92" s="382"/>
      <c r="E92" s="382"/>
      <c r="F92" s="1004"/>
      <c r="G92" s="382"/>
      <c r="H92" s="382"/>
      <c r="I92" s="382"/>
      <c r="J92" s="382"/>
      <c r="K92" s="862"/>
      <c r="L92" s="382"/>
      <c r="M92" s="382"/>
      <c r="N92" s="382"/>
      <c r="O92" s="382"/>
      <c r="P92" s="862"/>
      <c r="Q92" s="382"/>
    </row>
    <row r="93" spans="1:19" ht="62.5" customHeight="1">
      <c r="B93" s="792" t="s">
        <v>2980</v>
      </c>
      <c r="C93" s="382"/>
      <c r="D93" s="382"/>
      <c r="E93" s="382"/>
      <c r="F93" s="1004"/>
      <c r="G93" s="382"/>
      <c r="H93" s="382"/>
      <c r="I93" s="382"/>
      <c r="J93" s="382"/>
      <c r="K93" s="862"/>
      <c r="L93" s="382"/>
      <c r="M93" s="382"/>
      <c r="N93" s="382"/>
      <c r="O93" s="382"/>
      <c r="P93" s="862"/>
      <c r="Q93" s="382"/>
    </row>
    <row r="94" spans="1:19" ht="44.15" customHeight="1">
      <c r="B94" s="383"/>
      <c r="C94" s="382"/>
      <c r="D94" s="382"/>
      <c r="E94" s="382"/>
      <c r="F94" s="1004"/>
      <c r="G94" s="382"/>
      <c r="H94" s="382"/>
      <c r="I94" s="382"/>
      <c r="J94" s="382"/>
      <c r="K94" s="862"/>
      <c r="L94" s="382"/>
      <c r="M94" s="382"/>
      <c r="N94" s="382"/>
      <c r="O94" s="382"/>
      <c r="P94" s="862"/>
      <c r="Q94" s="382"/>
    </row>
    <row r="95" spans="1:19" ht="21" customHeight="1">
      <c r="B95" s="697" t="s">
        <v>2971</v>
      </c>
      <c r="C95" s="698"/>
      <c r="D95" s="698"/>
      <c r="E95" s="698"/>
      <c r="F95" s="1000"/>
      <c r="G95" s="698"/>
      <c r="H95" s="698"/>
      <c r="I95" s="698"/>
      <c r="J95" s="698"/>
      <c r="K95" s="858"/>
      <c r="L95" s="698"/>
      <c r="M95" s="698"/>
      <c r="N95" s="698"/>
      <c r="O95" s="698"/>
      <c r="P95" s="858"/>
      <c r="Q95" s="384"/>
    </row>
    <row r="96" spans="1:19" ht="14.5" customHeight="1">
      <c r="B96" s="384"/>
      <c r="C96" s="384"/>
      <c r="D96" s="384"/>
      <c r="E96" s="384"/>
      <c r="F96" s="1005"/>
      <c r="G96" s="384"/>
      <c r="H96" s="384"/>
      <c r="I96" s="384"/>
      <c r="J96" s="384"/>
      <c r="K96" s="863"/>
      <c r="L96" s="384"/>
      <c r="M96" s="384"/>
      <c r="N96" s="384"/>
      <c r="O96" s="384"/>
      <c r="P96" s="863"/>
      <c r="Q96" s="384"/>
    </row>
    <row r="97" spans="2:17" ht="17.149999999999999" hidden="1" customHeight="1">
      <c r="C97" s="386"/>
      <c r="D97" s="386"/>
      <c r="E97" s="386"/>
      <c r="F97" s="1006"/>
      <c r="G97" s="386"/>
      <c r="H97" s="386"/>
      <c r="I97" s="386"/>
      <c r="J97" s="386"/>
      <c r="K97" s="864"/>
      <c r="L97" s="386"/>
      <c r="M97" s="386"/>
      <c r="N97" s="386"/>
      <c r="O97" s="386"/>
      <c r="P97" s="864"/>
      <c r="Q97" s="385"/>
    </row>
    <row r="98" spans="2:17" ht="17.149999999999999" customHeight="1">
      <c r="B98" s="593" t="s">
        <v>3044</v>
      </c>
      <c r="C98" s="386"/>
      <c r="D98" s="386"/>
      <c r="E98" s="386"/>
      <c r="F98" s="1006"/>
      <c r="G98" s="386"/>
      <c r="H98" s="386"/>
      <c r="I98" s="386"/>
      <c r="J98" s="386"/>
      <c r="K98" s="864"/>
      <c r="L98" s="386"/>
      <c r="M98" s="386"/>
      <c r="N98" s="386"/>
      <c r="O98" s="386"/>
      <c r="P98" s="864"/>
      <c r="Q98" s="385"/>
    </row>
    <row r="99" spans="2:17" ht="27" customHeight="1">
      <c r="B99" s="1459" t="s">
        <v>3045</v>
      </c>
      <c r="C99" s="1459"/>
      <c r="D99" s="1459"/>
      <c r="E99" s="1459"/>
      <c r="F99" s="1459"/>
      <c r="G99" s="1459"/>
      <c r="H99" s="1459"/>
      <c r="I99" s="1459"/>
      <c r="J99" s="1459"/>
      <c r="K99" s="1459"/>
      <c r="L99" s="386"/>
      <c r="M99" s="386"/>
      <c r="N99" s="386"/>
      <c r="O99" s="386"/>
      <c r="P99" s="864"/>
      <c r="Q99" s="385"/>
    </row>
    <row r="100" spans="2:17" ht="6" customHeight="1">
      <c r="B100" s="387"/>
      <c r="C100" s="387"/>
      <c r="D100" s="387"/>
      <c r="E100" s="387"/>
      <c r="F100" s="1007"/>
      <c r="G100" s="387"/>
      <c r="H100" s="387"/>
      <c r="I100" s="387"/>
      <c r="J100" s="387"/>
      <c r="K100" s="387"/>
      <c r="L100" s="386"/>
      <c r="M100" s="386"/>
      <c r="N100" s="386"/>
      <c r="O100" s="386"/>
      <c r="P100" s="864"/>
      <c r="Q100" s="385"/>
    </row>
    <row r="101" spans="2:17" ht="24" customHeight="1">
      <c r="B101" s="899" t="s">
        <v>2968</v>
      </c>
      <c r="C101" s="591"/>
      <c r="D101" s="591"/>
      <c r="E101" s="591"/>
      <c r="F101" s="1008"/>
      <c r="G101" s="591"/>
      <c r="H101" s="591"/>
      <c r="I101" s="591"/>
      <c r="J101" s="591"/>
      <c r="K101" s="865"/>
      <c r="L101" s="591"/>
      <c r="M101" s="591"/>
      <c r="N101" s="591"/>
      <c r="O101" s="591"/>
      <c r="P101" s="865"/>
      <c r="Q101" s="384"/>
    </row>
    <row r="102" spans="2:17" ht="14.5" customHeight="1">
      <c r="B102" s="351" t="s">
        <v>2901</v>
      </c>
      <c r="C102" s="387"/>
      <c r="D102" s="387"/>
      <c r="E102" s="387"/>
      <c r="F102" s="1007"/>
      <c r="G102" s="387"/>
      <c r="H102" s="387"/>
      <c r="I102" s="387"/>
      <c r="J102" s="387"/>
      <c r="K102" s="866"/>
      <c r="L102" s="387"/>
      <c r="M102" s="387"/>
      <c r="N102" s="387"/>
      <c r="O102" s="387"/>
      <c r="P102" s="866"/>
      <c r="Q102" s="387"/>
    </row>
    <row r="103" spans="2:17" ht="33.75" customHeight="1">
      <c r="B103" s="593" t="s">
        <v>2969</v>
      </c>
      <c r="C103" s="387"/>
      <c r="D103" s="387"/>
      <c r="E103" s="387"/>
      <c r="F103" s="1007"/>
      <c r="G103" s="387"/>
      <c r="H103" s="387"/>
      <c r="I103" s="387"/>
      <c r="J103" s="387"/>
      <c r="K103" s="866"/>
      <c r="L103" s="387"/>
      <c r="M103" s="387"/>
      <c r="N103" s="387"/>
      <c r="O103" s="387"/>
      <c r="P103" s="866"/>
      <c r="Q103" s="387"/>
    </row>
    <row r="104" spans="2:17" ht="14.5" customHeight="1">
      <c r="B104" s="590" t="s">
        <v>3022</v>
      </c>
      <c r="C104" s="387"/>
      <c r="D104" s="387"/>
      <c r="E104" s="387"/>
      <c r="F104" s="1007"/>
      <c r="G104" s="387"/>
      <c r="H104" s="387"/>
      <c r="I104" s="387"/>
      <c r="J104" s="387"/>
      <c r="K104" s="866"/>
      <c r="L104" s="387"/>
      <c r="M104" s="387"/>
      <c r="N104" s="387"/>
      <c r="O104" s="387"/>
      <c r="P104" s="866"/>
      <c r="Q104" s="387"/>
    </row>
    <row r="105" spans="2:17" ht="30" customHeight="1">
      <c r="B105" s="592" t="s">
        <v>2902</v>
      </c>
      <c r="C105" s="591"/>
      <c r="D105" s="591"/>
      <c r="E105" s="591"/>
      <c r="F105" s="1008"/>
      <c r="G105" s="591"/>
      <c r="H105" s="591"/>
      <c r="I105" s="591"/>
      <c r="J105" s="591"/>
      <c r="K105" s="865"/>
      <c r="L105" s="591"/>
      <c r="M105" s="591"/>
      <c r="N105" s="591"/>
      <c r="O105" s="591"/>
      <c r="P105" s="865"/>
      <c r="Q105" s="384"/>
    </row>
    <row r="106" spans="2:17" ht="14.15" customHeight="1">
      <c r="B106" s="590" t="s">
        <v>2903</v>
      </c>
      <c r="C106" s="385"/>
      <c r="D106" s="385"/>
      <c r="E106" s="385"/>
      <c r="F106" s="1009"/>
      <c r="G106" s="385"/>
      <c r="H106" s="385"/>
      <c r="I106" s="385"/>
      <c r="J106" s="385"/>
      <c r="K106" s="867"/>
      <c r="L106" s="385"/>
      <c r="M106" s="385"/>
      <c r="N106" s="385"/>
      <c r="O106" s="385"/>
      <c r="P106" s="867"/>
      <c r="Q106" s="385"/>
    </row>
    <row r="107" spans="2:17" ht="39.65" customHeight="1">
      <c r="B107" s="592" t="s">
        <v>1865</v>
      </c>
      <c r="C107" s="591"/>
      <c r="D107" s="591"/>
      <c r="E107" s="591"/>
      <c r="F107" s="1008"/>
      <c r="G107" s="591"/>
      <c r="H107" s="591"/>
      <c r="I107" s="591"/>
      <c r="J107" s="591"/>
      <c r="K107" s="865"/>
      <c r="L107" s="591"/>
      <c r="M107" s="591"/>
      <c r="N107" s="591"/>
      <c r="O107" s="591"/>
      <c r="P107" s="865"/>
      <c r="Q107" s="384"/>
    </row>
    <row r="108" spans="2:17" ht="87" customHeight="1">
      <c r="B108" s="1457" t="s">
        <v>2962</v>
      </c>
      <c r="C108" s="1457"/>
      <c r="D108" s="1457"/>
      <c r="E108" s="1457"/>
      <c r="F108" s="1457"/>
      <c r="G108" s="1457"/>
      <c r="H108" s="1457"/>
      <c r="I108" s="1457"/>
      <c r="J108" s="1457"/>
      <c r="K108" s="1457"/>
      <c r="L108" s="1457"/>
      <c r="M108" s="1457"/>
      <c r="N108" s="1457"/>
      <c r="O108" s="1457"/>
      <c r="P108" s="1457"/>
      <c r="Q108" s="385"/>
    </row>
    <row r="109" spans="2:17" s="75" customFormat="1" ht="20.5" customHeight="1">
      <c r="B109" s="225" t="s">
        <v>2970</v>
      </c>
      <c r="C109" s="544"/>
      <c r="D109" s="544"/>
      <c r="E109" s="544"/>
      <c r="F109" s="1010"/>
      <c r="G109" s="544"/>
      <c r="K109" s="1021"/>
      <c r="P109" s="1021"/>
    </row>
    <row r="110" spans="2:17" s="123" customFormat="1" ht="36.65" customHeight="1">
      <c r="B110" s="547" t="s">
        <v>332</v>
      </c>
      <c r="C110" s="545"/>
      <c r="D110" s="545"/>
      <c r="E110" s="545"/>
      <c r="F110" s="1011"/>
      <c r="G110" s="545"/>
      <c r="K110" s="1022"/>
      <c r="P110" s="1022"/>
    </row>
    <row r="111" spans="2:17" s="75" customFormat="1" ht="12" customHeight="1">
      <c r="B111" s="440" t="s">
        <v>3023</v>
      </c>
      <c r="C111" s="210"/>
      <c r="D111" s="210"/>
      <c r="E111" s="210"/>
      <c r="F111" s="1012"/>
      <c r="G111" s="210"/>
      <c r="K111" s="1021"/>
      <c r="P111" s="1021"/>
    </row>
    <row r="113" spans="2:16" ht="22" customHeight="1">
      <c r="B113" s="1326" t="s">
        <v>2905</v>
      </c>
    </row>
    <row r="114" spans="2:16" ht="15.65" customHeight="1">
      <c r="B114" s="200" t="s">
        <v>2884</v>
      </c>
      <c r="C114" s="200"/>
      <c r="D114" s="200"/>
      <c r="E114" s="200"/>
      <c r="F114" s="1014"/>
      <c r="G114" s="200"/>
      <c r="H114" s="200"/>
      <c r="I114" s="200"/>
      <c r="J114" s="200"/>
      <c r="K114" s="1024"/>
      <c r="L114" s="200"/>
      <c r="M114" s="200"/>
      <c r="N114" s="200"/>
      <c r="O114" s="200"/>
      <c r="P114" s="1024"/>
    </row>
    <row r="115" spans="2:16" ht="10" customHeight="1">
      <c r="B115" s="546"/>
      <c r="C115" s="546"/>
      <c r="D115" s="546"/>
      <c r="E115" s="546"/>
      <c r="F115" s="1015"/>
      <c r="G115" s="546"/>
      <c r="H115" s="546"/>
      <c r="I115" s="546"/>
      <c r="J115" s="546"/>
      <c r="K115" s="868"/>
      <c r="L115" s="546"/>
      <c r="M115" s="546"/>
      <c r="N115" s="546"/>
      <c r="O115" s="546"/>
      <c r="P115" s="868"/>
    </row>
    <row r="121" spans="2:16" ht="13">
      <c r="C121" s="688"/>
    </row>
  </sheetData>
  <sheetProtection algorithmName="SHA-512" hashValue="fBfM6POBnI8/DSC+rdZIQV54K8TbLkvqJx9WlUkh5t/IIlSvaE1rz1nOI2dCCLFvm/GJsw8+7WLhXRCLyPmOig==" saltValue="DzsYFcsSyJsOtsZgsucmpA=="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AAED-C18D-4214-9C21-AFE364F6BD13}">
  <dimension ref="A1:N73"/>
  <sheetViews>
    <sheetView zoomScale="90" zoomScaleNormal="90" workbookViewId="0">
      <selection activeCell="A12" sqref="A12:M13"/>
    </sheetView>
  </sheetViews>
  <sheetFormatPr baseColWidth="10" defaultColWidth="10.81640625" defaultRowHeight="12.5"/>
  <cols>
    <col min="1" max="1" width="5.1796875" style="885" customWidth="1"/>
    <col min="2" max="2" width="0.1796875" style="885" customWidth="1"/>
    <col min="3" max="3" width="12.1796875" style="885" customWidth="1"/>
    <col min="4" max="12" width="10.81640625" style="885"/>
    <col min="13" max="13" width="5.81640625" style="885" customWidth="1"/>
    <col min="14" max="16384" width="10.81640625" style="885"/>
  </cols>
  <sheetData>
    <row r="1" spans="1:14" ht="20.5" customHeight="1">
      <c r="A1" s="390" t="s">
        <v>3039</v>
      </c>
      <c r="B1" s="391"/>
      <c r="C1" s="391"/>
      <c r="D1" s="891"/>
      <c r="E1" s="906"/>
      <c r="F1" s="906"/>
      <c r="M1" s="942" t="s">
        <v>156</v>
      </c>
    </row>
    <row r="2" spans="1:14" ht="13">
      <c r="A2" s="909"/>
      <c r="M2" s="942" t="s">
        <v>157</v>
      </c>
      <c r="N2" s="942"/>
    </row>
    <row r="3" spans="1:14" ht="19" customHeight="1">
      <c r="A3" s="909"/>
    </row>
    <row r="4" spans="1:14" ht="18.649999999999999" customHeight="1">
      <c r="A4" s="943" t="s">
        <v>1868</v>
      </c>
      <c r="D4" s="623" t="str">
        <f>IF(AND('Identification '!$F$11="",'Identification '!$F$15&lt;&gt;""),'Identification '!$F$15,IF('Identification '!$F$11="","",IF('Identification '!$F$13="Inscrire le nom de votre organisme dans la cellule F15",'Identification '!$F$15,'Identification '!$F$13)))</f>
        <v/>
      </c>
      <c r="E4" s="623"/>
      <c r="F4" s="623"/>
      <c r="G4" s="623"/>
      <c r="H4" s="623"/>
      <c r="I4" s="623"/>
      <c r="J4" s="623"/>
      <c r="K4" s="623"/>
      <c r="L4" s="623"/>
      <c r="M4" s="623"/>
    </row>
    <row r="5" spans="1:14" ht="14.5">
      <c r="A5" s="944"/>
    </row>
    <row r="6" spans="1:14" ht="14.5">
      <c r="A6" s="944"/>
    </row>
    <row r="7" spans="1:14" ht="15.5">
      <c r="A7" s="945" t="str">
        <f>"1. Bilan d'activités "&amp;'Identification '!D7</f>
        <v>1. Bilan d'activités 2025-2026</v>
      </c>
      <c r="B7" s="906"/>
      <c r="C7" s="573"/>
      <c r="D7" s="573"/>
      <c r="E7" s="573"/>
      <c r="F7" s="573"/>
      <c r="G7" s="573"/>
      <c r="H7" s="573"/>
      <c r="I7" s="573"/>
      <c r="J7" s="906"/>
      <c r="K7" s="906"/>
      <c r="L7" s="906"/>
      <c r="M7" s="906"/>
    </row>
    <row r="8" spans="1:14" ht="24" customHeight="1" thickBot="1">
      <c r="A8" s="946"/>
      <c r="B8" s="947"/>
      <c r="C8" s="948"/>
      <c r="D8" s="948"/>
      <c r="E8" s="948"/>
      <c r="F8" s="948"/>
      <c r="G8" s="948"/>
      <c r="H8" s="948"/>
      <c r="I8" s="948"/>
    </row>
    <row r="9" spans="1:14" s="952" customFormat="1" ht="22" customHeight="1">
      <c r="A9" s="949" t="s">
        <v>1875</v>
      </c>
      <c r="B9" s="950"/>
      <c r="C9" s="950"/>
      <c r="D9" s="950"/>
      <c r="E9" s="950"/>
      <c r="F9" s="950"/>
      <c r="G9" s="950"/>
      <c r="H9" s="950"/>
      <c r="I9" s="950"/>
      <c r="J9" s="950"/>
      <c r="K9" s="950"/>
      <c r="L9" s="950"/>
      <c r="M9" s="951"/>
    </row>
    <row r="10" spans="1:14" ht="28.5" customHeight="1" thickBot="1">
      <c r="A10" s="1468" t="s">
        <v>3028</v>
      </c>
      <c r="B10" s="1469"/>
      <c r="C10" s="1469"/>
      <c r="D10" s="1469"/>
      <c r="E10" s="1469"/>
      <c r="F10" s="1469"/>
      <c r="G10" s="1469"/>
      <c r="H10" s="1469"/>
      <c r="I10" s="1469"/>
      <c r="J10" s="1469"/>
      <c r="K10" s="1469"/>
      <c r="L10" s="1469"/>
      <c r="M10" s="1470"/>
    </row>
    <row r="11" spans="1:14" ht="6" customHeight="1" thickBot="1">
      <c r="A11" s="1471"/>
      <c r="B11" s="1471"/>
      <c r="C11" s="1471"/>
      <c r="D11" s="1471"/>
      <c r="E11" s="1471"/>
      <c r="F11" s="1471"/>
      <c r="G11" s="1471"/>
      <c r="H11" s="1471"/>
      <c r="I11" s="1471"/>
      <c r="J11" s="1471"/>
      <c r="K11" s="1471"/>
      <c r="L11" s="1471"/>
      <c r="M11" s="1471"/>
    </row>
    <row r="12" spans="1:14" ht="409.5" customHeight="1">
      <c r="A12" s="1472"/>
      <c r="B12" s="1473"/>
      <c r="C12" s="1473"/>
      <c r="D12" s="1473"/>
      <c r="E12" s="1473"/>
      <c r="F12" s="1473"/>
      <c r="G12" s="1473"/>
      <c r="H12" s="1473"/>
      <c r="I12" s="1473"/>
      <c r="J12" s="1473"/>
      <c r="K12" s="1473"/>
      <c r="L12" s="1473"/>
      <c r="M12" s="1474"/>
    </row>
    <row r="13" spans="1:14" s="916" customFormat="1" ht="301" customHeight="1" thickBot="1">
      <c r="A13" s="1475"/>
      <c r="B13" s="1476"/>
      <c r="C13" s="1476"/>
      <c r="D13" s="1476"/>
      <c r="E13" s="1476"/>
      <c r="F13" s="1476"/>
      <c r="G13" s="1476"/>
      <c r="H13" s="1476"/>
      <c r="I13" s="1476"/>
      <c r="J13" s="1476"/>
      <c r="K13" s="1476"/>
      <c r="L13" s="1476"/>
      <c r="M13" s="1477"/>
    </row>
    <row r="14" spans="1:14" s="916" customFormat="1" ht="16.5" customHeight="1">
      <c r="A14" s="1478"/>
      <c r="B14" s="1478"/>
      <c r="C14" s="1478"/>
      <c r="D14" s="1478"/>
      <c r="E14" s="1478"/>
      <c r="F14" s="1478"/>
      <c r="G14" s="1478"/>
      <c r="H14" s="1478"/>
      <c r="I14" s="1478"/>
      <c r="J14" s="1478"/>
      <c r="K14" s="1478"/>
      <c r="L14" s="1478"/>
      <c r="M14" s="1478"/>
    </row>
    <row r="16" spans="1:14" ht="29.5" customHeight="1"/>
    <row r="17" spans="1:13" ht="18">
      <c r="A17" s="390" t="str">
        <f>"2. Programme d'activités "&amp; CONCATENATE(LEFT('Identification '!$D$7,4)+1,"-",RIGHT('Identification '!$D$7,4)+1)</f>
        <v>2. Programme d'activités 2026-2027</v>
      </c>
      <c r="B17" s="906"/>
      <c r="C17" s="573"/>
      <c r="D17" s="573"/>
      <c r="E17" s="573"/>
      <c r="F17" s="573"/>
      <c r="G17" s="573"/>
      <c r="H17" s="573"/>
      <c r="I17" s="573"/>
      <c r="J17" s="573"/>
      <c r="K17" s="573"/>
      <c r="L17" s="573"/>
      <c r="M17" s="573"/>
    </row>
    <row r="19" spans="1:13" ht="7" customHeight="1" thickBot="1">
      <c r="B19" s="907"/>
      <c r="C19" s="907"/>
      <c r="D19" s="907"/>
      <c r="E19" s="907"/>
      <c r="F19" s="907"/>
      <c r="G19" s="907"/>
    </row>
    <row r="20" spans="1:13" ht="22" customHeight="1" thickBot="1">
      <c r="A20" s="949" t="s">
        <v>3040</v>
      </c>
      <c r="B20" s="953"/>
      <c r="C20" s="953"/>
      <c r="D20" s="953"/>
      <c r="E20" s="953"/>
      <c r="F20" s="953"/>
      <c r="G20" s="953"/>
      <c r="H20" s="953"/>
      <c r="I20" s="953"/>
      <c r="J20" s="953"/>
      <c r="K20" s="953"/>
      <c r="L20" s="953"/>
      <c r="M20" s="954"/>
    </row>
    <row r="21" spans="1:13" ht="7.5" customHeight="1" thickBot="1"/>
    <row r="22" spans="1:13" ht="409.5" customHeight="1">
      <c r="A22" s="1472"/>
      <c r="B22" s="1473"/>
      <c r="C22" s="1473"/>
      <c r="D22" s="1473"/>
      <c r="E22" s="1473"/>
      <c r="F22" s="1473"/>
      <c r="G22" s="1473"/>
      <c r="H22" s="1473"/>
      <c r="I22" s="1473"/>
      <c r="J22" s="1473"/>
      <c r="K22" s="1473"/>
      <c r="L22" s="1473"/>
      <c r="M22" s="1474"/>
    </row>
    <row r="23" spans="1:13">
      <c r="A23" s="1479"/>
      <c r="B23" s="1480"/>
      <c r="C23" s="1480"/>
      <c r="D23" s="1480"/>
      <c r="E23" s="1480"/>
      <c r="F23" s="1480"/>
      <c r="G23" s="1480"/>
      <c r="H23" s="1480"/>
      <c r="I23" s="1480"/>
      <c r="J23" s="1480"/>
      <c r="K23" s="1480"/>
      <c r="L23" s="1480"/>
      <c r="M23" s="1481"/>
    </row>
    <row r="24" spans="1:13" s="916" customFormat="1" ht="300.5" customHeight="1" thickBot="1">
      <c r="A24" s="1475"/>
      <c r="B24" s="1476"/>
      <c r="C24" s="1476"/>
      <c r="D24" s="1476"/>
      <c r="E24" s="1476"/>
      <c r="F24" s="1476"/>
      <c r="G24" s="1476"/>
      <c r="H24" s="1476"/>
      <c r="I24" s="1476"/>
      <c r="J24" s="1476"/>
      <c r="K24" s="1476"/>
      <c r="L24" s="1476"/>
      <c r="M24" s="1477"/>
    </row>
    <row r="25" spans="1:13" s="916" customFormat="1">
      <c r="A25" s="1467"/>
      <c r="B25" s="1467"/>
      <c r="C25" s="1467"/>
      <c r="D25" s="1467"/>
      <c r="E25" s="1467"/>
      <c r="F25" s="1467"/>
      <c r="G25" s="1467"/>
      <c r="H25" s="1467"/>
      <c r="I25" s="1467"/>
      <c r="J25" s="1467"/>
      <c r="K25" s="1467"/>
      <c r="L25" s="1467"/>
      <c r="M25" s="1467"/>
    </row>
    <row r="26" spans="1:13" s="916" customFormat="1">
      <c r="A26" s="1467"/>
      <c r="B26" s="1467"/>
      <c r="C26" s="1467"/>
      <c r="D26" s="1467"/>
      <c r="E26" s="1467"/>
      <c r="F26" s="1467"/>
      <c r="G26" s="1467"/>
      <c r="H26" s="1467"/>
      <c r="I26" s="1467"/>
      <c r="J26" s="1467"/>
      <c r="K26" s="1467"/>
      <c r="L26" s="1467"/>
      <c r="M26" s="1467"/>
    </row>
    <row r="73" spans="1:1" ht="13">
      <c r="A73" s="907"/>
    </row>
  </sheetData>
  <sheetProtection algorithmName="SHA-512" hashValue="2JxGHINPxXS5BXij8wvVWnJkpZCQTktT7GekfNN5tyXgu9R70dCsJ2+jTzZ3+4wILCf3/6oAwiboYv0LP+o6ZQ==" saltValue="iTRYxZZKlw6Hadzdegc/kg==" spinCount="100000" sheet="1" objects="1" formatCells="0" formatRows="0"/>
  <mergeCells count="7">
    <mergeCell ref="A26:M26"/>
    <mergeCell ref="A10:M10"/>
    <mergeCell ref="A11:M11"/>
    <mergeCell ref="A12:M13"/>
    <mergeCell ref="A14:M14"/>
    <mergeCell ref="A22:M24"/>
    <mergeCell ref="A25:M2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4FAB-A7C5-425F-A275-7B880707C563}">
  <dimension ref="A1:Y390"/>
  <sheetViews>
    <sheetView showGridLines="0" zoomScale="90" zoomScaleNormal="90" workbookViewId="0">
      <selection activeCell="J25" sqref="J25:K25"/>
    </sheetView>
  </sheetViews>
  <sheetFormatPr baseColWidth="10" defaultColWidth="10.81640625" defaultRowHeight="12.5"/>
  <cols>
    <col min="1" max="1" width="36.453125" style="219" customWidth="1"/>
    <col min="2" max="2" width="21.54296875" style="219" customWidth="1"/>
    <col min="3" max="3" width="43.6328125" style="219" customWidth="1"/>
    <col min="4" max="4" width="18.1796875" style="219" customWidth="1"/>
    <col min="5" max="5" width="19.90625" style="219" customWidth="1"/>
    <col min="6" max="6" width="22.26953125" style="219" customWidth="1"/>
    <col min="7" max="7" width="14.7265625" style="219" customWidth="1"/>
    <col min="8" max="8" width="30.81640625" style="219" customWidth="1"/>
    <col min="9" max="9" width="14.1796875" style="219" customWidth="1"/>
    <col min="10" max="10" width="18.453125" style="219" customWidth="1"/>
    <col min="11" max="11" width="11.1796875" style="219" customWidth="1"/>
    <col min="12" max="15" width="6.453125" style="219" customWidth="1"/>
    <col min="16" max="19" width="12.1796875" style="219" customWidth="1"/>
    <col min="20" max="20" width="12.54296875" style="219" customWidth="1"/>
    <col min="21" max="21" width="14.81640625" style="219" customWidth="1"/>
    <col min="22" max="22" width="13.453125" style="219" customWidth="1"/>
    <col min="23" max="16384" width="10.81640625" style="219"/>
  </cols>
  <sheetData>
    <row r="1" spans="1:25" ht="18">
      <c r="A1" s="401" t="str">
        <f>"Section 10a : Bilan de diffusion en "&amp;'Identification '!D7</f>
        <v>Section 10a : Bilan de diffusion en 2025-2026</v>
      </c>
      <c r="B1" s="414"/>
      <c r="I1" s="741" t="s">
        <v>160</v>
      </c>
      <c r="J1" s="581"/>
      <c r="K1" s="581"/>
      <c r="L1" s="286"/>
    </row>
    <row r="2" spans="1:25" s="286" customFormat="1" ht="20.149999999999999" customHeight="1">
      <c r="A2" s="901"/>
      <c r="B2" s="901"/>
      <c r="C2" s="288"/>
      <c r="D2" s="288"/>
      <c r="E2" s="288"/>
      <c r="F2" s="288"/>
      <c r="G2" s="288"/>
      <c r="H2" s="288"/>
      <c r="I2" s="742" t="s">
        <v>161</v>
      </c>
      <c r="J2" s="582"/>
      <c r="K2" s="582"/>
      <c r="M2" s="288"/>
      <c r="N2" s="288"/>
      <c r="O2" s="288"/>
      <c r="P2" s="287"/>
    </row>
    <row r="3" spans="1:25" s="803" customFormat="1" ht="20" customHeight="1">
      <c r="A3" s="290" t="s">
        <v>104</v>
      </c>
      <c r="B3" s="623" t="str">
        <f>IF(AND('Identification '!$F$11="",'Identification '!$F$15&lt;&gt;""),'Identification '!$F$15,IF('Identification '!$F$11="","",IF('Identification '!$F$13="Inscrire le nom de votre organisme dans la cellule F15",'Identification '!$F$15,'Identification '!$F$13)))</f>
        <v/>
      </c>
      <c r="C3" s="623"/>
      <c r="D3" s="623"/>
      <c r="E3" s="623"/>
      <c r="F3"/>
      <c r="G3" s="219"/>
      <c r="H3" s="219"/>
      <c r="Q3" s="804"/>
      <c r="R3" s="805"/>
      <c r="T3" s="805"/>
      <c r="U3" s="805"/>
      <c r="V3" s="805"/>
      <c r="X3" s="804"/>
      <c r="Y3" s="804"/>
    </row>
    <row r="4" spans="1:25" s="286" customFormat="1" ht="16.5" customHeight="1">
      <c r="A4" s="879" t="s">
        <v>3025</v>
      </c>
      <c r="B4" s="880" t="str">
        <f>IF('Identification '!$F$11="","",'Identification '!$F$11)</f>
        <v/>
      </c>
      <c r="P4" s="803"/>
      <c r="V4" s="583"/>
    </row>
    <row r="5" spans="1:25" s="286" customFormat="1">
      <c r="A5" s="292"/>
      <c r="B5" s="292"/>
      <c r="C5" s="292"/>
      <c r="D5" s="292"/>
      <c r="E5" s="292"/>
      <c r="F5" s="292"/>
      <c r="G5" s="292"/>
      <c r="N5" s="292"/>
      <c r="O5" s="292"/>
      <c r="P5" s="1224"/>
      <c r="Q5" s="292"/>
      <c r="R5" s="292"/>
      <c r="V5" s="583"/>
    </row>
    <row r="6" spans="1:25" s="286" customFormat="1" ht="21.5" customHeight="1">
      <c r="A6" s="292"/>
      <c r="B6" s="292"/>
      <c r="C6" s="900" t="s">
        <v>3046</v>
      </c>
      <c r="D6" s="1264"/>
      <c r="E6" s="711" t="str">
        <f>IF(AND(D6="",P21&gt;0),"Information manquante. SVP corrigez la situation.","")</f>
        <v/>
      </c>
      <c r="F6" s="292"/>
      <c r="G6" s="292"/>
      <c r="J6"/>
      <c r="N6" s="292"/>
      <c r="O6" s="292"/>
      <c r="P6" s="1224"/>
      <c r="Q6" s="292"/>
      <c r="R6" s="292"/>
      <c r="V6" s="583"/>
    </row>
    <row r="7" spans="1:25" s="286" customFormat="1" ht="8.5" customHeight="1">
      <c r="A7" s="292"/>
      <c r="B7" s="292"/>
      <c r="C7" s="292"/>
      <c r="D7" s="1224"/>
      <c r="E7" s="292"/>
      <c r="F7" s="292"/>
      <c r="H7" s="1482" t="s">
        <v>3084</v>
      </c>
      <c r="I7" s="1482"/>
      <c r="J7" s="1482"/>
      <c r="M7" s="286" t="s">
        <v>92</v>
      </c>
      <c r="N7" s="292"/>
      <c r="O7" s="292"/>
      <c r="P7" s="1224"/>
      <c r="Q7" s="292"/>
      <c r="R7" s="292"/>
      <c r="V7" s="583"/>
    </row>
    <row r="8" spans="1:25" s="286" customFormat="1" ht="21" customHeight="1">
      <c r="A8" s="292"/>
      <c r="B8" s="292"/>
      <c r="C8" s="598" t="s">
        <v>2897</v>
      </c>
      <c r="D8" s="1264"/>
      <c r="E8" s="1483" t="str">
        <f>IF(AND(D8="",P21&gt;0)," Information manquante. SVP corrigez la situation, si vous ne faites pas de location indiquer 0.","")</f>
        <v/>
      </c>
      <c r="F8" s="1484"/>
      <c r="G8" s="1484"/>
      <c r="H8" s="1482"/>
      <c r="I8" s="1482"/>
      <c r="J8" s="1482"/>
      <c r="K8" s="1291"/>
      <c r="L8" s="1191" t="str">
        <f>IF(AND(K8="",K14&gt;0),"Information manquante!; inscrivez 0 si non applicable.","")</f>
        <v/>
      </c>
      <c r="R8" s="292"/>
      <c r="V8" s="583"/>
    </row>
    <row r="9" spans="1:25" s="286" customFormat="1" ht="13">
      <c r="A9" s="292"/>
      <c r="B9" s="292"/>
      <c r="C9" s="598"/>
      <c r="D9" s="598"/>
      <c r="E9" s="598"/>
      <c r="F9" s="598"/>
      <c r="G9" s="292"/>
      <c r="N9" s="292"/>
      <c r="O9" s="292"/>
      <c r="P9" s="1224"/>
      <c r="Q9" s="292"/>
      <c r="R9" s="292"/>
      <c r="V9" s="583"/>
    </row>
    <row r="10" spans="1:25" s="286" customFormat="1" ht="16.5" customHeight="1">
      <c r="A10" s="287"/>
      <c r="B10" s="287"/>
      <c r="C10" s="1220" t="s">
        <v>3047</v>
      </c>
      <c r="D10" s="293"/>
      <c r="E10" s="219"/>
      <c r="F10" s="712" t="s">
        <v>2993</v>
      </c>
      <c r="G10" s="715"/>
      <c r="I10" s="1234" t="s">
        <v>2974</v>
      </c>
      <c r="J10" s="1235"/>
      <c r="K10" s="1236"/>
      <c r="P10" s="803"/>
      <c r="Q10" s="713" t="s">
        <v>265</v>
      </c>
      <c r="R10" s="714"/>
      <c r="S10" s="714"/>
      <c r="T10" s="714"/>
      <c r="U10" s="714"/>
      <c r="V10" s="715"/>
    </row>
    <row r="11" spans="1:25" s="286" customFormat="1" ht="15" customHeight="1">
      <c r="A11" s="287"/>
      <c r="B11" s="287"/>
      <c r="C11" s="595" t="s">
        <v>180</v>
      </c>
      <c r="D11" s="574" t="str">
        <f>IFERROR(SUMIF($F$26:$F$355,"Achat",$P$26:$P$355)&amp;CONCATENATE( "  (",(TEXT((SUMIF($F$26:$F$355,"Achat",$P$26:$P$355)/$D$16),"0%")),")"),"")</f>
        <v/>
      </c>
      <c r="F11" s="716" t="s">
        <v>2893</v>
      </c>
      <c r="G11" s="596" t="str">
        <f>IFERROR((SUMIFS($P$26:$P$355,$I$26:$I$355,"Préscolaire",$F$26:$F$355,"&lt;&gt;Location")+SUMIFS($P$26:$P$355,$I$26:$I$355,"Primaire",$F$26:$F$355,"&lt;&gt;Location"))&amp;CONCATENATE(" (",(TEXT(((SUMIFS($P$26:$P$355,$I$26:$I$355,"Préscolaire",$F$26:$F$355,"&lt;&gt;Location")+SUMIFS($P$26:$P$355,$I$26:$I$355,"Primaire",$F$26:$F$355,"&lt;&gt;Location"))/$G$16),"0%")),")"),"")</f>
        <v/>
      </c>
      <c r="I11" s="886"/>
      <c r="J11" s="887" t="s">
        <v>2900</v>
      </c>
      <c r="K11" s="888">
        <f>SUMIF($J$26:$J$355,J11,$K$26:$K355)</f>
        <v>0</v>
      </c>
      <c r="P11" s="803"/>
      <c r="Q11" s="717" t="s">
        <v>266</v>
      </c>
      <c r="R11" s="718" t="str">
        <f>IFERROR(SUMIFS($P$26:$P$355,$E$26:$E$355,Q11,$F$26:$F$355,"&lt;&gt;Location")&amp;CONCATENATE( "  (",(TEXT((SUMIFS($P$26:P355,$E$26:$E$355,Q11,$F$26:$F$355,"&lt;&gt;Location")/SUMIF($F$26:$F$405,"&lt;&gt;Location",$P$26:$P$405)),"0%")),")"),"")</f>
        <v/>
      </c>
      <c r="S11" s="719" t="s">
        <v>143</v>
      </c>
      <c r="T11" s="718" t="str">
        <f>IFERROR(SUMIFS($P$26:$P$355,$E$26:$E$355,S11,$F$26:$F$355,"&lt;&gt;Location")&amp;CONCATENATE( "  (",(TEXT((SUMIFS($P$26:P355,$E$26:$E$355,S11,$F$26:$F$355,"&lt;&gt;Location")/SUMIF($F$26:$F$405,"&lt;&gt;Location",$P$26:$P$405)),"0%")),")"),"")</f>
        <v/>
      </c>
      <c r="U11" s="720" t="s">
        <v>147</v>
      </c>
      <c r="V11" s="721" t="str">
        <f>IFERROR(SUMIFS($P$26:$P$355,$E$26:$E$355,U11,$F$26:$F$355,"&lt;&gt;Location")&amp;CONCATENATE( "  (",(TEXT((SUMIFS($P$26:P355,$E$26:$E$355,U11,$F$26:$F$355,"&lt;&gt;Location")/SUMIF($F$26:$F$405,"&lt;&gt;Location",$P$26:$P$405)),"0%")),")"),"")</f>
        <v/>
      </c>
    </row>
    <row r="12" spans="1:25" s="286" customFormat="1" ht="15" customHeight="1">
      <c r="A12" s="287"/>
      <c r="B12" s="287"/>
      <c r="C12" s="595" t="s">
        <v>179</v>
      </c>
      <c r="D12" s="574" t="str">
        <f>IFERROR(SUMIF($F$26:$F$355,"Codiffusion",$P$26:$P$355)&amp;CONCATENATE( "  (",(TEXT((SUMIF($F$26:$F$355,"Codiffusion",$P$26:$P$355)/$D$16),"0%")),")"),"")</f>
        <v/>
      </c>
      <c r="F12" s="595" t="s">
        <v>1876</v>
      </c>
      <c r="G12" s="596" t="str">
        <f>IFERROR(SUMIFS($P$26:$P$355,$I$26:$I$355,F12,$F$26:$F$355,"&lt;&gt;Location")&amp;CONCATENATE(" (",(TEXT((SUMIFS($P$26:$P$355,$I$26:$I$355,F12,$F$26:$F$355,"&lt;&gt;Location")/$G$16),"0%")),")"),"")</f>
        <v/>
      </c>
      <c r="I12" s="886"/>
      <c r="J12" s="887" t="s">
        <v>2907</v>
      </c>
      <c r="K12" s="889">
        <f>SUMIF($J$26:$J$355,J12,$K$26:$K356)</f>
        <v>0</v>
      </c>
      <c r="P12" s="803"/>
      <c r="Q12" s="722" t="s">
        <v>150</v>
      </c>
      <c r="R12" s="718" t="str">
        <f>IFERROR(SUMIFS($P$26:$P$355,$E$26:$E$355,Q12,$F$26:$F$355,"&lt;&gt;Location")&amp;CONCATENATE( "  (",(TEXT((SUMIFS($P$26:P355,$E$26:$E$355,Q12,$F$26:$F$355,"&lt;&gt;Location")/SUMIF($F$26:$F$405,"&lt;&gt;Location",$P$26:$P$405)),"0%")),")"),"")</f>
        <v/>
      </c>
      <c r="S12" s="723" t="s">
        <v>269</v>
      </c>
      <c r="T12" s="718" t="str">
        <f>IFERROR(SUMIFS($P$26:$P$355,$E$26:$E$355,S12,$F$26:$F$355,"&lt;&gt;Location")&amp;CONCATENATE( "  (",(TEXT((SUMIFS($P$26:P355,$E$26:$E$355,S12,$F$26:$F$355,"&lt;&gt;Location")/SUMIF($F$26:$F$405,"&lt;&gt;Location",$P$26:$P$405)),"0%")),")"),"")</f>
        <v/>
      </c>
      <c r="U12" s="724" t="s">
        <v>341</v>
      </c>
      <c r="V12" s="721" t="str">
        <f>IFERROR(SUMIFS($P$26:$P$355,$E$26:$E$355,U12,$F$26:$F$355,"&lt;&gt;Location")&amp;CONCATENATE( "  (",(TEXT((SUMIFS($P$26:P355,$E$26:$E$355,U12,$F$26:$F$355,"&lt;&gt;Location")/SUMIF($F$26:$F$405,"&lt;&gt;Location",$P$26:$P$405)),"0%")),")"),"")</f>
        <v/>
      </c>
    </row>
    <row r="13" spans="1:25" s="286" customFormat="1" ht="15" customHeight="1">
      <c r="C13" s="595" t="s">
        <v>334</v>
      </c>
      <c r="D13" s="574" t="str">
        <f>IFERROR(SUMIF($F$26:$F$355,"Résidence",$P$26:$P$355)&amp;CONCATENATE( "  (",(TEXT((SUMIF($F$26:$F$355,"Résidence",$P$26:$P$355)/$D$16),"0%")),")"),"")</f>
        <v/>
      </c>
      <c r="F13" s="595" t="s">
        <v>2894</v>
      </c>
      <c r="G13" s="596" t="str">
        <f>IFERROR(SUMIFS($P$26:$P$355,$I$26:$I$355,F13,$F$26:$F$355,"&lt;&gt;Location")&amp;CONCATENATE(" (",(TEXT((SUMIFS($P$26:$P$355,$I$26:$I$355,F13,$F$26:$F$355,"&lt;&gt;Location")/$G$16),"0%")),")"),"")</f>
        <v/>
      </c>
      <c r="I13" s="886"/>
      <c r="J13" s="887" t="s">
        <v>2908</v>
      </c>
      <c r="K13" s="889">
        <f>SUMIF($J$26:$J$355,J13,$K$26:$K357)</f>
        <v>0</v>
      </c>
      <c r="L13"/>
      <c r="M13"/>
      <c r="N13"/>
      <c r="O13"/>
      <c r="P13"/>
      <c r="Q13" s="722" t="s">
        <v>268</v>
      </c>
      <c r="R13" s="718" t="str">
        <f>IFERROR(SUMIFS($P$26:$P$355,$E$26:$E$355,Q13,$F$26:$F$355,"&lt;&gt;Location")&amp;CONCATENATE( "  (",(TEXT((SUMIFS($P$26:P355,$E$26:$E$355,Q13,$F$26:$F$355,"&lt;&gt;Location")/SUMIF($F$26:$F$405,"&lt;&gt;Location",$P$26:$P$405)),"0%")),")"),"")</f>
        <v/>
      </c>
      <c r="S13" s="725" t="s">
        <v>267</v>
      </c>
      <c r="T13" s="718" t="str">
        <f>IFERROR(SUMIFS($P$26:$P$355,$E$26:$E$355,S13,$F$26:$F$355,"&lt;&gt;Location")&amp;CONCATENATE( "  (",(TEXT((SUMIFS($P$26:P355,$E$26:$E$355,S13,$F$26:$F$355,"&lt;&gt;Location")/SUMIF($F$26:$F$405,"&lt;&gt;Location",$P$26:$P$405)),"0%")),")"),"")</f>
        <v/>
      </c>
      <c r="U13" s="723" t="s">
        <v>7</v>
      </c>
      <c r="V13" s="721" t="str">
        <f>IFERROR(SUMIFS($P$26:P355,$E$26:$E$355,U13,$F$26:$F$355,"&lt;&gt;Location")&amp;CONCATENATE( "  (",(TEXT((SUMIFS($P$26:P355,$E$26:$E$355,U13,$F$26:$F$355,"&lt;&gt;Location")/SUMIF($F$26:$F$405,"&lt;&gt;Location",$P$26:$P$405)),"0%")),")"),"")</f>
        <v/>
      </c>
    </row>
    <row r="14" spans="1:25" s="286" customFormat="1" ht="15" customHeight="1">
      <c r="A14" s="287"/>
      <c r="B14" s="287"/>
      <c r="C14" s="595" t="s">
        <v>181</v>
      </c>
      <c r="D14" s="574" t="str">
        <f>IFERROR(SUMIF($F$26:$F$355,"Production",$P$26:$P$355)+SUMIF($F$26:$F$355,"coProduction",$P$26:$P$355)&amp;CONCATENATE( "  (",(TEXT(((SUMIF($F$26:$F$355,"Production",$P$26:$P$355)+SUMIF($F$26:$F$355,"coProduction",$P$26:$P$355))/$D$16),"0%")),")"),"")</f>
        <v/>
      </c>
      <c r="F14" s="595" t="s">
        <v>2895</v>
      </c>
      <c r="G14" s="596" t="str">
        <f>IFERROR(SUMIFS($P$26:$P$355,$I$26:$I$355,F14,$F$26:$F$355,"&lt;&gt;Location")&amp;CONCATENATE(" (",(TEXT((SUMIFS($P$26:$P$355,$I$26:$I$355,F14,$F$26:$F$355,"&lt;&gt;Location")/$G$16),"0%")),")"),"")</f>
        <v/>
      </c>
      <c r="I14" s="1237"/>
      <c r="J14" s="1238" t="s">
        <v>2899</v>
      </c>
      <c r="K14" s="890">
        <f>SUM(K11:K13)</f>
        <v>0</v>
      </c>
      <c r="L14"/>
      <c r="M14"/>
      <c r="N14"/>
      <c r="O14"/>
      <c r="P14"/>
      <c r="Q14" s="726"/>
      <c r="R14" s="727"/>
      <c r="S14" s="728"/>
      <c r="T14" s="728"/>
      <c r="U14" s="728"/>
      <c r="V14" s="729"/>
    </row>
    <row r="15" spans="1:25" s="286" customFormat="1" ht="15" customHeight="1">
      <c r="A15" s="287"/>
      <c r="B15" s="287"/>
      <c r="C15" s="730" t="s">
        <v>2897</v>
      </c>
      <c r="D15" s="574" t="str">
        <f>IFERROR(D8&amp;CONCATENATE( "  (",(TEXT((D8/$D$16),"0%")),")"),"")</f>
        <v/>
      </c>
      <c r="F15" s="595" t="s">
        <v>1883</v>
      </c>
      <c r="G15" s="596" t="str">
        <f>IFERROR(SUMIFS($P$26:$P$355,$I$26:$I$355,F15,$F$26:$F$355,"&lt;&gt;Location")&amp;CONCATENATE(" (",(TEXT((SUMIFS($P$26:$P$355,$I$26:$I$355,F15,$F$26:$F$355,"&lt;&gt;Location")/$G$16),"0%")),")"),"")</f>
        <v/>
      </c>
      <c r="I15"/>
      <c r="J15"/>
      <c r="K15"/>
      <c r="L15"/>
      <c r="M15"/>
      <c r="N15"/>
      <c r="O15"/>
      <c r="P15"/>
      <c r="V15" s="583"/>
    </row>
    <row r="16" spans="1:25" s="286" customFormat="1" ht="15" customHeight="1">
      <c r="A16" s="287"/>
      <c r="B16" s="287"/>
      <c r="C16" s="731" t="s">
        <v>8</v>
      </c>
      <c r="D16" s="575">
        <f>P21+D8</f>
        <v>0</v>
      </c>
      <c r="F16" s="597" t="s">
        <v>2898</v>
      </c>
      <c r="G16" s="732">
        <f>SUMIF(F26:F355,"&lt;&gt;Location",P26:P355)</f>
        <v>0</v>
      </c>
      <c r="L16"/>
      <c r="M16"/>
      <c r="N16"/>
      <c r="O16"/>
      <c r="P16"/>
    </row>
    <row r="17" spans="1:23" s="286" customFormat="1" ht="15" customHeight="1">
      <c r="A17" s="287"/>
      <c r="B17" s="287"/>
      <c r="C17" s="1488" t="s">
        <v>2988</v>
      </c>
      <c r="D17" s="1488"/>
      <c r="F17" s="219"/>
      <c r="G17" s="219"/>
      <c r="J17" s="291"/>
      <c r="W17" s="292"/>
    </row>
    <row r="18" spans="1:23" s="286" customFormat="1" ht="4.5" customHeight="1" thickBot="1">
      <c r="A18" s="287"/>
      <c r="B18" s="287"/>
      <c r="C18" s="1489"/>
      <c r="D18" s="1489"/>
      <c r="E18" s="733"/>
      <c r="F18" s="297"/>
      <c r="G18" s="297"/>
      <c r="H18" s="297"/>
      <c r="I18" s="292"/>
      <c r="J18" s="292"/>
      <c r="W18" s="292"/>
    </row>
    <row r="19" spans="1:23" s="286" customFormat="1" ht="38" customHeight="1" thickBot="1">
      <c r="A19" s="287"/>
      <c r="B19" s="287"/>
      <c r="C19" s="1489"/>
      <c r="D19" s="1489"/>
      <c r="E19" s="733"/>
      <c r="F19" s="297"/>
      <c r="G19" s="297"/>
      <c r="H19" s="297"/>
      <c r="J19" s="1486" t="s">
        <v>2973</v>
      </c>
      <c r="K19" s="1487"/>
      <c r="L19" s="1492" t="s">
        <v>3191</v>
      </c>
      <c r="M19" s="1493"/>
      <c r="N19" s="1493"/>
      <c r="O19" s="1494"/>
      <c r="W19" s="292"/>
    </row>
    <row r="20" spans="1:23" customFormat="1" ht="7.5" customHeight="1">
      <c r="K20" s="53"/>
      <c r="L20" s="53"/>
      <c r="M20" s="53"/>
      <c r="N20" s="53"/>
      <c r="O20" s="53"/>
    </row>
    <row r="21" spans="1:23" s="286" customFormat="1" ht="17.5" customHeight="1">
      <c r="A21" s="287"/>
      <c r="B21" s="287"/>
      <c r="C21" s="740"/>
      <c r="D21" s="740"/>
      <c r="E21" s="733"/>
      <c r="F21" s="297"/>
      <c r="G21" s="297"/>
      <c r="H21" s="297"/>
      <c r="I21" s="576"/>
      <c r="J21" s="291" t="s">
        <v>2899</v>
      </c>
      <c r="K21" s="294">
        <f>SUM(K26:K355)-SUMIF($F$26:$F$355,"Location",K26:K355)</f>
        <v>0</v>
      </c>
      <c r="L21" s="294">
        <f>SUMIFS($P$26:$P$355,L$26:L$355,"x",$F$26:$F$355,"&lt;&gt;Location")</f>
        <v>0</v>
      </c>
      <c r="M21" s="295">
        <f>SUMIFS($P$26:$P$355,M$26:M$355,"x",$F$26:$F$355,"&lt;&gt;Location")</f>
        <v>0</v>
      </c>
      <c r="N21" s="295">
        <f>SUMIFS($P$26:$P$355,N$26:N$355,"x",$F$26:$F$355,"&lt;&gt;Location")</f>
        <v>0</v>
      </c>
      <c r="O21" s="296">
        <f>SUMIFS($P$26:$P$355,O$26:O$355,"x",$F$26:$F$355,"&lt;&gt;Location")</f>
        <v>0</v>
      </c>
      <c r="P21" s="295">
        <f t="shared" ref="P21:V21" si="0">SUM(P26:P355)-SUMIF($F$26:$F$355,"Location",P26:P355)</f>
        <v>0</v>
      </c>
      <c r="Q21" s="295">
        <f t="shared" si="0"/>
        <v>0</v>
      </c>
      <c r="R21" s="295">
        <f t="shared" si="0"/>
        <v>0</v>
      </c>
      <c r="S21" s="295">
        <f t="shared" si="0"/>
        <v>0</v>
      </c>
      <c r="T21" s="584">
        <f t="shared" si="0"/>
        <v>0</v>
      </c>
      <c r="U21" s="584">
        <f t="shared" si="0"/>
        <v>0</v>
      </c>
      <c r="V21" s="585">
        <f t="shared" si="0"/>
        <v>0</v>
      </c>
      <c r="W21" s="292"/>
    </row>
    <row r="22" spans="1:23" ht="7.5" customHeight="1">
      <c r="J22" s="292"/>
      <c r="K22" s="292"/>
      <c r="L22" s="1239"/>
      <c r="M22" s="292"/>
      <c r="N22" s="292"/>
      <c r="O22" s="1240"/>
      <c r="P22" s="803"/>
      <c r="Q22" s="286"/>
      <c r="R22" s="286"/>
      <c r="S22" s="286"/>
      <c r="T22" s="286"/>
      <c r="U22" s="286"/>
      <c r="V22" s="286"/>
    </row>
    <row r="23" spans="1:23" ht="19" customHeight="1">
      <c r="J23" s="576" t="s">
        <v>2896</v>
      </c>
      <c r="K23" s="577">
        <f>SUBTOTAL(9,K26:K355)-SUMIF($F$26:$F$355,"Location",K26:K355)</f>
        <v>0</v>
      </c>
      <c r="L23" s="577" cm="1">
        <f t="array" aca="1" ref="L23" ca="1">IFERROR(SUMPRODUCT((L$26:L$355="x")*($F$26:$F$355&lt;&gt;"Location")*(SUBTOTAL(103,OFFSET($P$26,ROW($P$26:$P$355)-ROW($P$26),0,1))*$P$26:$P$355)),"")</f>
        <v>0</v>
      </c>
      <c r="M23" s="578" cm="1">
        <f t="array" aca="1" ref="M23" ca="1">IFERROR(SUMPRODUCT((M$26:M$355="x")*($F$26:$F$355&lt;&gt;"Location")*(SUBTOTAL(103,OFFSET($P$26,ROW($P$26:$P$355)-ROW($P$26),0,1))*$P$26:$P$355)),"")</f>
        <v>0</v>
      </c>
      <c r="N23" s="578" cm="1">
        <f t="array" aca="1" ref="N23" ca="1">IFERROR(SUMPRODUCT((N$26:N$355="x")*($F$26:$F$355&lt;&gt;"Location")*(SUBTOTAL(103,OFFSET($P$26,ROW($P$26:$P$355)-ROW($P$26),0,1))*$P$26:$P$355)),"")</f>
        <v>0</v>
      </c>
      <c r="O23" s="579" cm="1">
        <f t="array" aca="1" ref="O23" ca="1">IFERROR(SUMPRODUCT((O$26:O$355="x")*($F$26:$F$355&lt;&gt;"Location")*(SUBTOTAL(103,OFFSET($P$26,ROW($P$26:$P$355)-ROW($P$26),0,1))*$P$26:$P$355)),"")</f>
        <v>0</v>
      </c>
      <c r="P23" s="578">
        <f t="shared" ref="P23:V23" si="1">SUBTOTAL(9,P26:P355)-SUMIF($F$26:$F$355,"Location",P26:P355)</f>
        <v>0</v>
      </c>
      <c r="Q23" s="578">
        <f t="shared" si="1"/>
        <v>0</v>
      </c>
      <c r="R23" s="578">
        <f t="shared" si="1"/>
        <v>0</v>
      </c>
      <c r="S23" s="578">
        <f t="shared" si="1"/>
        <v>0</v>
      </c>
      <c r="T23" s="586">
        <f t="shared" si="1"/>
        <v>0</v>
      </c>
      <c r="U23" s="586">
        <f t="shared" si="1"/>
        <v>0</v>
      </c>
      <c r="V23" s="587">
        <f t="shared" si="1"/>
        <v>0</v>
      </c>
    </row>
    <row r="24" spans="1:23" ht="7.5" customHeight="1" thickBot="1">
      <c r="J24" s="1231"/>
      <c r="K24" s="1231"/>
    </row>
    <row r="25" spans="1:23" s="572" customFormat="1" ht="114.5" customHeight="1" thickBot="1">
      <c r="A25" s="1214" t="s">
        <v>3075</v>
      </c>
      <c r="B25" s="1215" t="s">
        <v>3098</v>
      </c>
      <c r="C25" s="1214" t="s">
        <v>19</v>
      </c>
      <c r="D25" s="1214" t="s">
        <v>144</v>
      </c>
      <c r="E25" s="1214" t="s">
        <v>3099</v>
      </c>
      <c r="F25" s="1221" t="s">
        <v>3143</v>
      </c>
      <c r="G25" s="1222" t="s">
        <v>3105</v>
      </c>
      <c r="H25" s="1214" t="s">
        <v>3106</v>
      </c>
      <c r="I25" s="1214" t="s">
        <v>3103</v>
      </c>
      <c r="J25" s="1376" t="s">
        <v>3242</v>
      </c>
      <c r="K25" s="1377" t="s">
        <v>3139</v>
      </c>
      <c r="L25" s="1232" t="s">
        <v>2904</v>
      </c>
      <c r="M25" s="1233" t="s">
        <v>3083</v>
      </c>
      <c r="N25" s="1233" t="s">
        <v>1064</v>
      </c>
      <c r="O25" s="1233" t="s">
        <v>1065</v>
      </c>
      <c r="P25" s="1214" t="s">
        <v>3107</v>
      </c>
      <c r="Q25" s="1214" t="s">
        <v>27</v>
      </c>
      <c r="R25" s="1214" t="s">
        <v>13</v>
      </c>
      <c r="S25" s="1214" t="s">
        <v>14</v>
      </c>
      <c r="T25" s="1214" t="s">
        <v>25</v>
      </c>
      <c r="U25" s="1214" t="s">
        <v>118</v>
      </c>
      <c r="V25" s="1223" t="s">
        <v>3108</v>
      </c>
    </row>
    <row r="26" spans="1:23" s="601" customFormat="1" ht="30" customHeight="1">
      <c r="A26" s="1275"/>
      <c r="B26" s="1275"/>
      <c r="C26" s="1275"/>
      <c r="D26" s="1274"/>
      <c r="E26" s="602" t="s">
        <v>222</v>
      </c>
      <c r="F26" s="602" t="s">
        <v>222</v>
      </c>
      <c r="G26" s="603"/>
      <c r="H26" s="603"/>
      <c r="I26" s="604" t="s">
        <v>222</v>
      </c>
      <c r="J26" s="580" t="s">
        <v>222</v>
      </c>
      <c r="K26" s="603"/>
      <c r="L26" s="603"/>
      <c r="M26" s="603"/>
      <c r="N26" s="603"/>
      <c r="O26" s="603"/>
      <c r="P26" s="605"/>
      <c r="Q26" s="1276"/>
      <c r="R26" s="1276"/>
      <c r="S26" s="1276"/>
      <c r="T26" s="1277"/>
      <c r="U26" s="1277"/>
      <c r="V26" s="1277"/>
    </row>
    <row r="27" spans="1:23" s="601" customFormat="1" ht="30" customHeight="1">
      <c r="A27" s="1275"/>
      <c r="B27" s="1275"/>
      <c r="C27" s="1275"/>
      <c r="D27" s="1274"/>
      <c r="E27" s="602" t="s">
        <v>222</v>
      </c>
      <c r="F27" s="602" t="s">
        <v>222</v>
      </c>
      <c r="G27" s="603"/>
      <c r="H27" s="603"/>
      <c r="I27" s="604" t="s">
        <v>222</v>
      </c>
      <c r="J27" s="580" t="s">
        <v>222</v>
      </c>
      <c r="K27" s="603"/>
      <c r="L27" s="603"/>
      <c r="M27" s="603"/>
      <c r="N27" s="603"/>
      <c r="O27" s="603"/>
      <c r="P27" s="605"/>
      <c r="Q27" s="1276"/>
      <c r="R27" s="1276"/>
      <c r="S27" s="1276"/>
      <c r="T27" s="1277"/>
      <c r="U27" s="1277"/>
      <c r="V27" s="1277"/>
    </row>
    <row r="28" spans="1:23" s="601" customFormat="1" ht="30" customHeight="1">
      <c r="A28" s="1275"/>
      <c r="B28" s="1275"/>
      <c r="C28" s="1275"/>
      <c r="D28" s="1274"/>
      <c r="E28" s="602" t="s">
        <v>222</v>
      </c>
      <c r="F28" s="602" t="s">
        <v>222</v>
      </c>
      <c r="G28" s="603"/>
      <c r="H28" s="603"/>
      <c r="I28" s="604" t="s">
        <v>222</v>
      </c>
      <c r="J28" s="580" t="s">
        <v>222</v>
      </c>
      <c r="K28" s="603"/>
      <c r="L28" s="603"/>
      <c r="M28" s="603"/>
      <c r="N28" s="603"/>
      <c r="O28" s="603"/>
      <c r="P28" s="605"/>
      <c r="Q28" s="1276"/>
      <c r="R28" s="1276"/>
      <c r="S28" s="1276"/>
      <c r="T28" s="1277"/>
      <c r="U28" s="1277"/>
      <c r="V28" s="1277"/>
    </row>
    <row r="29" spans="1:23" s="601" customFormat="1" ht="30" customHeight="1">
      <c r="A29" s="1275"/>
      <c r="B29" s="1275"/>
      <c r="C29" s="1275"/>
      <c r="D29" s="1274"/>
      <c r="E29" s="602" t="s">
        <v>222</v>
      </c>
      <c r="F29" s="602" t="s">
        <v>222</v>
      </c>
      <c r="G29" s="603"/>
      <c r="H29" s="603"/>
      <c r="I29" s="604" t="s">
        <v>222</v>
      </c>
      <c r="J29" s="580" t="s">
        <v>222</v>
      </c>
      <c r="K29" s="603"/>
      <c r="L29" s="603"/>
      <c r="M29" s="603"/>
      <c r="N29" s="603"/>
      <c r="O29" s="603"/>
      <c r="P29" s="605"/>
      <c r="Q29" s="1276"/>
      <c r="R29" s="1276"/>
      <c r="S29" s="1276"/>
      <c r="T29" s="1277"/>
      <c r="U29" s="1277"/>
      <c r="V29" s="1277"/>
    </row>
    <row r="30" spans="1:23" s="601" customFormat="1" ht="30" customHeight="1">
      <c r="A30" s="1275"/>
      <c r="B30" s="1275"/>
      <c r="C30" s="1275"/>
      <c r="D30" s="1274"/>
      <c r="E30" s="602" t="s">
        <v>222</v>
      </c>
      <c r="F30" s="602" t="s">
        <v>222</v>
      </c>
      <c r="G30" s="603"/>
      <c r="H30" s="603"/>
      <c r="I30" s="604" t="s">
        <v>222</v>
      </c>
      <c r="J30" s="580" t="s">
        <v>222</v>
      </c>
      <c r="K30" s="603"/>
      <c r="L30" s="603"/>
      <c r="M30" s="603"/>
      <c r="N30" s="603"/>
      <c r="O30" s="603"/>
      <c r="P30" s="605"/>
      <c r="Q30" s="1276"/>
      <c r="R30" s="1276"/>
      <c r="S30" s="1276"/>
      <c r="T30" s="1277"/>
      <c r="U30" s="1277"/>
      <c r="V30" s="1277"/>
    </row>
    <row r="31" spans="1:23" s="601" customFormat="1" ht="30" customHeight="1">
      <c r="A31" s="1275"/>
      <c r="B31" s="1275"/>
      <c r="C31" s="1275"/>
      <c r="D31" s="1274"/>
      <c r="E31" s="602" t="s">
        <v>222</v>
      </c>
      <c r="F31" s="602" t="s">
        <v>222</v>
      </c>
      <c r="G31" s="603"/>
      <c r="H31" s="603"/>
      <c r="I31" s="604" t="s">
        <v>222</v>
      </c>
      <c r="J31" s="580" t="s">
        <v>222</v>
      </c>
      <c r="K31" s="603"/>
      <c r="L31" s="603"/>
      <c r="M31" s="603"/>
      <c r="N31" s="603"/>
      <c r="O31" s="603"/>
      <c r="P31" s="605"/>
      <c r="Q31" s="1276"/>
      <c r="R31" s="1276"/>
      <c r="S31" s="1276"/>
      <c r="T31" s="1277"/>
      <c r="U31" s="1277"/>
      <c r="V31" s="1277"/>
    </row>
    <row r="32" spans="1:23" s="601" customFormat="1" ht="30" customHeight="1">
      <c r="A32" s="1275"/>
      <c r="B32" s="1275"/>
      <c r="C32" s="1275"/>
      <c r="D32" s="1274"/>
      <c r="E32" s="602" t="s">
        <v>222</v>
      </c>
      <c r="F32" s="602" t="s">
        <v>222</v>
      </c>
      <c r="G32" s="603"/>
      <c r="H32" s="603"/>
      <c r="I32" s="604" t="s">
        <v>222</v>
      </c>
      <c r="J32" s="580" t="s">
        <v>222</v>
      </c>
      <c r="K32" s="603"/>
      <c r="L32" s="603"/>
      <c r="M32" s="603"/>
      <c r="N32" s="603"/>
      <c r="O32" s="603"/>
      <c r="P32" s="605"/>
      <c r="Q32" s="1276"/>
      <c r="R32" s="1276"/>
      <c r="S32" s="1276"/>
      <c r="T32" s="1277"/>
      <c r="U32" s="1277"/>
      <c r="V32" s="1277"/>
    </row>
    <row r="33" spans="1:22" s="601" customFormat="1" ht="30" customHeight="1">
      <c r="A33" s="1275"/>
      <c r="B33" s="1275"/>
      <c r="C33" s="1275"/>
      <c r="D33" s="1274"/>
      <c r="E33" s="602" t="s">
        <v>222</v>
      </c>
      <c r="F33" s="602" t="s">
        <v>222</v>
      </c>
      <c r="G33" s="603"/>
      <c r="H33" s="603"/>
      <c r="I33" s="604" t="s">
        <v>222</v>
      </c>
      <c r="J33" s="580" t="s">
        <v>222</v>
      </c>
      <c r="K33" s="603"/>
      <c r="L33" s="603"/>
      <c r="M33" s="603"/>
      <c r="N33" s="603"/>
      <c r="O33" s="603"/>
      <c r="P33" s="605"/>
      <c r="Q33" s="1276"/>
      <c r="R33" s="1276"/>
      <c r="S33" s="1276"/>
      <c r="T33" s="1277"/>
      <c r="U33" s="1277"/>
      <c r="V33" s="1277"/>
    </row>
    <row r="34" spans="1:22" s="601" customFormat="1" ht="30" customHeight="1">
      <c r="A34" s="1278"/>
      <c r="B34" s="1278"/>
      <c r="C34" s="1275"/>
      <c r="D34" s="1274"/>
      <c r="E34" s="602" t="s">
        <v>222</v>
      </c>
      <c r="F34" s="602" t="s">
        <v>222</v>
      </c>
      <c r="G34" s="603"/>
      <c r="H34" s="603"/>
      <c r="I34" s="604" t="s">
        <v>222</v>
      </c>
      <c r="J34" s="580" t="s">
        <v>222</v>
      </c>
      <c r="K34" s="603"/>
      <c r="L34" s="603"/>
      <c r="M34" s="603"/>
      <c r="N34" s="603"/>
      <c r="O34" s="603"/>
      <c r="P34" s="605"/>
      <c r="Q34" s="1276"/>
      <c r="R34" s="1276"/>
      <c r="S34" s="1276"/>
      <c r="T34" s="1277"/>
      <c r="U34" s="1277"/>
      <c r="V34" s="1277"/>
    </row>
    <row r="35" spans="1:22" s="601" customFormat="1" ht="30" customHeight="1">
      <c r="A35" s="1278"/>
      <c r="B35" s="1278"/>
      <c r="C35" s="1275"/>
      <c r="D35" s="1274"/>
      <c r="E35" s="602" t="s">
        <v>222</v>
      </c>
      <c r="F35" s="602" t="s">
        <v>222</v>
      </c>
      <c r="G35" s="603"/>
      <c r="H35" s="603"/>
      <c r="I35" s="604" t="s">
        <v>222</v>
      </c>
      <c r="J35" s="580" t="s">
        <v>222</v>
      </c>
      <c r="K35" s="603"/>
      <c r="L35" s="603"/>
      <c r="M35" s="603"/>
      <c r="N35" s="603"/>
      <c r="O35" s="603"/>
      <c r="P35" s="605"/>
      <c r="Q35" s="1276"/>
      <c r="R35" s="1276"/>
      <c r="S35" s="1276"/>
      <c r="T35" s="1277"/>
      <c r="U35" s="1277"/>
      <c r="V35" s="1277"/>
    </row>
    <row r="36" spans="1:22" s="601" customFormat="1" ht="30" customHeight="1">
      <c r="A36" s="1278"/>
      <c r="B36" s="1278"/>
      <c r="C36" s="1275"/>
      <c r="D36" s="1274"/>
      <c r="E36" s="602" t="s">
        <v>222</v>
      </c>
      <c r="F36" s="602" t="s">
        <v>222</v>
      </c>
      <c r="G36" s="603"/>
      <c r="H36" s="603"/>
      <c r="I36" s="604" t="s">
        <v>222</v>
      </c>
      <c r="J36" s="580" t="s">
        <v>222</v>
      </c>
      <c r="K36" s="603"/>
      <c r="L36" s="603"/>
      <c r="M36" s="603"/>
      <c r="N36" s="603"/>
      <c r="O36" s="603"/>
      <c r="P36" s="605"/>
      <c r="Q36" s="1276"/>
      <c r="R36" s="1276"/>
      <c r="S36" s="1276"/>
      <c r="T36" s="1277"/>
      <c r="U36" s="1277"/>
      <c r="V36" s="1277"/>
    </row>
    <row r="37" spans="1:22" s="601" customFormat="1" ht="30" customHeight="1">
      <c r="A37" s="1278"/>
      <c r="B37" s="1278"/>
      <c r="C37" s="1275"/>
      <c r="D37" s="1274"/>
      <c r="E37" s="602" t="s">
        <v>222</v>
      </c>
      <c r="F37" s="602" t="s">
        <v>222</v>
      </c>
      <c r="G37" s="603"/>
      <c r="H37" s="603"/>
      <c r="I37" s="604" t="s">
        <v>222</v>
      </c>
      <c r="J37" s="580" t="s">
        <v>222</v>
      </c>
      <c r="K37" s="603"/>
      <c r="L37" s="603"/>
      <c r="M37" s="603"/>
      <c r="N37" s="603"/>
      <c r="O37" s="603"/>
      <c r="P37" s="605"/>
      <c r="Q37" s="1276"/>
      <c r="R37" s="1276"/>
      <c r="S37" s="1276"/>
      <c r="T37" s="1277"/>
      <c r="U37" s="1277"/>
      <c r="V37" s="1277"/>
    </row>
    <row r="38" spans="1:22" s="601" customFormat="1" ht="30" customHeight="1">
      <c r="A38" s="1278"/>
      <c r="B38" s="1278"/>
      <c r="C38" s="1275"/>
      <c r="D38" s="1274"/>
      <c r="E38" s="602" t="s">
        <v>222</v>
      </c>
      <c r="F38" s="602" t="s">
        <v>222</v>
      </c>
      <c r="G38" s="603"/>
      <c r="H38" s="603"/>
      <c r="I38" s="604" t="s">
        <v>222</v>
      </c>
      <c r="J38" s="580" t="s">
        <v>222</v>
      </c>
      <c r="K38" s="603"/>
      <c r="L38" s="603"/>
      <c r="M38" s="603"/>
      <c r="N38" s="603"/>
      <c r="O38" s="603"/>
      <c r="P38" s="605"/>
      <c r="Q38" s="1276"/>
      <c r="R38" s="1276"/>
      <c r="S38" s="1276"/>
      <c r="T38" s="1277"/>
      <c r="U38" s="1277"/>
      <c r="V38" s="1277"/>
    </row>
    <row r="39" spans="1:22" s="601" customFormat="1" ht="30" customHeight="1">
      <c r="A39" s="1278"/>
      <c r="B39" s="1278"/>
      <c r="C39" s="1275"/>
      <c r="D39" s="1274"/>
      <c r="E39" s="602" t="s">
        <v>222</v>
      </c>
      <c r="F39" s="602" t="s">
        <v>222</v>
      </c>
      <c r="G39" s="603"/>
      <c r="H39" s="603"/>
      <c r="I39" s="604" t="s">
        <v>222</v>
      </c>
      <c r="J39" s="580" t="s">
        <v>222</v>
      </c>
      <c r="K39" s="603"/>
      <c r="L39" s="603"/>
      <c r="M39" s="603"/>
      <c r="N39" s="603"/>
      <c r="O39" s="603"/>
      <c r="P39" s="605"/>
      <c r="Q39" s="1276"/>
      <c r="R39" s="1276"/>
      <c r="S39" s="1276"/>
      <c r="T39" s="1277"/>
      <c r="U39" s="1277"/>
      <c r="V39" s="1277"/>
    </row>
    <row r="40" spans="1:22" s="601" customFormat="1" ht="30" customHeight="1">
      <c r="A40" s="1278"/>
      <c r="B40" s="1278"/>
      <c r="C40" s="1275"/>
      <c r="D40" s="1274"/>
      <c r="E40" s="602" t="s">
        <v>222</v>
      </c>
      <c r="F40" s="602" t="s">
        <v>222</v>
      </c>
      <c r="G40" s="603"/>
      <c r="H40" s="603"/>
      <c r="I40" s="604" t="s">
        <v>222</v>
      </c>
      <c r="J40" s="580" t="s">
        <v>222</v>
      </c>
      <c r="K40" s="603"/>
      <c r="L40" s="603"/>
      <c r="M40" s="603"/>
      <c r="N40" s="603"/>
      <c r="O40" s="603"/>
      <c r="P40" s="605"/>
      <c r="Q40" s="1276"/>
      <c r="R40" s="1276"/>
      <c r="S40" s="1276"/>
      <c r="T40" s="1277"/>
      <c r="U40" s="1277"/>
      <c r="V40" s="1277"/>
    </row>
    <row r="41" spans="1:22" s="601" customFormat="1" ht="30" customHeight="1">
      <c r="A41" s="1278"/>
      <c r="B41" s="1278"/>
      <c r="C41" s="1275"/>
      <c r="D41" s="1274"/>
      <c r="E41" s="602" t="s">
        <v>222</v>
      </c>
      <c r="F41" s="602" t="s">
        <v>222</v>
      </c>
      <c r="G41" s="603"/>
      <c r="H41" s="603"/>
      <c r="I41" s="604" t="s">
        <v>222</v>
      </c>
      <c r="J41" s="580" t="s">
        <v>222</v>
      </c>
      <c r="K41" s="603"/>
      <c r="L41" s="603"/>
      <c r="M41" s="603"/>
      <c r="N41" s="603"/>
      <c r="O41" s="603"/>
      <c r="P41" s="605"/>
      <c r="Q41" s="1276"/>
      <c r="R41" s="1276"/>
      <c r="S41" s="1276"/>
      <c r="T41" s="1277"/>
      <c r="U41" s="1277"/>
      <c r="V41" s="1277"/>
    </row>
    <row r="42" spans="1:22" s="601" customFormat="1" ht="30" customHeight="1">
      <c r="A42" s="1278"/>
      <c r="B42" s="1278"/>
      <c r="C42" s="1275"/>
      <c r="D42" s="1274"/>
      <c r="E42" s="602" t="s">
        <v>222</v>
      </c>
      <c r="F42" s="602" t="s">
        <v>222</v>
      </c>
      <c r="G42" s="603"/>
      <c r="H42" s="603"/>
      <c r="I42" s="604" t="s">
        <v>222</v>
      </c>
      <c r="J42" s="580" t="s">
        <v>222</v>
      </c>
      <c r="K42" s="603"/>
      <c r="L42" s="603"/>
      <c r="M42" s="603"/>
      <c r="N42" s="603"/>
      <c r="O42" s="603"/>
      <c r="P42" s="605"/>
      <c r="Q42" s="1276"/>
      <c r="R42" s="1276"/>
      <c r="S42" s="1276"/>
      <c r="T42" s="1277"/>
      <c r="U42" s="1277"/>
      <c r="V42" s="1277"/>
    </row>
    <row r="43" spans="1:22" s="601" customFormat="1" ht="30" customHeight="1">
      <c r="A43" s="1278"/>
      <c r="B43" s="1278"/>
      <c r="C43" s="1275"/>
      <c r="D43" s="1274"/>
      <c r="E43" s="602" t="s">
        <v>222</v>
      </c>
      <c r="F43" s="602" t="s">
        <v>222</v>
      </c>
      <c r="G43" s="603"/>
      <c r="H43" s="603"/>
      <c r="I43" s="604" t="s">
        <v>222</v>
      </c>
      <c r="J43" s="580" t="s">
        <v>222</v>
      </c>
      <c r="K43" s="603"/>
      <c r="L43" s="603"/>
      <c r="M43" s="603"/>
      <c r="N43" s="603"/>
      <c r="O43" s="603"/>
      <c r="P43" s="605"/>
      <c r="Q43" s="1276"/>
      <c r="R43" s="1276"/>
      <c r="S43" s="1276"/>
      <c r="T43" s="1277"/>
      <c r="U43" s="1277"/>
      <c r="V43" s="1277"/>
    </row>
    <row r="44" spans="1:22" s="601" customFormat="1" ht="30" customHeight="1">
      <c r="A44" s="1278"/>
      <c r="B44" s="1278"/>
      <c r="C44" s="1275"/>
      <c r="D44" s="1274"/>
      <c r="E44" s="602" t="s">
        <v>222</v>
      </c>
      <c r="F44" s="602" t="s">
        <v>222</v>
      </c>
      <c r="G44" s="603"/>
      <c r="H44" s="603"/>
      <c r="I44" s="604" t="s">
        <v>222</v>
      </c>
      <c r="J44" s="580" t="s">
        <v>222</v>
      </c>
      <c r="K44" s="603"/>
      <c r="L44" s="603"/>
      <c r="M44" s="603"/>
      <c r="N44" s="603"/>
      <c r="O44" s="603"/>
      <c r="P44" s="605"/>
      <c r="Q44" s="1276"/>
      <c r="R44" s="1276"/>
      <c r="S44" s="1276"/>
      <c r="T44" s="1277"/>
      <c r="U44" s="1277"/>
      <c r="V44" s="1277"/>
    </row>
    <row r="45" spans="1:22" s="601" customFormat="1" ht="30" customHeight="1">
      <c r="A45" s="1278"/>
      <c r="B45" s="1278"/>
      <c r="C45" s="1275"/>
      <c r="D45" s="1274"/>
      <c r="E45" s="602" t="s">
        <v>222</v>
      </c>
      <c r="F45" s="602" t="s">
        <v>222</v>
      </c>
      <c r="G45" s="603"/>
      <c r="H45" s="603"/>
      <c r="I45" s="604" t="s">
        <v>222</v>
      </c>
      <c r="J45" s="580" t="s">
        <v>222</v>
      </c>
      <c r="K45" s="603"/>
      <c r="L45" s="603"/>
      <c r="M45" s="603"/>
      <c r="N45" s="603"/>
      <c r="O45" s="603"/>
      <c r="P45" s="605"/>
      <c r="Q45" s="1276"/>
      <c r="R45" s="1276"/>
      <c r="S45" s="1276"/>
      <c r="T45" s="1277"/>
      <c r="U45" s="1277"/>
      <c r="V45" s="1277"/>
    </row>
    <row r="46" spans="1:22" s="601" customFormat="1" ht="30" customHeight="1">
      <c r="A46" s="1278"/>
      <c r="B46" s="1278"/>
      <c r="C46" s="1275"/>
      <c r="D46" s="1274"/>
      <c r="E46" s="602" t="s">
        <v>222</v>
      </c>
      <c r="F46" s="602" t="s">
        <v>222</v>
      </c>
      <c r="G46" s="603"/>
      <c r="H46" s="603"/>
      <c r="I46" s="604" t="s">
        <v>222</v>
      </c>
      <c r="J46" s="580" t="s">
        <v>222</v>
      </c>
      <c r="K46" s="603"/>
      <c r="L46" s="603"/>
      <c r="M46" s="603"/>
      <c r="N46" s="603"/>
      <c r="O46" s="603"/>
      <c r="P46" s="605"/>
      <c r="Q46" s="1276"/>
      <c r="R46" s="1276"/>
      <c r="S46" s="1276"/>
      <c r="T46" s="1277"/>
      <c r="U46" s="1277"/>
      <c r="V46" s="1277"/>
    </row>
    <row r="47" spans="1:22" s="601" customFormat="1" ht="30" customHeight="1">
      <c r="A47" s="1278"/>
      <c r="B47" s="1278"/>
      <c r="C47" s="1275"/>
      <c r="D47" s="1274"/>
      <c r="E47" s="602" t="s">
        <v>222</v>
      </c>
      <c r="F47" s="602" t="s">
        <v>222</v>
      </c>
      <c r="G47" s="603"/>
      <c r="H47" s="603"/>
      <c r="I47" s="604" t="s">
        <v>222</v>
      </c>
      <c r="J47" s="580" t="s">
        <v>222</v>
      </c>
      <c r="K47" s="603"/>
      <c r="L47" s="603"/>
      <c r="M47" s="603"/>
      <c r="N47" s="603"/>
      <c r="O47" s="603"/>
      <c r="P47" s="605"/>
      <c r="Q47" s="1276"/>
      <c r="R47" s="1276"/>
      <c r="S47" s="1276"/>
      <c r="T47" s="1277"/>
      <c r="U47" s="1277"/>
      <c r="V47" s="1277"/>
    </row>
    <row r="48" spans="1:22" s="601" customFormat="1" ht="30" customHeight="1">
      <c r="A48" s="1278"/>
      <c r="B48" s="1278"/>
      <c r="C48" s="1275"/>
      <c r="D48" s="1274"/>
      <c r="E48" s="602" t="s">
        <v>222</v>
      </c>
      <c r="F48" s="602" t="s">
        <v>222</v>
      </c>
      <c r="G48" s="603"/>
      <c r="H48" s="603"/>
      <c r="I48" s="604" t="s">
        <v>222</v>
      </c>
      <c r="J48" s="580" t="s">
        <v>222</v>
      </c>
      <c r="K48" s="603"/>
      <c r="L48" s="603"/>
      <c r="M48" s="603"/>
      <c r="N48" s="603"/>
      <c r="O48" s="603"/>
      <c r="P48" s="605"/>
      <c r="Q48" s="1276"/>
      <c r="R48" s="1276"/>
      <c r="S48" s="1276"/>
      <c r="T48" s="1277"/>
      <c r="U48" s="1277"/>
      <c r="V48" s="1277"/>
    </row>
    <row r="49" spans="1:22" s="601" customFormat="1" ht="30" customHeight="1">
      <c r="A49" s="1278"/>
      <c r="B49" s="1278"/>
      <c r="C49" s="1275"/>
      <c r="D49" s="1274"/>
      <c r="E49" s="602" t="s">
        <v>222</v>
      </c>
      <c r="F49" s="602" t="s">
        <v>222</v>
      </c>
      <c r="G49" s="603"/>
      <c r="H49" s="603"/>
      <c r="I49" s="604" t="s">
        <v>222</v>
      </c>
      <c r="J49" s="580" t="s">
        <v>222</v>
      </c>
      <c r="K49" s="603"/>
      <c r="L49" s="603"/>
      <c r="M49" s="603"/>
      <c r="N49" s="603"/>
      <c r="O49" s="603"/>
      <c r="P49" s="605"/>
      <c r="Q49" s="1276"/>
      <c r="R49" s="1276"/>
      <c r="S49" s="1276"/>
      <c r="T49" s="1277"/>
      <c r="U49" s="1277"/>
      <c r="V49" s="1277"/>
    </row>
    <row r="50" spans="1:22" s="601" customFormat="1" ht="30" customHeight="1">
      <c r="A50" s="1278"/>
      <c r="B50" s="1278"/>
      <c r="C50" s="1275"/>
      <c r="D50" s="1274"/>
      <c r="E50" s="602" t="s">
        <v>222</v>
      </c>
      <c r="F50" s="602" t="s">
        <v>222</v>
      </c>
      <c r="G50" s="603"/>
      <c r="H50" s="603"/>
      <c r="I50" s="604" t="s">
        <v>222</v>
      </c>
      <c r="J50" s="580" t="s">
        <v>222</v>
      </c>
      <c r="K50" s="603"/>
      <c r="L50" s="603"/>
      <c r="M50" s="603"/>
      <c r="N50" s="603"/>
      <c r="O50" s="603"/>
      <c r="P50" s="605"/>
      <c r="Q50" s="1276"/>
      <c r="R50" s="1276"/>
      <c r="S50" s="1276"/>
      <c r="T50" s="1277"/>
      <c r="U50" s="1277"/>
      <c r="V50" s="1277"/>
    </row>
    <row r="51" spans="1:22" s="601" customFormat="1" ht="30" customHeight="1">
      <c r="A51" s="1278"/>
      <c r="B51" s="1278"/>
      <c r="C51" s="1275"/>
      <c r="D51" s="1274"/>
      <c r="E51" s="602" t="s">
        <v>222</v>
      </c>
      <c r="F51" s="602" t="s">
        <v>222</v>
      </c>
      <c r="G51" s="603"/>
      <c r="H51" s="603"/>
      <c r="I51" s="604" t="s">
        <v>222</v>
      </c>
      <c r="J51" s="580" t="s">
        <v>222</v>
      </c>
      <c r="K51" s="603"/>
      <c r="L51" s="603"/>
      <c r="M51" s="603"/>
      <c r="N51" s="603"/>
      <c r="O51" s="603"/>
      <c r="P51" s="605"/>
      <c r="Q51" s="1276"/>
      <c r="R51" s="1276"/>
      <c r="S51" s="1276"/>
      <c r="T51" s="1277"/>
      <c r="U51" s="1277"/>
      <c r="V51" s="1277"/>
    </row>
    <row r="52" spans="1:22" s="601" customFormat="1" ht="30" customHeight="1">
      <c r="A52" s="1278"/>
      <c r="B52" s="1278"/>
      <c r="C52" s="1275"/>
      <c r="D52" s="1274"/>
      <c r="E52" s="602" t="s">
        <v>222</v>
      </c>
      <c r="F52" s="602" t="s">
        <v>222</v>
      </c>
      <c r="G52" s="603"/>
      <c r="H52" s="603"/>
      <c r="I52" s="604" t="s">
        <v>222</v>
      </c>
      <c r="J52" s="580" t="s">
        <v>222</v>
      </c>
      <c r="K52" s="603"/>
      <c r="L52" s="603"/>
      <c r="M52" s="603"/>
      <c r="N52" s="603"/>
      <c r="O52" s="603"/>
      <c r="P52" s="605"/>
      <c r="Q52" s="1276"/>
      <c r="R52" s="1276"/>
      <c r="S52" s="1276"/>
      <c r="T52" s="1277"/>
      <c r="U52" s="1277"/>
      <c r="V52" s="1277"/>
    </row>
    <row r="53" spans="1:22" s="601" customFormat="1" ht="30" customHeight="1">
      <c r="A53" s="1278"/>
      <c r="B53" s="1278"/>
      <c r="C53" s="1275"/>
      <c r="D53" s="1274"/>
      <c r="E53" s="602" t="s">
        <v>222</v>
      </c>
      <c r="F53" s="602" t="s">
        <v>222</v>
      </c>
      <c r="G53" s="603"/>
      <c r="H53" s="603"/>
      <c r="I53" s="604" t="s">
        <v>222</v>
      </c>
      <c r="J53" s="580" t="s">
        <v>222</v>
      </c>
      <c r="K53" s="603"/>
      <c r="L53" s="603"/>
      <c r="M53" s="603"/>
      <c r="N53" s="603"/>
      <c r="O53" s="603"/>
      <c r="P53" s="605"/>
      <c r="Q53" s="1276"/>
      <c r="R53" s="1276"/>
      <c r="S53" s="1276"/>
      <c r="T53" s="1277"/>
      <c r="U53" s="1277"/>
      <c r="V53" s="1277"/>
    </row>
    <row r="54" spans="1:22" s="601" customFormat="1" ht="30" customHeight="1">
      <c r="A54" s="1278"/>
      <c r="B54" s="1278"/>
      <c r="C54" s="1275"/>
      <c r="D54" s="1274"/>
      <c r="E54" s="602" t="s">
        <v>222</v>
      </c>
      <c r="F54" s="602" t="s">
        <v>222</v>
      </c>
      <c r="G54" s="603"/>
      <c r="H54" s="603"/>
      <c r="I54" s="604" t="s">
        <v>222</v>
      </c>
      <c r="J54" s="580" t="s">
        <v>222</v>
      </c>
      <c r="K54" s="603"/>
      <c r="L54" s="603"/>
      <c r="M54" s="603"/>
      <c r="N54" s="603"/>
      <c r="O54" s="603"/>
      <c r="P54" s="605"/>
      <c r="Q54" s="1276"/>
      <c r="R54" s="1276"/>
      <c r="S54" s="1276"/>
      <c r="T54" s="1277"/>
      <c r="U54" s="1277"/>
      <c r="V54" s="1277"/>
    </row>
    <row r="55" spans="1:22" s="601" customFormat="1" ht="30" customHeight="1">
      <c r="A55" s="1278"/>
      <c r="B55" s="1278"/>
      <c r="C55" s="1275"/>
      <c r="D55" s="1274"/>
      <c r="E55" s="602" t="s">
        <v>222</v>
      </c>
      <c r="F55" s="602" t="s">
        <v>222</v>
      </c>
      <c r="G55" s="603"/>
      <c r="H55" s="603"/>
      <c r="I55" s="604" t="s">
        <v>222</v>
      </c>
      <c r="J55" s="580" t="s">
        <v>222</v>
      </c>
      <c r="K55" s="603"/>
      <c r="L55" s="603"/>
      <c r="M55" s="603"/>
      <c r="N55" s="603"/>
      <c r="O55" s="603"/>
      <c r="P55" s="605"/>
      <c r="Q55" s="1276"/>
      <c r="R55" s="1276"/>
      <c r="S55" s="1276"/>
      <c r="T55" s="1277"/>
      <c r="U55" s="1277"/>
      <c r="V55" s="1277"/>
    </row>
    <row r="56" spans="1:22" s="601" customFormat="1" ht="30" customHeight="1">
      <c r="A56" s="1278"/>
      <c r="B56" s="1278"/>
      <c r="C56" s="1275"/>
      <c r="D56" s="1274"/>
      <c r="E56" s="602" t="s">
        <v>222</v>
      </c>
      <c r="F56" s="602" t="s">
        <v>222</v>
      </c>
      <c r="G56" s="603"/>
      <c r="H56" s="603"/>
      <c r="I56" s="604" t="s">
        <v>222</v>
      </c>
      <c r="J56" s="580" t="s">
        <v>222</v>
      </c>
      <c r="K56" s="603"/>
      <c r="L56" s="603"/>
      <c r="M56" s="603"/>
      <c r="N56" s="603"/>
      <c r="O56" s="603"/>
      <c r="P56" s="605"/>
      <c r="Q56" s="1276"/>
      <c r="R56" s="1276"/>
      <c r="S56" s="1276"/>
      <c r="T56" s="1277"/>
      <c r="U56" s="1277"/>
      <c r="V56" s="1277"/>
    </row>
    <row r="57" spans="1:22" s="601" customFormat="1" ht="30" customHeight="1">
      <c r="A57" s="1278"/>
      <c r="B57" s="1278"/>
      <c r="C57" s="1275"/>
      <c r="D57" s="1274"/>
      <c r="E57" s="602" t="s">
        <v>222</v>
      </c>
      <c r="F57" s="602" t="s">
        <v>222</v>
      </c>
      <c r="G57" s="603"/>
      <c r="H57" s="603"/>
      <c r="I57" s="604" t="s">
        <v>222</v>
      </c>
      <c r="J57" s="580" t="s">
        <v>222</v>
      </c>
      <c r="K57" s="603"/>
      <c r="L57" s="603"/>
      <c r="M57" s="603"/>
      <c r="N57" s="603"/>
      <c r="O57" s="603"/>
      <c r="P57" s="605"/>
      <c r="Q57" s="1276"/>
      <c r="R57" s="1276"/>
      <c r="S57" s="1276"/>
      <c r="T57" s="1277"/>
      <c r="U57" s="1277"/>
      <c r="V57" s="1277"/>
    </row>
    <row r="58" spans="1:22" s="601" customFormat="1" ht="30" customHeight="1">
      <c r="A58" s="1278"/>
      <c r="B58" s="1278"/>
      <c r="C58" s="1275"/>
      <c r="D58" s="1274"/>
      <c r="E58" s="602" t="s">
        <v>222</v>
      </c>
      <c r="F58" s="602" t="s">
        <v>222</v>
      </c>
      <c r="G58" s="603"/>
      <c r="H58" s="603"/>
      <c r="I58" s="604" t="s">
        <v>222</v>
      </c>
      <c r="J58" s="580" t="s">
        <v>222</v>
      </c>
      <c r="K58" s="603"/>
      <c r="L58" s="603"/>
      <c r="M58" s="603"/>
      <c r="N58" s="603"/>
      <c r="O58" s="603"/>
      <c r="P58" s="605"/>
      <c r="Q58" s="1276"/>
      <c r="R58" s="1276"/>
      <c r="S58" s="1276"/>
      <c r="T58" s="1277"/>
      <c r="U58" s="1277"/>
      <c r="V58" s="1277"/>
    </row>
    <row r="59" spans="1:22" s="601" customFormat="1" ht="30" customHeight="1">
      <c r="A59" s="1278"/>
      <c r="B59" s="1278"/>
      <c r="C59" s="1275"/>
      <c r="D59" s="1274"/>
      <c r="E59" s="602" t="s">
        <v>222</v>
      </c>
      <c r="F59" s="602" t="s">
        <v>222</v>
      </c>
      <c r="G59" s="603"/>
      <c r="H59" s="603"/>
      <c r="I59" s="604" t="s">
        <v>222</v>
      </c>
      <c r="J59" s="580" t="s">
        <v>222</v>
      </c>
      <c r="K59" s="603"/>
      <c r="L59" s="603"/>
      <c r="M59" s="603"/>
      <c r="N59" s="603"/>
      <c r="O59" s="603"/>
      <c r="P59" s="605"/>
      <c r="Q59" s="1276"/>
      <c r="R59" s="1276"/>
      <c r="S59" s="1276"/>
      <c r="T59" s="1277"/>
      <c r="U59" s="1277"/>
      <c r="V59" s="1277"/>
    </row>
    <row r="60" spans="1:22" s="601" customFormat="1" ht="30" customHeight="1">
      <c r="A60" s="1278"/>
      <c r="B60" s="1278"/>
      <c r="C60" s="1275"/>
      <c r="D60" s="1274"/>
      <c r="E60" s="602" t="s">
        <v>222</v>
      </c>
      <c r="F60" s="602" t="s">
        <v>222</v>
      </c>
      <c r="G60" s="603"/>
      <c r="H60" s="603"/>
      <c r="I60" s="604" t="s">
        <v>222</v>
      </c>
      <c r="J60" s="580" t="s">
        <v>222</v>
      </c>
      <c r="K60" s="603"/>
      <c r="L60" s="603"/>
      <c r="M60" s="603"/>
      <c r="N60" s="603"/>
      <c r="O60" s="603"/>
      <c r="P60" s="605"/>
      <c r="Q60" s="1276"/>
      <c r="R60" s="1276"/>
      <c r="S60" s="1276"/>
      <c r="T60" s="1277"/>
      <c r="U60" s="1277"/>
      <c r="V60" s="1277"/>
    </row>
    <row r="61" spans="1:22" s="601" customFormat="1" ht="30" customHeight="1">
      <c r="A61" s="1278"/>
      <c r="B61" s="1278"/>
      <c r="C61" s="1275"/>
      <c r="D61" s="1274"/>
      <c r="E61" s="602" t="s">
        <v>222</v>
      </c>
      <c r="F61" s="602" t="s">
        <v>222</v>
      </c>
      <c r="G61" s="603"/>
      <c r="H61" s="603"/>
      <c r="I61" s="604" t="s">
        <v>222</v>
      </c>
      <c r="J61" s="580" t="s">
        <v>222</v>
      </c>
      <c r="K61" s="603"/>
      <c r="L61" s="603"/>
      <c r="M61" s="603"/>
      <c r="N61" s="603"/>
      <c r="O61" s="603"/>
      <c r="P61" s="605"/>
      <c r="Q61" s="1276"/>
      <c r="R61" s="1276"/>
      <c r="S61" s="1276"/>
      <c r="T61" s="1277"/>
      <c r="U61" s="1277"/>
      <c r="V61" s="1277"/>
    </row>
    <row r="62" spans="1:22" s="601" customFormat="1" ht="30" customHeight="1">
      <c r="A62" s="1278"/>
      <c r="B62" s="1278"/>
      <c r="C62" s="1275"/>
      <c r="D62" s="1274"/>
      <c r="E62" s="602" t="s">
        <v>222</v>
      </c>
      <c r="F62" s="602" t="s">
        <v>222</v>
      </c>
      <c r="G62" s="603"/>
      <c r="H62" s="603"/>
      <c r="I62" s="604" t="s">
        <v>222</v>
      </c>
      <c r="J62" s="580" t="s">
        <v>222</v>
      </c>
      <c r="K62" s="603"/>
      <c r="L62" s="603"/>
      <c r="M62" s="603"/>
      <c r="N62" s="603"/>
      <c r="O62" s="603"/>
      <c r="P62" s="605"/>
      <c r="Q62" s="1276"/>
      <c r="R62" s="1276"/>
      <c r="S62" s="1276"/>
      <c r="T62" s="1277"/>
      <c r="U62" s="1277"/>
      <c r="V62" s="1277"/>
    </row>
    <row r="63" spans="1:22" s="601" customFormat="1" ht="30" customHeight="1">
      <c r="A63" s="1278"/>
      <c r="B63" s="1278"/>
      <c r="C63" s="1275"/>
      <c r="D63" s="1274"/>
      <c r="E63" s="602" t="s">
        <v>222</v>
      </c>
      <c r="F63" s="602" t="s">
        <v>222</v>
      </c>
      <c r="G63" s="603"/>
      <c r="H63" s="603"/>
      <c r="I63" s="604" t="s">
        <v>222</v>
      </c>
      <c r="J63" s="580" t="s">
        <v>222</v>
      </c>
      <c r="K63" s="603"/>
      <c r="L63" s="603"/>
      <c r="M63" s="603"/>
      <c r="N63" s="603"/>
      <c r="O63" s="603"/>
      <c r="P63" s="605"/>
      <c r="Q63" s="1276"/>
      <c r="R63" s="1276"/>
      <c r="S63" s="1276"/>
      <c r="T63" s="1277"/>
      <c r="U63" s="1277"/>
      <c r="V63" s="1277"/>
    </row>
    <row r="64" spans="1:22" s="601" customFormat="1" ht="30" customHeight="1">
      <c r="A64" s="1278"/>
      <c r="B64" s="1278"/>
      <c r="C64" s="1275"/>
      <c r="D64" s="1274"/>
      <c r="E64" s="602" t="s">
        <v>222</v>
      </c>
      <c r="F64" s="602" t="s">
        <v>222</v>
      </c>
      <c r="G64" s="603"/>
      <c r="H64" s="603"/>
      <c r="I64" s="604" t="s">
        <v>222</v>
      </c>
      <c r="J64" s="580" t="s">
        <v>222</v>
      </c>
      <c r="K64" s="603"/>
      <c r="L64" s="603"/>
      <c r="M64" s="603"/>
      <c r="N64" s="603"/>
      <c r="O64" s="603"/>
      <c r="P64" s="605"/>
      <c r="Q64" s="1276"/>
      <c r="R64" s="1276"/>
      <c r="S64" s="1276"/>
      <c r="T64" s="1277"/>
      <c r="U64" s="1277"/>
      <c r="V64" s="1277"/>
    </row>
    <row r="65" spans="1:22" s="601" customFormat="1" ht="30" customHeight="1">
      <c r="A65" s="1278"/>
      <c r="B65" s="1278"/>
      <c r="C65" s="1275"/>
      <c r="D65" s="1274"/>
      <c r="E65" s="602" t="s">
        <v>222</v>
      </c>
      <c r="F65" s="602" t="s">
        <v>222</v>
      </c>
      <c r="G65" s="603"/>
      <c r="H65" s="603"/>
      <c r="I65" s="604" t="s">
        <v>222</v>
      </c>
      <c r="J65" s="580" t="s">
        <v>222</v>
      </c>
      <c r="K65" s="603"/>
      <c r="L65" s="603"/>
      <c r="M65" s="603"/>
      <c r="N65" s="603"/>
      <c r="O65" s="603"/>
      <c r="P65" s="605"/>
      <c r="Q65" s="1276"/>
      <c r="R65" s="1276"/>
      <c r="S65" s="1276"/>
      <c r="T65" s="1277"/>
      <c r="U65" s="1277"/>
      <c r="V65" s="1277"/>
    </row>
    <row r="66" spans="1:22" s="601" customFormat="1" ht="30" customHeight="1">
      <c r="A66" s="1278"/>
      <c r="B66" s="1278"/>
      <c r="C66" s="1275"/>
      <c r="D66" s="1274"/>
      <c r="E66" s="602" t="s">
        <v>222</v>
      </c>
      <c r="F66" s="602" t="s">
        <v>222</v>
      </c>
      <c r="G66" s="603"/>
      <c r="H66" s="603"/>
      <c r="I66" s="604" t="s">
        <v>222</v>
      </c>
      <c r="J66" s="580" t="s">
        <v>222</v>
      </c>
      <c r="K66" s="603"/>
      <c r="L66" s="603"/>
      <c r="M66" s="603"/>
      <c r="N66" s="603"/>
      <c r="O66" s="603"/>
      <c r="P66" s="605"/>
      <c r="Q66" s="1276"/>
      <c r="R66" s="1276"/>
      <c r="S66" s="1276"/>
      <c r="T66" s="1277"/>
      <c r="U66" s="1277"/>
      <c r="V66" s="1277"/>
    </row>
    <row r="67" spans="1:22" s="601" customFormat="1" ht="30" customHeight="1">
      <c r="A67" s="1278"/>
      <c r="B67" s="1278"/>
      <c r="C67" s="1275"/>
      <c r="D67" s="1274"/>
      <c r="E67" s="602" t="s">
        <v>222</v>
      </c>
      <c r="F67" s="602" t="s">
        <v>222</v>
      </c>
      <c r="G67" s="603"/>
      <c r="H67" s="603"/>
      <c r="I67" s="604" t="s">
        <v>222</v>
      </c>
      <c r="J67" s="580" t="s">
        <v>222</v>
      </c>
      <c r="K67" s="603"/>
      <c r="L67" s="603"/>
      <c r="M67" s="603"/>
      <c r="N67" s="603"/>
      <c r="O67" s="603"/>
      <c r="P67" s="605"/>
      <c r="Q67" s="1276"/>
      <c r="R67" s="1276"/>
      <c r="S67" s="1276"/>
      <c r="T67" s="1277"/>
      <c r="U67" s="1277"/>
      <c r="V67" s="1277"/>
    </row>
    <row r="68" spans="1:22" s="601" customFormat="1" ht="30" customHeight="1">
      <c r="A68" s="1278"/>
      <c r="B68" s="1278"/>
      <c r="C68" s="1275"/>
      <c r="D68" s="1274"/>
      <c r="E68" s="602" t="s">
        <v>222</v>
      </c>
      <c r="F68" s="602" t="s">
        <v>222</v>
      </c>
      <c r="G68" s="603"/>
      <c r="H68" s="603"/>
      <c r="I68" s="604" t="s">
        <v>222</v>
      </c>
      <c r="J68" s="580" t="s">
        <v>222</v>
      </c>
      <c r="K68" s="603"/>
      <c r="L68" s="603"/>
      <c r="M68" s="603"/>
      <c r="N68" s="603"/>
      <c r="O68" s="603"/>
      <c r="P68" s="605"/>
      <c r="Q68" s="1276"/>
      <c r="R68" s="1276"/>
      <c r="S68" s="1276"/>
      <c r="T68" s="1277"/>
      <c r="U68" s="1277"/>
      <c r="V68" s="1277"/>
    </row>
    <row r="69" spans="1:22" s="601" customFormat="1" ht="30" customHeight="1">
      <c r="A69" s="1278"/>
      <c r="B69" s="1278"/>
      <c r="C69" s="1275"/>
      <c r="D69" s="1274"/>
      <c r="E69" s="602" t="s">
        <v>222</v>
      </c>
      <c r="F69" s="602" t="s">
        <v>222</v>
      </c>
      <c r="G69" s="603"/>
      <c r="H69" s="603"/>
      <c r="I69" s="604" t="s">
        <v>222</v>
      </c>
      <c r="J69" s="580" t="s">
        <v>222</v>
      </c>
      <c r="K69" s="603"/>
      <c r="L69" s="603"/>
      <c r="M69" s="603"/>
      <c r="N69" s="603"/>
      <c r="O69" s="603"/>
      <c r="P69" s="605"/>
      <c r="Q69" s="1276"/>
      <c r="R69" s="1276"/>
      <c r="S69" s="1276"/>
      <c r="T69" s="1277"/>
      <c r="U69" s="1277"/>
      <c r="V69" s="1277"/>
    </row>
    <row r="70" spans="1:22" s="601" customFormat="1" ht="30" customHeight="1">
      <c r="A70" s="1278"/>
      <c r="B70" s="1278"/>
      <c r="C70" s="1275"/>
      <c r="D70" s="1274"/>
      <c r="E70" s="602" t="s">
        <v>222</v>
      </c>
      <c r="F70" s="602" t="s">
        <v>222</v>
      </c>
      <c r="G70" s="603"/>
      <c r="H70" s="603"/>
      <c r="I70" s="604" t="s">
        <v>222</v>
      </c>
      <c r="J70" s="580" t="s">
        <v>222</v>
      </c>
      <c r="K70" s="603"/>
      <c r="L70" s="603"/>
      <c r="M70" s="603"/>
      <c r="N70" s="603"/>
      <c r="O70" s="603"/>
      <c r="P70" s="605"/>
      <c r="Q70" s="1276"/>
      <c r="R70" s="1276"/>
      <c r="S70" s="1276"/>
      <c r="T70" s="1277"/>
      <c r="U70" s="1277"/>
      <c r="V70" s="1277"/>
    </row>
    <row r="71" spans="1:22" s="601" customFormat="1" ht="30" customHeight="1">
      <c r="A71" s="1278"/>
      <c r="B71" s="1278"/>
      <c r="C71" s="1275"/>
      <c r="D71" s="1274"/>
      <c r="E71" s="602" t="s">
        <v>222</v>
      </c>
      <c r="F71" s="602" t="s">
        <v>222</v>
      </c>
      <c r="G71" s="603"/>
      <c r="H71" s="603"/>
      <c r="I71" s="604" t="s">
        <v>222</v>
      </c>
      <c r="J71" s="580" t="s">
        <v>222</v>
      </c>
      <c r="K71" s="603"/>
      <c r="L71" s="603"/>
      <c r="M71" s="603"/>
      <c r="N71" s="603"/>
      <c r="O71" s="603"/>
      <c r="P71" s="605"/>
      <c r="Q71" s="1276"/>
      <c r="R71" s="1276"/>
      <c r="S71" s="1276"/>
      <c r="T71" s="1277"/>
      <c r="U71" s="1277"/>
      <c r="V71" s="1277"/>
    </row>
    <row r="72" spans="1:22" s="601" customFormat="1" ht="30" customHeight="1">
      <c r="A72" s="1278"/>
      <c r="B72" s="1278"/>
      <c r="C72" s="1275"/>
      <c r="D72" s="1274"/>
      <c r="E72" s="602" t="s">
        <v>222</v>
      </c>
      <c r="F72" s="602" t="s">
        <v>222</v>
      </c>
      <c r="G72" s="603"/>
      <c r="H72" s="603"/>
      <c r="I72" s="604" t="s">
        <v>222</v>
      </c>
      <c r="J72" s="580" t="s">
        <v>222</v>
      </c>
      <c r="K72" s="603"/>
      <c r="L72" s="603"/>
      <c r="M72" s="603"/>
      <c r="N72" s="603"/>
      <c r="O72" s="603"/>
      <c r="P72" s="605"/>
      <c r="Q72" s="1276"/>
      <c r="R72" s="1276"/>
      <c r="S72" s="1276"/>
      <c r="T72" s="1277"/>
      <c r="U72" s="1277"/>
      <c r="V72" s="1277"/>
    </row>
    <row r="73" spans="1:22" s="601" customFormat="1" ht="30" customHeight="1">
      <c r="A73" s="1278"/>
      <c r="B73" s="1278"/>
      <c r="C73" s="1275"/>
      <c r="D73" s="1274"/>
      <c r="E73" s="602" t="s">
        <v>222</v>
      </c>
      <c r="F73" s="602" t="s">
        <v>222</v>
      </c>
      <c r="G73" s="603"/>
      <c r="H73" s="603"/>
      <c r="I73" s="604" t="s">
        <v>222</v>
      </c>
      <c r="J73" s="580" t="s">
        <v>222</v>
      </c>
      <c r="K73" s="603"/>
      <c r="L73" s="603"/>
      <c r="M73" s="603"/>
      <c r="N73" s="603"/>
      <c r="O73" s="603"/>
      <c r="P73" s="605"/>
      <c r="Q73" s="1276"/>
      <c r="R73" s="1276"/>
      <c r="S73" s="1276"/>
      <c r="T73" s="1277"/>
      <c r="U73" s="1277"/>
      <c r="V73" s="1277"/>
    </row>
    <row r="74" spans="1:22" s="601" customFormat="1" ht="30" customHeight="1">
      <c r="A74" s="1278"/>
      <c r="B74" s="1278"/>
      <c r="C74" s="1275"/>
      <c r="D74" s="1274"/>
      <c r="E74" s="602" t="s">
        <v>222</v>
      </c>
      <c r="F74" s="602" t="s">
        <v>222</v>
      </c>
      <c r="G74" s="603"/>
      <c r="H74" s="603"/>
      <c r="I74" s="604" t="s">
        <v>222</v>
      </c>
      <c r="J74" s="580" t="s">
        <v>222</v>
      </c>
      <c r="K74" s="603"/>
      <c r="L74" s="603"/>
      <c r="M74" s="603"/>
      <c r="N74" s="603"/>
      <c r="O74" s="603"/>
      <c r="P74" s="605"/>
      <c r="Q74" s="1276"/>
      <c r="R74" s="1276"/>
      <c r="S74" s="1276"/>
      <c r="T74" s="1277"/>
      <c r="U74" s="1277"/>
      <c r="V74" s="1277"/>
    </row>
    <row r="75" spans="1:22" s="601" customFormat="1" ht="30" customHeight="1">
      <c r="A75" s="1278"/>
      <c r="B75" s="1278"/>
      <c r="C75" s="1275"/>
      <c r="D75" s="1274"/>
      <c r="E75" s="602" t="s">
        <v>222</v>
      </c>
      <c r="F75" s="602" t="s">
        <v>222</v>
      </c>
      <c r="G75" s="603"/>
      <c r="H75" s="603"/>
      <c r="I75" s="604" t="s">
        <v>222</v>
      </c>
      <c r="J75" s="580" t="s">
        <v>222</v>
      </c>
      <c r="K75" s="603"/>
      <c r="L75" s="603"/>
      <c r="M75" s="603"/>
      <c r="N75" s="603"/>
      <c r="O75" s="603"/>
      <c r="P75" s="605"/>
      <c r="Q75" s="1276"/>
      <c r="R75" s="1276"/>
      <c r="S75" s="1276"/>
      <c r="T75" s="1277"/>
      <c r="U75" s="1277"/>
      <c r="V75" s="1277"/>
    </row>
    <row r="76" spans="1:22" s="601" customFormat="1" ht="30" customHeight="1">
      <c r="A76" s="1278"/>
      <c r="B76" s="1278"/>
      <c r="C76" s="1275"/>
      <c r="D76" s="1274"/>
      <c r="E76" s="602" t="s">
        <v>222</v>
      </c>
      <c r="F76" s="602" t="s">
        <v>222</v>
      </c>
      <c r="G76" s="603"/>
      <c r="H76" s="603"/>
      <c r="I76" s="604" t="s">
        <v>222</v>
      </c>
      <c r="J76" s="580" t="s">
        <v>222</v>
      </c>
      <c r="K76" s="603"/>
      <c r="L76" s="603"/>
      <c r="M76" s="603"/>
      <c r="N76" s="603"/>
      <c r="O76" s="603"/>
      <c r="P76" s="605"/>
      <c r="Q76" s="1276"/>
      <c r="R76" s="1276"/>
      <c r="S76" s="1276"/>
      <c r="T76" s="1277"/>
      <c r="U76" s="1277"/>
      <c r="V76" s="1277"/>
    </row>
    <row r="77" spans="1:22" s="601" customFormat="1" ht="30" customHeight="1">
      <c r="A77" s="1278"/>
      <c r="B77" s="1278"/>
      <c r="C77" s="1275"/>
      <c r="D77" s="1274"/>
      <c r="E77" s="602" t="s">
        <v>222</v>
      </c>
      <c r="F77" s="602" t="s">
        <v>222</v>
      </c>
      <c r="G77" s="603"/>
      <c r="H77" s="603"/>
      <c r="I77" s="604" t="s">
        <v>222</v>
      </c>
      <c r="J77" s="580" t="s">
        <v>222</v>
      </c>
      <c r="K77" s="603"/>
      <c r="L77" s="603"/>
      <c r="M77" s="603"/>
      <c r="N77" s="603"/>
      <c r="O77" s="603"/>
      <c r="P77" s="605"/>
      <c r="Q77" s="1276"/>
      <c r="R77" s="1276"/>
      <c r="S77" s="1276"/>
      <c r="T77" s="1277"/>
      <c r="U77" s="1277"/>
      <c r="V77" s="1277"/>
    </row>
    <row r="78" spans="1:22" s="601" customFormat="1" ht="30" customHeight="1">
      <c r="A78" s="1278"/>
      <c r="B78" s="1278"/>
      <c r="C78" s="1275"/>
      <c r="D78" s="1274"/>
      <c r="E78" s="602" t="s">
        <v>222</v>
      </c>
      <c r="F78" s="602" t="s">
        <v>222</v>
      </c>
      <c r="G78" s="603"/>
      <c r="H78" s="603"/>
      <c r="I78" s="604" t="s">
        <v>222</v>
      </c>
      <c r="J78" s="580" t="s">
        <v>222</v>
      </c>
      <c r="K78" s="603"/>
      <c r="L78" s="603"/>
      <c r="M78" s="603"/>
      <c r="N78" s="603"/>
      <c r="O78" s="603"/>
      <c r="P78" s="605"/>
      <c r="Q78" s="1276"/>
      <c r="R78" s="1276"/>
      <c r="S78" s="1276"/>
      <c r="T78" s="1277"/>
      <c r="U78" s="1277"/>
      <c r="V78" s="1277"/>
    </row>
    <row r="79" spans="1:22" s="601" customFormat="1" ht="30" customHeight="1">
      <c r="A79" s="1278"/>
      <c r="B79" s="1278"/>
      <c r="C79" s="1275"/>
      <c r="D79" s="1274"/>
      <c r="E79" s="602" t="s">
        <v>222</v>
      </c>
      <c r="F79" s="602" t="s">
        <v>222</v>
      </c>
      <c r="G79" s="603"/>
      <c r="H79" s="603"/>
      <c r="I79" s="604" t="s">
        <v>222</v>
      </c>
      <c r="J79" s="580" t="s">
        <v>222</v>
      </c>
      <c r="K79" s="603"/>
      <c r="L79" s="603"/>
      <c r="M79" s="603"/>
      <c r="N79" s="603"/>
      <c r="O79" s="603"/>
      <c r="P79" s="605"/>
      <c r="Q79" s="1276"/>
      <c r="R79" s="1276"/>
      <c r="S79" s="1276"/>
      <c r="T79" s="1277"/>
      <c r="U79" s="1277"/>
      <c r="V79" s="1277"/>
    </row>
    <row r="80" spans="1:22" s="601" customFormat="1" ht="30" customHeight="1">
      <c r="A80" s="1278"/>
      <c r="B80" s="1278"/>
      <c r="C80" s="1275"/>
      <c r="D80" s="1274"/>
      <c r="E80" s="602" t="s">
        <v>222</v>
      </c>
      <c r="F80" s="602" t="s">
        <v>222</v>
      </c>
      <c r="G80" s="603"/>
      <c r="H80" s="603"/>
      <c r="I80" s="604" t="s">
        <v>222</v>
      </c>
      <c r="J80" s="580" t="s">
        <v>222</v>
      </c>
      <c r="K80" s="603"/>
      <c r="L80" s="603"/>
      <c r="M80" s="603"/>
      <c r="N80" s="603"/>
      <c r="O80" s="603"/>
      <c r="P80" s="605"/>
      <c r="Q80" s="1276"/>
      <c r="R80" s="1276"/>
      <c r="S80" s="1276"/>
      <c r="T80" s="1277"/>
      <c r="U80" s="1277"/>
      <c r="V80" s="1277"/>
    </row>
    <row r="81" spans="1:22" s="601" customFormat="1" ht="30" customHeight="1">
      <c r="A81" s="1278"/>
      <c r="B81" s="1278"/>
      <c r="C81" s="1275"/>
      <c r="D81" s="1274"/>
      <c r="E81" s="602" t="s">
        <v>222</v>
      </c>
      <c r="F81" s="602" t="s">
        <v>222</v>
      </c>
      <c r="G81" s="603"/>
      <c r="H81" s="603"/>
      <c r="I81" s="604" t="s">
        <v>222</v>
      </c>
      <c r="J81" s="580" t="s">
        <v>222</v>
      </c>
      <c r="K81" s="603"/>
      <c r="L81" s="603"/>
      <c r="M81" s="603"/>
      <c r="N81" s="603"/>
      <c r="O81" s="603"/>
      <c r="P81" s="605"/>
      <c r="Q81" s="1276"/>
      <c r="R81" s="1276"/>
      <c r="S81" s="1276"/>
      <c r="T81" s="1277"/>
      <c r="U81" s="1277"/>
      <c r="V81" s="1277"/>
    </row>
    <row r="82" spans="1:22" s="601" customFormat="1" ht="30" customHeight="1">
      <c r="A82" s="1278"/>
      <c r="B82" s="1278"/>
      <c r="C82" s="1275"/>
      <c r="D82" s="1274"/>
      <c r="E82" s="602" t="s">
        <v>222</v>
      </c>
      <c r="F82" s="602" t="s">
        <v>222</v>
      </c>
      <c r="G82" s="603"/>
      <c r="H82" s="603"/>
      <c r="I82" s="604" t="s">
        <v>222</v>
      </c>
      <c r="J82" s="580" t="s">
        <v>222</v>
      </c>
      <c r="K82" s="603"/>
      <c r="L82" s="603"/>
      <c r="M82" s="603"/>
      <c r="N82" s="603"/>
      <c r="O82" s="603"/>
      <c r="P82" s="605"/>
      <c r="Q82" s="1276"/>
      <c r="R82" s="1276"/>
      <c r="S82" s="1276"/>
      <c r="T82" s="1277"/>
      <c r="U82" s="1277"/>
      <c r="V82" s="1277"/>
    </row>
    <row r="83" spans="1:22" s="601" customFormat="1" ht="30" customHeight="1">
      <c r="A83" s="1278"/>
      <c r="B83" s="1278"/>
      <c r="C83" s="1275"/>
      <c r="D83" s="1274"/>
      <c r="E83" s="602" t="s">
        <v>222</v>
      </c>
      <c r="F83" s="602" t="s">
        <v>222</v>
      </c>
      <c r="G83" s="603"/>
      <c r="H83" s="603"/>
      <c r="I83" s="604" t="s">
        <v>222</v>
      </c>
      <c r="J83" s="580" t="s">
        <v>222</v>
      </c>
      <c r="K83" s="603"/>
      <c r="L83" s="603"/>
      <c r="M83" s="603"/>
      <c r="N83" s="603"/>
      <c r="O83" s="603"/>
      <c r="P83" s="605"/>
      <c r="Q83" s="1276"/>
      <c r="R83" s="1276"/>
      <c r="S83" s="1276"/>
      <c r="T83" s="1277"/>
      <c r="U83" s="1277"/>
      <c r="V83" s="1277"/>
    </row>
    <row r="84" spans="1:22" s="601" customFormat="1" ht="30" customHeight="1">
      <c r="A84" s="1278"/>
      <c r="B84" s="1278"/>
      <c r="C84" s="1275"/>
      <c r="D84" s="1274"/>
      <c r="E84" s="602" t="s">
        <v>222</v>
      </c>
      <c r="F84" s="602" t="s">
        <v>222</v>
      </c>
      <c r="G84" s="603"/>
      <c r="H84" s="603"/>
      <c r="I84" s="604" t="s">
        <v>222</v>
      </c>
      <c r="J84" s="580" t="s">
        <v>222</v>
      </c>
      <c r="K84" s="603"/>
      <c r="L84" s="603"/>
      <c r="M84" s="603"/>
      <c r="N84" s="603"/>
      <c r="O84" s="603"/>
      <c r="P84" s="605"/>
      <c r="Q84" s="1276"/>
      <c r="R84" s="1276"/>
      <c r="S84" s="1276"/>
      <c r="T84" s="1277"/>
      <c r="U84" s="1277"/>
      <c r="V84" s="1277"/>
    </row>
    <row r="85" spans="1:22" s="601" customFormat="1" ht="30" customHeight="1">
      <c r="A85" s="1278"/>
      <c r="B85" s="1278"/>
      <c r="C85" s="1275"/>
      <c r="D85" s="1274"/>
      <c r="E85" s="602" t="s">
        <v>222</v>
      </c>
      <c r="F85" s="602" t="s">
        <v>222</v>
      </c>
      <c r="G85" s="603"/>
      <c r="H85" s="603"/>
      <c r="I85" s="604" t="s">
        <v>222</v>
      </c>
      <c r="J85" s="580" t="s">
        <v>222</v>
      </c>
      <c r="K85" s="603"/>
      <c r="L85" s="603"/>
      <c r="M85" s="603"/>
      <c r="N85" s="603"/>
      <c r="O85" s="603"/>
      <c r="P85" s="605"/>
      <c r="Q85" s="1276"/>
      <c r="R85" s="1276"/>
      <c r="S85" s="1276"/>
      <c r="T85" s="1277"/>
      <c r="U85" s="1277"/>
      <c r="V85" s="1277"/>
    </row>
    <row r="86" spans="1:22" s="601" customFormat="1" ht="30" customHeight="1">
      <c r="A86" s="1278"/>
      <c r="B86" s="1278"/>
      <c r="C86" s="1275"/>
      <c r="D86" s="1274"/>
      <c r="E86" s="602" t="s">
        <v>222</v>
      </c>
      <c r="F86" s="602" t="s">
        <v>222</v>
      </c>
      <c r="G86" s="603"/>
      <c r="H86" s="603"/>
      <c r="I86" s="604" t="s">
        <v>222</v>
      </c>
      <c r="J86" s="580" t="s">
        <v>222</v>
      </c>
      <c r="K86" s="603"/>
      <c r="L86" s="603"/>
      <c r="M86" s="603"/>
      <c r="N86" s="603"/>
      <c r="O86" s="603"/>
      <c r="P86" s="605"/>
      <c r="Q86" s="1276"/>
      <c r="R86" s="1276"/>
      <c r="S86" s="1276"/>
      <c r="T86" s="1277"/>
      <c r="U86" s="1277"/>
      <c r="V86" s="1277"/>
    </row>
    <row r="87" spans="1:22" s="601" customFormat="1" ht="30" customHeight="1">
      <c r="A87" s="1278"/>
      <c r="B87" s="1278"/>
      <c r="C87" s="1275"/>
      <c r="D87" s="1274"/>
      <c r="E87" s="602" t="s">
        <v>222</v>
      </c>
      <c r="F87" s="602" t="s">
        <v>222</v>
      </c>
      <c r="G87" s="603"/>
      <c r="H87" s="603"/>
      <c r="I87" s="604" t="s">
        <v>222</v>
      </c>
      <c r="J87" s="580" t="s">
        <v>222</v>
      </c>
      <c r="K87" s="603"/>
      <c r="L87" s="603"/>
      <c r="M87" s="603"/>
      <c r="N87" s="603"/>
      <c r="O87" s="603"/>
      <c r="P87" s="605"/>
      <c r="Q87" s="1276"/>
      <c r="R87" s="1276"/>
      <c r="S87" s="1276"/>
      <c r="T87" s="1277"/>
      <c r="U87" s="1277"/>
      <c r="V87" s="1277"/>
    </row>
    <row r="88" spans="1:22" s="601" customFormat="1" ht="30" customHeight="1">
      <c r="A88" s="1278"/>
      <c r="B88" s="1278"/>
      <c r="C88" s="1275"/>
      <c r="D88" s="1274"/>
      <c r="E88" s="602" t="s">
        <v>222</v>
      </c>
      <c r="F88" s="602" t="s">
        <v>222</v>
      </c>
      <c r="G88" s="603"/>
      <c r="H88" s="603"/>
      <c r="I88" s="604" t="s">
        <v>222</v>
      </c>
      <c r="J88" s="580" t="s">
        <v>222</v>
      </c>
      <c r="K88" s="603"/>
      <c r="L88" s="603"/>
      <c r="M88" s="603"/>
      <c r="N88" s="603"/>
      <c r="O88" s="603"/>
      <c r="P88" s="605"/>
      <c r="Q88" s="1276"/>
      <c r="R88" s="1276"/>
      <c r="S88" s="1276"/>
      <c r="T88" s="1277"/>
      <c r="U88" s="1277"/>
      <c r="V88" s="1277"/>
    </row>
    <row r="89" spans="1:22" s="601" customFormat="1" ht="30" customHeight="1">
      <c r="A89" s="1278"/>
      <c r="B89" s="1278"/>
      <c r="C89" s="1275"/>
      <c r="D89" s="1274"/>
      <c r="E89" s="602" t="s">
        <v>222</v>
      </c>
      <c r="F89" s="602" t="s">
        <v>222</v>
      </c>
      <c r="G89" s="603"/>
      <c r="H89" s="603"/>
      <c r="I89" s="604" t="s">
        <v>222</v>
      </c>
      <c r="J89" s="580" t="s">
        <v>222</v>
      </c>
      <c r="K89" s="603"/>
      <c r="L89" s="603"/>
      <c r="M89" s="603"/>
      <c r="N89" s="603"/>
      <c r="O89" s="603"/>
      <c r="P89" s="605"/>
      <c r="Q89" s="1276"/>
      <c r="R89" s="1276"/>
      <c r="S89" s="1276"/>
      <c r="T89" s="1277"/>
      <c r="U89" s="1277"/>
      <c r="V89" s="1277"/>
    </row>
    <row r="90" spans="1:22" s="601" customFormat="1" ht="30" customHeight="1">
      <c r="A90" s="1278"/>
      <c r="B90" s="1278"/>
      <c r="C90" s="1275"/>
      <c r="D90" s="1274"/>
      <c r="E90" s="602" t="s">
        <v>222</v>
      </c>
      <c r="F90" s="602" t="s">
        <v>222</v>
      </c>
      <c r="G90" s="603"/>
      <c r="H90" s="603"/>
      <c r="I90" s="604" t="s">
        <v>222</v>
      </c>
      <c r="J90" s="580" t="s">
        <v>222</v>
      </c>
      <c r="K90" s="603"/>
      <c r="L90" s="603"/>
      <c r="M90" s="603"/>
      <c r="N90" s="603"/>
      <c r="O90" s="603"/>
      <c r="P90" s="605"/>
      <c r="Q90" s="1276"/>
      <c r="R90" s="1276"/>
      <c r="S90" s="1276"/>
      <c r="T90" s="1277"/>
      <c r="U90" s="1277"/>
      <c r="V90" s="1277"/>
    </row>
    <row r="91" spans="1:22" s="601" customFormat="1" ht="30" customHeight="1">
      <c r="A91" s="1278"/>
      <c r="B91" s="1278"/>
      <c r="C91" s="1275"/>
      <c r="D91" s="1274"/>
      <c r="E91" s="602" t="s">
        <v>222</v>
      </c>
      <c r="F91" s="602" t="s">
        <v>222</v>
      </c>
      <c r="G91" s="603"/>
      <c r="H91" s="603"/>
      <c r="I91" s="604" t="s">
        <v>222</v>
      </c>
      <c r="J91" s="580" t="s">
        <v>222</v>
      </c>
      <c r="K91" s="603"/>
      <c r="L91" s="603"/>
      <c r="M91" s="603"/>
      <c r="N91" s="603"/>
      <c r="O91" s="603"/>
      <c r="P91" s="605"/>
      <c r="Q91" s="1276"/>
      <c r="R91" s="1276"/>
      <c r="S91" s="1276"/>
      <c r="T91" s="1277"/>
      <c r="U91" s="1277"/>
      <c r="V91" s="1277"/>
    </row>
    <row r="92" spans="1:22" s="601" customFormat="1" ht="30" customHeight="1">
      <c r="A92" s="1278"/>
      <c r="B92" s="1278"/>
      <c r="C92" s="1275"/>
      <c r="D92" s="1274"/>
      <c r="E92" s="602" t="s">
        <v>222</v>
      </c>
      <c r="F92" s="602" t="s">
        <v>222</v>
      </c>
      <c r="G92" s="603"/>
      <c r="H92" s="603"/>
      <c r="I92" s="604" t="s">
        <v>222</v>
      </c>
      <c r="J92" s="580" t="s">
        <v>222</v>
      </c>
      <c r="K92" s="603"/>
      <c r="L92" s="603"/>
      <c r="M92" s="603"/>
      <c r="N92" s="603"/>
      <c r="O92" s="603"/>
      <c r="P92" s="605"/>
      <c r="Q92" s="1276"/>
      <c r="R92" s="1276"/>
      <c r="S92" s="1276"/>
      <c r="T92" s="1277"/>
      <c r="U92" s="1277"/>
      <c r="V92" s="1277"/>
    </row>
    <row r="93" spans="1:22" s="601" customFormat="1" ht="30" customHeight="1">
      <c r="A93" s="1278"/>
      <c r="B93" s="1278"/>
      <c r="C93" s="1275"/>
      <c r="D93" s="1274"/>
      <c r="E93" s="602" t="s">
        <v>222</v>
      </c>
      <c r="F93" s="602" t="s">
        <v>222</v>
      </c>
      <c r="G93" s="603"/>
      <c r="H93" s="603"/>
      <c r="I93" s="604" t="s">
        <v>222</v>
      </c>
      <c r="J93" s="580" t="s">
        <v>222</v>
      </c>
      <c r="K93" s="603"/>
      <c r="L93" s="603"/>
      <c r="M93" s="603"/>
      <c r="N93" s="603"/>
      <c r="O93" s="603"/>
      <c r="P93" s="605"/>
      <c r="Q93" s="1276"/>
      <c r="R93" s="1276"/>
      <c r="S93" s="1276"/>
      <c r="T93" s="1277"/>
      <c r="U93" s="1277"/>
      <c r="V93" s="1277"/>
    </row>
    <row r="94" spans="1:22" s="601" customFormat="1" ht="30" customHeight="1">
      <c r="A94" s="1278"/>
      <c r="B94" s="1278"/>
      <c r="C94" s="1275"/>
      <c r="D94" s="1274"/>
      <c r="E94" s="602" t="s">
        <v>222</v>
      </c>
      <c r="F94" s="602" t="s">
        <v>222</v>
      </c>
      <c r="G94" s="603"/>
      <c r="H94" s="603"/>
      <c r="I94" s="604" t="s">
        <v>222</v>
      </c>
      <c r="J94" s="580" t="s">
        <v>222</v>
      </c>
      <c r="K94" s="603"/>
      <c r="L94" s="603"/>
      <c r="M94" s="603"/>
      <c r="N94" s="603"/>
      <c r="O94" s="603"/>
      <c r="P94" s="605"/>
      <c r="Q94" s="1276"/>
      <c r="R94" s="1276"/>
      <c r="S94" s="1276"/>
      <c r="T94" s="1277"/>
      <c r="U94" s="1277"/>
      <c r="V94" s="1277"/>
    </row>
    <row r="95" spans="1:22" s="601" customFormat="1" ht="30" customHeight="1">
      <c r="A95" s="1278"/>
      <c r="B95" s="1278"/>
      <c r="C95" s="1275"/>
      <c r="D95" s="1274"/>
      <c r="E95" s="602" t="s">
        <v>222</v>
      </c>
      <c r="F95" s="602" t="s">
        <v>222</v>
      </c>
      <c r="G95" s="603"/>
      <c r="H95" s="603"/>
      <c r="I95" s="604" t="s">
        <v>222</v>
      </c>
      <c r="J95" s="580" t="s">
        <v>222</v>
      </c>
      <c r="K95" s="603"/>
      <c r="L95" s="603"/>
      <c r="M95" s="603"/>
      <c r="N95" s="603"/>
      <c r="O95" s="603"/>
      <c r="P95" s="605"/>
      <c r="Q95" s="1276"/>
      <c r="R95" s="1276"/>
      <c r="S95" s="1276"/>
      <c r="T95" s="1277"/>
      <c r="U95" s="1277"/>
      <c r="V95" s="1277"/>
    </row>
    <row r="96" spans="1:22" s="601" customFormat="1" ht="30" customHeight="1">
      <c r="A96" s="1278"/>
      <c r="B96" s="1278"/>
      <c r="C96" s="1275"/>
      <c r="D96" s="1274"/>
      <c r="E96" s="602" t="s">
        <v>222</v>
      </c>
      <c r="F96" s="602" t="s">
        <v>222</v>
      </c>
      <c r="G96" s="603"/>
      <c r="H96" s="603"/>
      <c r="I96" s="604" t="s">
        <v>222</v>
      </c>
      <c r="J96" s="580" t="s">
        <v>222</v>
      </c>
      <c r="K96" s="603"/>
      <c r="L96" s="603"/>
      <c r="M96" s="603"/>
      <c r="N96" s="603"/>
      <c r="O96" s="603"/>
      <c r="P96" s="605"/>
      <c r="Q96" s="1276"/>
      <c r="R96" s="1276"/>
      <c r="S96" s="1276"/>
      <c r="T96" s="1277"/>
      <c r="U96" s="1277"/>
      <c r="V96" s="1277"/>
    </row>
    <row r="97" spans="1:22" s="601" customFormat="1" ht="30" customHeight="1">
      <c r="A97" s="1278"/>
      <c r="B97" s="1278"/>
      <c r="C97" s="1275"/>
      <c r="D97" s="1274"/>
      <c r="E97" s="602" t="s">
        <v>222</v>
      </c>
      <c r="F97" s="602" t="s">
        <v>222</v>
      </c>
      <c r="G97" s="603"/>
      <c r="H97" s="603"/>
      <c r="I97" s="604" t="s">
        <v>222</v>
      </c>
      <c r="J97" s="580" t="s">
        <v>222</v>
      </c>
      <c r="K97" s="603"/>
      <c r="L97" s="603"/>
      <c r="M97" s="603"/>
      <c r="N97" s="603"/>
      <c r="O97" s="603"/>
      <c r="P97" s="605"/>
      <c r="Q97" s="1276"/>
      <c r="R97" s="1276"/>
      <c r="S97" s="1276"/>
      <c r="T97" s="1277"/>
      <c r="U97" s="1277"/>
      <c r="V97" s="1277"/>
    </row>
    <row r="98" spans="1:22" s="601" customFormat="1" ht="30" customHeight="1">
      <c r="A98" s="1278"/>
      <c r="B98" s="1278"/>
      <c r="C98" s="1275"/>
      <c r="D98" s="1274"/>
      <c r="E98" s="602" t="s">
        <v>222</v>
      </c>
      <c r="F98" s="602" t="s">
        <v>222</v>
      </c>
      <c r="G98" s="603"/>
      <c r="H98" s="603"/>
      <c r="I98" s="604" t="s">
        <v>222</v>
      </c>
      <c r="J98" s="580" t="s">
        <v>222</v>
      </c>
      <c r="K98" s="603"/>
      <c r="L98" s="603"/>
      <c r="M98" s="603"/>
      <c r="N98" s="603"/>
      <c r="O98" s="603"/>
      <c r="P98" s="605"/>
      <c r="Q98" s="1276"/>
      <c r="R98" s="1276"/>
      <c r="S98" s="1276"/>
      <c r="T98" s="1277"/>
      <c r="U98" s="1277"/>
      <c r="V98" s="1277"/>
    </row>
    <row r="99" spans="1:22" s="601" customFormat="1" ht="30" customHeight="1">
      <c r="A99" s="1278"/>
      <c r="B99" s="1278"/>
      <c r="C99" s="1275"/>
      <c r="D99" s="1274"/>
      <c r="E99" s="602" t="s">
        <v>222</v>
      </c>
      <c r="F99" s="602" t="s">
        <v>222</v>
      </c>
      <c r="G99" s="603"/>
      <c r="H99" s="603"/>
      <c r="I99" s="604" t="s">
        <v>222</v>
      </c>
      <c r="J99" s="580" t="s">
        <v>222</v>
      </c>
      <c r="K99" s="603"/>
      <c r="L99" s="603"/>
      <c r="M99" s="603"/>
      <c r="N99" s="603"/>
      <c r="O99" s="603"/>
      <c r="P99" s="605"/>
      <c r="Q99" s="1276"/>
      <c r="R99" s="1276"/>
      <c r="S99" s="1276"/>
      <c r="T99" s="1277"/>
      <c r="U99" s="1277"/>
      <c r="V99" s="1277"/>
    </row>
    <row r="100" spans="1:22" s="601" customFormat="1" ht="30" customHeight="1">
      <c r="A100" s="1278"/>
      <c r="B100" s="1278"/>
      <c r="C100" s="1275"/>
      <c r="D100" s="1274"/>
      <c r="E100" s="602" t="s">
        <v>222</v>
      </c>
      <c r="F100" s="602" t="s">
        <v>222</v>
      </c>
      <c r="G100" s="603"/>
      <c r="H100" s="603"/>
      <c r="I100" s="604" t="s">
        <v>222</v>
      </c>
      <c r="J100" s="580" t="s">
        <v>222</v>
      </c>
      <c r="K100" s="603"/>
      <c r="L100" s="603"/>
      <c r="M100" s="603"/>
      <c r="N100" s="603"/>
      <c r="O100" s="603"/>
      <c r="P100" s="605"/>
      <c r="Q100" s="1276"/>
      <c r="R100" s="1276"/>
      <c r="S100" s="1276"/>
      <c r="T100" s="1277"/>
      <c r="U100" s="1277"/>
      <c r="V100" s="1277"/>
    </row>
    <row r="101" spans="1:22" s="601" customFormat="1" ht="30" customHeight="1">
      <c r="A101" s="1278"/>
      <c r="B101" s="1278"/>
      <c r="C101" s="1275"/>
      <c r="D101" s="1274"/>
      <c r="E101" s="602" t="s">
        <v>222</v>
      </c>
      <c r="F101" s="602" t="s">
        <v>222</v>
      </c>
      <c r="G101" s="603"/>
      <c r="H101" s="603"/>
      <c r="I101" s="604" t="s">
        <v>222</v>
      </c>
      <c r="J101" s="580" t="s">
        <v>222</v>
      </c>
      <c r="K101" s="603"/>
      <c r="L101" s="603"/>
      <c r="M101" s="603"/>
      <c r="N101" s="603"/>
      <c r="O101" s="603"/>
      <c r="P101" s="605"/>
      <c r="Q101" s="1276"/>
      <c r="R101" s="1276"/>
      <c r="S101" s="1276"/>
      <c r="T101" s="1277"/>
      <c r="U101" s="1277"/>
      <c r="V101" s="1277"/>
    </row>
    <row r="102" spans="1:22" s="601" customFormat="1" ht="30" customHeight="1">
      <c r="A102" s="1278"/>
      <c r="B102" s="1278"/>
      <c r="C102" s="1275"/>
      <c r="D102" s="1274"/>
      <c r="E102" s="602" t="s">
        <v>222</v>
      </c>
      <c r="F102" s="602" t="s">
        <v>222</v>
      </c>
      <c r="G102" s="603"/>
      <c r="H102" s="603"/>
      <c r="I102" s="604" t="s">
        <v>222</v>
      </c>
      <c r="J102" s="580" t="s">
        <v>222</v>
      </c>
      <c r="K102" s="603"/>
      <c r="L102" s="603"/>
      <c r="M102" s="603"/>
      <c r="N102" s="603"/>
      <c r="O102" s="603"/>
      <c r="P102" s="605"/>
      <c r="Q102" s="1276"/>
      <c r="R102" s="1276"/>
      <c r="S102" s="1276"/>
      <c r="T102" s="1277"/>
      <c r="U102" s="1277"/>
      <c r="V102" s="1277"/>
    </row>
    <row r="103" spans="1:22" s="601" customFormat="1" ht="30" customHeight="1">
      <c r="A103" s="1278"/>
      <c r="B103" s="1278"/>
      <c r="C103" s="1275"/>
      <c r="D103" s="1274"/>
      <c r="E103" s="602" t="s">
        <v>222</v>
      </c>
      <c r="F103" s="602" t="s">
        <v>222</v>
      </c>
      <c r="G103" s="603"/>
      <c r="H103" s="603"/>
      <c r="I103" s="604" t="s">
        <v>222</v>
      </c>
      <c r="J103" s="580" t="s">
        <v>222</v>
      </c>
      <c r="K103" s="603"/>
      <c r="L103" s="603"/>
      <c r="M103" s="603"/>
      <c r="N103" s="603"/>
      <c r="O103" s="603"/>
      <c r="P103" s="605"/>
      <c r="Q103" s="1276"/>
      <c r="R103" s="1276"/>
      <c r="S103" s="1276"/>
      <c r="T103" s="1277"/>
      <c r="U103" s="1277"/>
      <c r="V103" s="1277"/>
    </row>
    <row r="104" spans="1:22" s="601" customFormat="1" ht="30" customHeight="1">
      <c r="A104" s="1278"/>
      <c r="B104" s="1278"/>
      <c r="C104" s="1275"/>
      <c r="D104" s="1274"/>
      <c r="E104" s="602" t="s">
        <v>222</v>
      </c>
      <c r="F104" s="602" t="s">
        <v>222</v>
      </c>
      <c r="G104" s="603"/>
      <c r="H104" s="603"/>
      <c r="I104" s="604" t="s">
        <v>222</v>
      </c>
      <c r="J104" s="580" t="s">
        <v>222</v>
      </c>
      <c r="K104" s="603"/>
      <c r="L104" s="603"/>
      <c r="M104" s="603"/>
      <c r="N104" s="603"/>
      <c r="O104" s="603"/>
      <c r="P104" s="605"/>
      <c r="Q104" s="1276"/>
      <c r="R104" s="1276"/>
      <c r="S104" s="1276"/>
      <c r="T104" s="1277"/>
      <c r="U104" s="1277"/>
      <c r="V104" s="1277"/>
    </row>
    <row r="105" spans="1:22" s="601" customFormat="1" ht="30" customHeight="1">
      <c r="A105" s="1278"/>
      <c r="B105" s="1278"/>
      <c r="C105" s="1275"/>
      <c r="D105" s="1274"/>
      <c r="E105" s="602" t="s">
        <v>222</v>
      </c>
      <c r="F105" s="602" t="s">
        <v>222</v>
      </c>
      <c r="G105" s="603"/>
      <c r="H105" s="603"/>
      <c r="I105" s="604" t="s">
        <v>222</v>
      </c>
      <c r="J105" s="580" t="s">
        <v>222</v>
      </c>
      <c r="K105" s="603"/>
      <c r="L105" s="603"/>
      <c r="M105" s="603"/>
      <c r="N105" s="603"/>
      <c r="O105" s="603"/>
      <c r="P105" s="605"/>
      <c r="Q105" s="1276"/>
      <c r="R105" s="1276"/>
      <c r="S105" s="1276"/>
      <c r="T105" s="1277"/>
      <c r="U105" s="1277"/>
      <c r="V105" s="1277"/>
    </row>
    <row r="106" spans="1:22" s="601" customFormat="1" ht="30" customHeight="1">
      <c r="A106" s="1278"/>
      <c r="B106" s="1278"/>
      <c r="C106" s="1275"/>
      <c r="D106" s="1274"/>
      <c r="E106" s="602" t="s">
        <v>222</v>
      </c>
      <c r="F106" s="602" t="s">
        <v>222</v>
      </c>
      <c r="G106" s="603"/>
      <c r="H106" s="603"/>
      <c r="I106" s="604" t="s">
        <v>222</v>
      </c>
      <c r="J106" s="580" t="s">
        <v>222</v>
      </c>
      <c r="K106" s="603"/>
      <c r="L106" s="603"/>
      <c r="M106" s="603"/>
      <c r="N106" s="603"/>
      <c r="O106" s="603"/>
      <c r="P106" s="605"/>
      <c r="Q106" s="1276"/>
      <c r="R106" s="1276"/>
      <c r="S106" s="1276"/>
      <c r="T106" s="1277"/>
      <c r="U106" s="1277"/>
      <c r="V106" s="1277"/>
    </row>
    <row r="107" spans="1:22" s="601" customFormat="1" ht="30" customHeight="1">
      <c r="A107" s="1278"/>
      <c r="B107" s="1278"/>
      <c r="C107" s="1275"/>
      <c r="D107" s="1274"/>
      <c r="E107" s="602" t="s">
        <v>222</v>
      </c>
      <c r="F107" s="602" t="s">
        <v>222</v>
      </c>
      <c r="G107" s="603"/>
      <c r="H107" s="603"/>
      <c r="I107" s="604" t="s">
        <v>222</v>
      </c>
      <c r="J107" s="580" t="s">
        <v>222</v>
      </c>
      <c r="K107" s="603"/>
      <c r="L107" s="603"/>
      <c r="M107" s="603"/>
      <c r="N107" s="603"/>
      <c r="O107" s="603"/>
      <c r="P107" s="605"/>
      <c r="Q107" s="1276"/>
      <c r="R107" s="1276"/>
      <c r="S107" s="1276"/>
      <c r="T107" s="1277"/>
      <c r="U107" s="1277"/>
      <c r="V107" s="1277"/>
    </row>
    <row r="108" spans="1:22" s="601" customFormat="1" ht="30" customHeight="1">
      <c r="A108" s="1278"/>
      <c r="B108" s="1278"/>
      <c r="C108" s="1275"/>
      <c r="D108" s="1274"/>
      <c r="E108" s="602" t="s">
        <v>222</v>
      </c>
      <c r="F108" s="602" t="s">
        <v>222</v>
      </c>
      <c r="G108" s="603"/>
      <c r="H108" s="603"/>
      <c r="I108" s="604" t="s">
        <v>222</v>
      </c>
      <c r="J108" s="580" t="s">
        <v>222</v>
      </c>
      <c r="K108" s="603"/>
      <c r="L108" s="603"/>
      <c r="M108" s="603"/>
      <c r="N108" s="603"/>
      <c r="O108" s="603"/>
      <c r="P108" s="605"/>
      <c r="Q108" s="1276"/>
      <c r="R108" s="1276"/>
      <c r="S108" s="1276"/>
      <c r="T108" s="1277"/>
      <c r="U108" s="1277"/>
      <c r="V108" s="1277"/>
    </row>
    <row r="109" spans="1:22" s="601" customFormat="1" ht="30" customHeight="1">
      <c r="A109" s="1278"/>
      <c r="B109" s="1278"/>
      <c r="C109" s="1275"/>
      <c r="D109" s="1274"/>
      <c r="E109" s="602" t="s">
        <v>222</v>
      </c>
      <c r="F109" s="602" t="s">
        <v>222</v>
      </c>
      <c r="G109" s="603"/>
      <c r="H109" s="603"/>
      <c r="I109" s="604" t="s">
        <v>222</v>
      </c>
      <c r="J109" s="580" t="s">
        <v>222</v>
      </c>
      <c r="K109" s="603"/>
      <c r="L109" s="603"/>
      <c r="M109" s="603"/>
      <c r="N109" s="603"/>
      <c r="O109" s="603"/>
      <c r="P109" s="605"/>
      <c r="Q109" s="1276"/>
      <c r="R109" s="1276"/>
      <c r="S109" s="1276"/>
      <c r="T109" s="1277"/>
      <c r="U109" s="1277"/>
      <c r="V109" s="1277"/>
    </row>
    <row r="110" spans="1:22" s="601" customFormat="1" ht="30" customHeight="1">
      <c r="A110" s="1278"/>
      <c r="B110" s="1278"/>
      <c r="C110" s="1275"/>
      <c r="D110" s="1274"/>
      <c r="E110" s="602" t="s">
        <v>222</v>
      </c>
      <c r="F110" s="602" t="s">
        <v>222</v>
      </c>
      <c r="G110" s="603"/>
      <c r="H110" s="603"/>
      <c r="I110" s="604" t="s">
        <v>222</v>
      </c>
      <c r="J110" s="580" t="s">
        <v>222</v>
      </c>
      <c r="K110" s="603"/>
      <c r="L110" s="603"/>
      <c r="M110" s="603"/>
      <c r="N110" s="603"/>
      <c r="O110" s="603"/>
      <c r="P110" s="605"/>
      <c r="Q110" s="1276"/>
      <c r="R110" s="1276"/>
      <c r="S110" s="1276"/>
      <c r="T110" s="1277"/>
      <c r="U110" s="1277"/>
      <c r="V110" s="1277"/>
    </row>
    <row r="111" spans="1:22" s="601" customFormat="1" ht="30" customHeight="1">
      <c r="A111" s="1278"/>
      <c r="B111" s="1278"/>
      <c r="C111" s="1275"/>
      <c r="D111" s="1274"/>
      <c r="E111" s="602" t="s">
        <v>222</v>
      </c>
      <c r="F111" s="602" t="s">
        <v>222</v>
      </c>
      <c r="G111" s="603"/>
      <c r="H111" s="603"/>
      <c r="I111" s="604" t="s">
        <v>222</v>
      </c>
      <c r="J111" s="580" t="s">
        <v>222</v>
      </c>
      <c r="K111" s="603"/>
      <c r="L111" s="603"/>
      <c r="M111" s="603"/>
      <c r="N111" s="603"/>
      <c r="O111" s="603"/>
      <c r="P111" s="605"/>
      <c r="Q111" s="1276"/>
      <c r="R111" s="1276"/>
      <c r="S111" s="1276"/>
      <c r="T111" s="1277"/>
      <c r="U111" s="1277"/>
      <c r="V111" s="1277"/>
    </row>
    <row r="112" spans="1:22" s="601" customFormat="1" ht="30" customHeight="1">
      <c r="A112" s="1278"/>
      <c r="B112" s="1278"/>
      <c r="C112" s="1275"/>
      <c r="D112" s="1274"/>
      <c r="E112" s="602" t="s">
        <v>222</v>
      </c>
      <c r="F112" s="602" t="s">
        <v>222</v>
      </c>
      <c r="G112" s="603"/>
      <c r="H112" s="603"/>
      <c r="I112" s="604" t="s">
        <v>222</v>
      </c>
      <c r="J112" s="580" t="s">
        <v>222</v>
      </c>
      <c r="K112" s="603"/>
      <c r="L112" s="603"/>
      <c r="M112" s="603"/>
      <c r="N112" s="603"/>
      <c r="O112" s="603"/>
      <c r="P112" s="605"/>
      <c r="Q112" s="1276"/>
      <c r="R112" s="1276"/>
      <c r="S112" s="1276"/>
      <c r="T112" s="1277"/>
      <c r="U112" s="1277"/>
      <c r="V112" s="1277"/>
    </row>
    <row r="113" spans="1:22" s="601" customFormat="1" ht="30" customHeight="1">
      <c r="A113" s="1278"/>
      <c r="B113" s="1278"/>
      <c r="C113" s="1275"/>
      <c r="D113" s="1274"/>
      <c r="E113" s="602" t="s">
        <v>222</v>
      </c>
      <c r="F113" s="602" t="s">
        <v>222</v>
      </c>
      <c r="G113" s="603"/>
      <c r="H113" s="603"/>
      <c r="I113" s="604" t="s">
        <v>222</v>
      </c>
      <c r="J113" s="580" t="s">
        <v>222</v>
      </c>
      <c r="K113" s="603"/>
      <c r="L113" s="603"/>
      <c r="M113" s="603"/>
      <c r="N113" s="603"/>
      <c r="O113" s="603"/>
      <c r="P113" s="605"/>
      <c r="Q113" s="1276"/>
      <c r="R113" s="1276"/>
      <c r="S113" s="1276"/>
      <c r="T113" s="1277"/>
      <c r="U113" s="1277"/>
      <c r="V113" s="1277"/>
    </row>
    <row r="114" spans="1:22" s="601" customFormat="1" ht="30" customHeight="1">
      <c r="A114" s="1278"/>
      <c r="B114" s="1278"/>
      <c r="C114" s="1275"/>
      <c r="D114" s="1274"/>
      <c r="E114" s="602" t="s">
        <v>222</v>
      </c>
      <c r="F114" s="602" t="s">
        <v>222</v>
      </c>
      <c r="G114" s="603"/>
      <c r="H114" s="603"/>
      <c r="I114" s="604" t="s">
        <v>222</v>
      </c>
      <c r="J114" s="580" t="s">
        <v>222</v>
      </c>
      <c r="K114" s="603"/>
      <c r="L114" s="603"/>
      <c r="M114" s="603"/>
      <c r="N114" s="603"/>
      <c r="O114" s="603"/>
      <c r="P114" s="605"/>
      <c r="Q114" s="1276"/>
      <c r="R114" s="1276"/>
      <c r="S114" s="1276"/>
      <c r="T114" s="1277"/>
      <c r="U114" s="1277"/>
      <c r="V114" s="1277"/>
    </row>
    <row r="115" spans="1:22" s="601" customFormat="1" ht="30" customHeight="1">
      <c r="A115" s="1278"/>
      <c r="B115" s="1278"/>
      <c r="C115" s="1275"/>
      <c r="D115" s="1274"/>
      <c r="E115" s="602" t="s">
        <v>222</v>
      </c>
      <c r="F115" s="602" t="s">
        <v>222</v>
      </c>
      <c r="G115" s="603"/>
      <c r="H115" s="603"/>
      <c r="I115" s="604" t="s">
        <v>222</v>
      </c>
      <c r="J115" s="580" t="s">
        <v>222</v>
      </c>
      <c r="K115" s="603"/>
      <c r="L115" s="603"/>
      <c r="M115" s="603"/>
      <c r="N115" s="603"/>
      <c r="O115" s="603"/>
      <c r="P115" s="605"/>
      <c r="Q115" s="1276"/>
      <c r="R115" s="1276"/>
      <c r="S115" s="1276"/>
      <c r="T115" s="1277"/>
      <c r="U115" s="1277"/>
      <c r="V115" s="1277"/>
    </row>
    <row r="116" spans="1:22" s="601" customFormat="1" ht="30" customHeight="1">
      <c r="A116" s="1278"/>
      <c r="B116" s="1278"/>
      <c r="C116" s="1275"/>
      <c r="D116" s="1274"/>
      <c r="E116" s="602" t="s">
        <v>222</v>
      </c>
      <c r="F116" s="602" t="s">
        <v>222</v>
      </c>
      <c r="G116" s="603"/>
      <c r="H116" s="603"/>
      <c r="I116" s="604" t="s">
        <v>222</v>
      </c>
      <c r="J116" s="580" t="s">
        <v>222</v>
      </c>
      <c r="K116" s="603"/>
      <c r="L116" s="603"/>
      <c r="M116" s="603"/>
      <c r="N116" s="603"/>
      <c r="O116" s="603"/>
      <c r="P116" s="605"/>
      <c r="Q116" s="1276"/>
      <c r="R116" s="1276"/>
      <c r="S116" s="1276"/>
      <c r="T116" s="1277"/>
      <c r="U116" s="1277"/>
      <c r="V116" s="1277"/>
    </row>
    <row r="117" spans="1:22" s="601" customFormat="1" ht="30" customHeight="1">
      <c r="A117" s="1278"/>
      <c r="B117" s="1278"/>
      <c r="C117" s="1275"/>
      <c r="D117" s="1274"/>
      <c r="E117" s="602" t="s">
        <v>222</v>
      </c>
      <c r="F117" s="602" t="s">
        <v>222</v>
      </c>
      <c r="G117" s="603"/>
      <c r="H117" s="603"/>
      <c r="I117" s="604" t="s">
        <v>222</v>
      </c>
      <c r="J117" s="580" t="s">
        <v>222</v>
      </c>
      <c r="K117" s="603"/>
      <c r="L117" s="603"/>
      <c r="M117" s="603"/>
      <c r="N117" s="603"/>
      <c r="O117" s="603"/>
      <c r="P117" s="605"/>
      <c r="Q117" s="1276"/>
      <c r="R117" s="1276"/>
      <c r="S117" s="1276"/>
      <c r="T117" s="1277"/>
      <c r="U117" s="1277"/>
      <c r="V117" s="1277"/>
    </row>
    <row r="118" spans="1:22" s="601" customFormat="1" ht="30" customHeight="1">
      <c r="A118" s="1278"/>
      <c r="B118" s="1278"/>
      <c r="C118" s="1275"/>
      <c r="D118" s="1274"/>
      <c r="E118" s="602" t="s">
        <v>222</v>
      </c>
      <c r="F118" s="602" t="s">
        <v>222</v>
      </c>
      <c r="G118" s="603"/>
      <c r="H118" s="603"/>
      <c r="I118" s="604" t="s">
        <v>222</v>
      </c>
      <c r="J118" s="580" t="s">
        <v>222</v>
      </c>
      <c r="K118" s="603"/>
      <c r="L118" s="603"/>
      <c r="M118" s="603"/>
      <c r="N118" s="603"/>
      <c r="O118" s="603"/>
      <c r="P118" s="605"/>
      <c r="Q118" s="1276"/>
      <c r="R118" s="1276"/>
      <c r="S118" s="1276"/>
      <c r="T118" s="1277"/>
      <c r="U118" s="1277"/>
      <c r="V118" s="1277"/>
    </row>
    <row r="119" spans="1:22" s="601" customFormat="1" ht="30" customHeight="1">
      <c r="A119" s="1278"/>
      <c r="B119" s="1278"/>
      <c r="C119" s="1275"/>
      <c r="D119" s="1274"/>
      <c r="E119" s="602" t="s">
        <v>222</v>
      </c>
      <c r="F119" s="602" t="s">
        <v>222</v>
      </c>
      <c r="G119" s="603"/>
      <c r="H119" s="603"/>
      <c r="I119" s="604" t="s">
        <v>222</v>
      </c>
      <c r="J119" s="580" t="s">
        <v>222</v>
      </c>
      <c r="K119" s="603"/>
      <c r="L119" s="603"/>
      <c r="M119" s="603"/>
      <c r="N119" s="603"/>
      <c r="O119" s="603"/>
      <c r="P119" s="605"/>
      <c r="Q119" s="1276"/>
      <c r="R119" s="1276"/>
      <c r="S119" s="1276"/>
      <c r="T119" s="1277"/>
      <c r="U119" s="1277"/>
      <c r="V119" s="1277"/>
    </row>
    <row r="120" spans="1:22" s="601" customFormat="1" ht="30" customHeight="1">
      <c r="A120" s="1278"/>
      <c r="B120" s="1278"/>
      <c r="C120" s="1275"/>
      <c r="D120" s="1274"/>
      <c r="E120" s="602" t="s">
        <v>222</v>
      </c>
      <c r="F120" s="602" t="s">
        <v>222</v>
      </c>
      <c r="G120" s="603"/>
      <c r="H120" s="603"/>
      <c r="I120" s="604" t="s">
        <v>222</v>
      </c>
      <c r="J120" s="580" t="s">
        <v>222</v>
      </c>
      <c r="K120" s="603"/>
      <c r="L120" s="603"/>
      <c r="M120" s="603"/>
      <c r="N120" s="603"/>
      <c r="O120" s="603"/>
      <c r="P120" s="605"/>
      <c r="Q120" s="1276"/>
      <c r="R120" s="1276"/>
      <c r="S120" s="1276"/>
      <c r="T120" s="1277"/>
      <c r="U120" s="1277"/>
      <c r="V120" s="1277"/>
    </row>
    <row r="121" spans="1:22" s="601" customFormat="1" ht="30" customHeight="1">
      <c r="A121" s="1278"/>
      <c r="B121" s="1278"/>
      <c r="C121" s="1275"/>
      <c r="D121" s="1274"/>
      <c r="E121" s="602" t="s">
        <v>222</v>
      </c>
      <c r="F121" s="602" t="s">
        <v>222</v>
      </c>
      <c r="G121" s="603"/>
      <c r="H121" s="603"/>
      <c r="I121" s="604" t="s">
        <v>222</v>
      </c>
      <c r="J121" s="580" t="s">
        <v>222</v>
      </c>
      <c r="K121" s="603"/>
      <c r="L121" s="603"/>
      <c r="M121" s="603"/>
      <c r="N121" s="603"/>
      <c r="O121" s="603"/>
      <c r="P121" s="605"/>
      <c r="Q121" s="1276"/>
      <c r="R121" s="1276"/>
      <c r="S121" s="1276"/>
      <c r="T121" s="1277"/>
      <c r="U121" s="1277"/>
      <c r="V121" s="1277"/>
    </row>
    <row r="122" spans="1:22" s="601" customFormat="1" ht="30" customHeight="1">
      <c r="A122" s="1278"/>
      <c r="B122" s="1278"/>
      <c r="C122" s="1275"/>
      <c r="D122" s="1274"/>
      <c r="E122" s="602" t="s">
        <v>222</v>
      </c>
      <c r="F122" s="602" t="s">
        <v>222</v>
      </c>
      <c r="G122" s="603"/>
      <c r="H122" s="603"/>
      <c r="I122" s="604" t="s">
        <v>222</v>
      </c>
      <c r="J122" s="580" t="s">
        <v>222</v>
      </c>
      <c r="K122" s="603"/>
      <c r="L122" s="603"/>
      <c r="M122" s="603"/>
      <c r="N122" s="603"/>
      <c r="O122" s="603"/>
      <c r="P122" s="605"/>
      <c r="Q122" s="1276"/>
      <c r="R122" s="1276"/>
      <c r="S122" s="1276"/>
      <c r="T122" s="1277"/>
      <c r="U122" s="1277"/>
      <c r="V122" s="1277"/>
    </row>
    <row r="123" spans="1:22" s="601" customFormat="1" ht="30" customHeight="1">
      <c r="A123" s="1278"/>
      <c r="B123" s="1278"/>
      <c r="C123" s="1275"/>
      <c r="D123" s="1274"/>
      <c r="E123" s="602" t="s">
        <v>222</v>
      </c>
      <c r="F123" s="602" t="s">
        <v>222</v>
      </c>
      <c r="G123" s="603"/>
      <c r="H123" s="603"/>
      <c r="I123" s="604" t="s">
        <v>222</v>
      </c>
      <c r="J123" s="580" t="s">
        <v>222</v>
      </c>
      <c r="K123" s="603"/>
      <c r="L123" s="603"/>
      <c r="M123" s="603"/>
      <c r="N123" s="603"/>
      <c r="O123" s="603"/>
      <c r="P123" s="605"/>
      <c r="Q123" s="1276"/>
      <c r="R123" s="1276"/>
      <c r="S123" s="1276"/>
      <c r="T123" s="1277"/>
      <c r="U123" s="1277"/>
      <c r="V123" s="1277"/>
    </row>
    <row r="124" spans="1:22" s="601" customFormat="1" ht="30" customHeight="1">
      <c r="A124" s="1278"/>
      <c r="B124" s="1278"/>
      <c r="C124" s="1275"/>
      <c r="D124" s="1274"/>
      <c r="E124" s="602" t="s">
        <v>222</v>
      </c>
      <c r="F124" s="602" t="s">
        <v>222</v>
      </c>
      <c r="G124" s="603"/>
      <c r="H124" s="603"/>
      <c r="I124" s="604" t="s">
        <v>222</v>
      </c>
      <c r="J124" s="580" t="s">
        <v>222</v>
      </c>
      <c r="K124" s="603"/>
      <c r="L124" s="603"/>
      <c r="M124" s="603"/>
      <c r="N124" s="603"/>
      <c r="O124" s="603"/>
      <c r="P124" s="605"/>
      <c r="Q124" s="1276"/>
      <c r="R124" s="1276"/>
      <c r="S124" s="1276"/>
      <c r="T124" s="1277"/>
      <c r="U124" s="1277"/>
      <c r="V124" s="1277"/>
    </row>
    <row r="125" spans="1:22" s="601" customFormat="1" ht="30" customHeight="1">
      <c r="A125" s="1278"/>
      <c r="B125" s="1278"/>
      <c r="C125" s="1275"/>
      <c r="D125" s="1274"/>
      <c r="E125" s="602" t="s">
        <v>222</v>
      </c>
      <c r="F125" s="602" t="s">
        <v>222</v>
      </c>
      <c r="G125" s="603"/>
      <c r="H125" s="603"/>
      <c r="I125" s="604" t="s">
        <v>222</v>
      </c>
      <c r="J125" s="580" t="s">
        <v>222</v>
      </c>
      <c r="K125" s="603"/>
      <c r="L125" s="603"/>
      <c r="M125" s="603"/>
      <c r="N125" s="603"/>
      <c r="O125" s="603"/>
      <c r="P125" s="605"/>
      <c r="Q125" s="1276"/>
      <c r="R125" s="1276"/>
      <c r="S125" s="1276"/>
      <c r="T125" s="1277"/>
      <c r="U125" s="1277"/>
      <c r="V125" s="1277"/>
    </row>
    <row r="126" spans="1:22" s="601" customFormat="1" ht="30" customHeight="1">
      <c r="A126" s="1278"/>
      <c r="B126" s="1278"/>
      <c r="C126" s="1275"/>
      <c r="D126" s="1274"/>
      <c r="E126" s="602" t="s">
        <v>222</v>
      </c>
      <c r="F126" s="602" t="s">
        <v>222</v>
      </c>
      <c r="G126" s="603"/>
      <c r="H126" s="603"/>
      <c r="I126" s="604" t="s">
        <v>222</v>
      </c>
      <c r="J126" s="580" t="s">
        <v>222</v>
      </c>
      <c r="K126" s="603"/>
      <c r="L126" s="603"/>
      <c r="M126" s="603"/>
      <c r="N126" s="603"/>
      <c r="O126" s="603"/>
      <c r="P126" s="605"/>
      <c r="Q126" s="1276"/>
      <c r="R126" s="1276"/>
      <c r="S126" s="1276"/>
      <c r="T126" s="1277"/>
      <c r="U126" s="1277"/>
      <c r="V126" s="1277"/>
    </row>
    <row r="127" spans="1:22" s="601" customFormat="1" ht="30" customHeight="1">
      <c r="A127" s="1278"/>
      <c r="B127" s="1278"/>
      <c r="C127" s="1275"/>
      <c r="D127" s="1274"/>
      <c r="E127" s="602" t="s">
        <v>222</v>
      </c>
      <c r="F127" s="602" t="s">
        <v>222</v>
      </c>
      <c r="G127" s="603"/>
      <c r="H127" s="603"/>
      <c r="I127" s="604" t="s">
        <v>222</v>
      </c>
      <c r="J127" s="580" t="s">
        <v>222</v>
      </c>
      <c r="K127" s="603"/>
      <c r="L127" s="603"/>
      <c r="M127" s="603"/>
      <c r="N127" s="603"/>
      <c r="O127" s="603"/>
      <c r="P127" s="605"/>
      <c r="Q127" s="1276"/>
      <c r="R127" s="1276"/>
      <c r="S127" s="1276"/>
      <c r="T127" s="1277"/>
      <c r="U127" s="1277"/>
      <c r="V127" s="1277"/>
    </row>
    <row r="128" spans="1:22" s="601" customFormat="1" ht="30" customHeight="1">
      <c r="A128" s="1278"/>
      <c r="B128" s="1278"/>
      <c r="C128" s="1275"/>
      <c r="D128" s="1274"/>
      <c r="E128" s="602" t="s">
        <v>222</v>
      </c>
      <c r="F128" s="602" t="s">
        <v>222</v>
      </c>
      <c r="G128" s="603"/>
      <c r="H128" s="603"/>
      <c r="I128" s="604" t="s">
        <v>222</v>
      </c>
      <c r="J128" s="580" t="s">
        <v>222</v>
      </c>
      <c r="K128" s="603"/>
      <c r="L128" s="603"/>
      <c r="M128" s="603"/>
      <c r="N128" s="603"/>
      <c r="O128" s="603"/>
      <c r="P128" s="605"/>
      <c r="Q128" s="1276"/>
      <c r="R128" s="1276"/>
      <c r="S128" s="1276"/>
      <c r="T128" s="1277"/>
      <c r="U128" s="1277"/>
      <c r="V128" s="1277"/>
    </row>
    <row r="129" spans="1:22" s="601" customFormat="1" ht="30" customHeight="1">
      <c r="A129" s="1278"/>
      <c r="B129" s="1278"/>
      <c r="C129" s="1275"/>
      <c r="D129" s="1274"/>
      <c r="E129" s="602" t="s">
        <v>222</v>
      </c>
      <c r="F129" s="602" t="s">
        <v>222</v>
      </c>
      <c r="G129" s="603"/>
      <c r="H129" s="603"/>
      <c r="I129" s="604" t="s">
        <v>222</v>
      </c>
      <c r="J129" s="580" t="s">
        <v>222</v>
      </c>
      <c r="K129" s="603"/>
      <c r="L129" s="603"/>
      <c r="M129" s="603"/>
      <c r="N129" s="603"/>
      <c r="O129" s="603"/>
      <c r="P129" s="605"/>
      <c r="Q129" s="1276"/>
      <c r="R129" s="1276"/>
      <c r="S129" s="1276"/>
      <c r="T129" s="1277"/>
      <c r="U129" s="1277"/>
      <c r="V129" s="1277"/>
    </row>
    <row r="130" spans="1:22" s="601" customFormat="1" ht="30" customHeight="1">
      <c r="A130" s="1278"/>
      <c r="B130" s="1278"/>
      <c r="C130" s="1275"/>
      <c r="D130" s="1274"/>
      <c r="E130" s="602" t="s">
        <v>222</v>
      </c>
      <c r="F130" s="602" t="s">
        <v>222</v>
      </c>
      <c r="G130" s="603"/>
      <c r="H130" s="603"/>
      <c r="I130" s="604" t="s">
        <v>222</v>
      </c>
      <c r="J130" s="580" t="s">
        <v>222</v>
      </c>
      <c r="K130" s="603"/>
      <c r="L130" s="603"/>
      <c r="M130" s="603"/>
      <c r="N130" s="603"/>
      <c r="O130" s="603"/>
      <c r="P130" s="605"/>
      <c r="Q130" s="1276"/>
      <c r="R130" s="1276"/>
      <c r="S130" s="1276"/>
      <c r="T130" s="1277"/>
      <c r="U130" s="1277"/>
      <c r="V130" s="1277"/>
    </row>
    <row r="131" spans="1:22" s="601" customFormat="1" ht="30" customHeight="1">
      <c r="A131" s="1278"/>
      <c r="B131" s="1278"/>
      <c r="C131" s="1275"/>
      <c r="D131" s="1274"/>
      <c r="E131" s="602" t="s">
        <v>222</v>
      </c>
      <c r="F131" s="602" t="s">
        <v>222</v>
      </c>
      <c r="G131" s="603"/>
      <c r="H131" s="603"/>
      <c r="I131" s="604" t="s">
        <v>222</v>
      </c>
      <c r="J131" s="580" t="s">
        <v>222</v>
      </c>
      <c r="K131" s="603"/>
      <c r="L131" s="603"/>
      <c r="M131" s="603"/>
      <c r="N131" s="603"/>
      <c r="O131" s="603"/>
      <c r="P131" s="605"/>
      <c r="Q131" s="1276"/>
      <c r="R131" s="1276"/>
      <c r="S131" s="1276"/>
      <c r="T131" s="1277"/>
      <c r="U131" s="1277"/>
      <c r="V131" s="1277"/>
    </row>
    <row r="132" spans="1:22" s="601" customFormat="1" ht="30" customHeight="1">
      <c r="A132" s="1278"/>
      <c r="B132" s="1278"/>
      <c r="C132" s="1275"/>
      <c r="D132" s="1274"/>
      <c r="E132" s="602" t="s">
        <v>222</v>
      </c>
      <c r="F132" s="602" t="s">
        <v>222</v>
      </c>
      <c r="G132" s="603"/>
      <c r="H132" s="603"/>
      <c r="I132" s="604" t="s">
        <v>222</v>
      </c>
      <c r="J132" s="580" t="s">
        <v>222</v>
      </c>
      <c r="K132" s="603"/>
      <c r="L132" s="603"/>
      <c r="M132" s="603"/>
      <c r="N132" s="603"/>
      <c r="O132" s="603"/>
      <c r="P132" s="605"/>
      <c r="Q132" s="1276"/>
      <c r="R132" s="1276"/>
      <c r="S132" s="1276"/>
      <c r="T132" s="1277"/>
      <c r="U132" s="1277"/>
      <c r="V132" s="1277"/>
    </row>
    <row r="133" spans="1:22" s="601" customFormat="1" ht="30" customHeight="1">
      <c r="A133" s="1278"/>
      <c r="B133" s="1278"/>
      <c r="C133" s="1275"/>
      <c r="D133" s="1274"/>
      <c r="E133" s="602" t="s">
        <v>222</v>
      </c>
      <c r="F133" s="602" t="s">
        <v>222</v>
      </c>
      <c r="G133" s="603"/>
      <c r="H133" s="603"/>
      <c r="I133" s="604" t="s">
        <v>222</v>
      </c>
      <c r="J133" s="580" t="s">
        <v>222</v>
      </c>
      <c r="K133" s="603"/>
      <c r="L133" s="603"/>
      <c r="M133" s="603"/>
      <c r="N133" s="603"/>
      <c r="O133" s="603"/>
      <c r="P133" s="605"/>
      <c r="Q133" s="1276"/>
      <c r="R133" s="1276"/>
      <c r="S133" s="1276"/>
      <c r="T133" s="1277"/>
      <c r="U133" s="1277"/>
      <c r="V133" s="1277"/>
    </row>
    <row r="134" spans="1:22" s="601" customFormat="1" ht="30" customHeight="1">
      <c r="A134" s="1278"/>
      <c r="B134" s="1278"/>
      <c r="C134" s="1275"/>
      <c r="D134" s="1274"/>
      <c r="E134" s="602" t="s">
        <v>222</v>
      </c>
      <c r="F134" s="602" t="s">
        <v>222</v>
      </c>
      <c r="G134" s="603"/>
      <c r="H134" s="603"/>
      <c r="I134" s="604" t="s">
        <v>222</v>
      </c>
      <c r="J134" s="580" t="s">
        <v>222</v>
      </c>
      <c r="K134" s="603"/>
      <c r="L134" s="603"/>
      <c r="M134" s="603"/>
      <c r="N134" s="603"/>
      <c r="O134" s="603"/>
      <c r="P134" s="605"/>
      <c r="Q134" s="1276"/>
      <c r="R134" s="1276"/>
      <c r="S134" s="1276"/>
      <c r="T134" s="1277"/>
      <c r="U134" s="1277"/>
      <c r="V134" s="1277"/>
    </row>
    <row r="135" spans="1:22" s="601" customFormat="1" ht="30" customHeight="1">
      <c r="A135" s="1278"/>
      <c r="B135" s="1278"/>
      <c r="C135" s="1275"/>
      <c r="D135" s="1274"/>
      <c r="E135" s="602" t="s">
        <v>222</v>
      </c>
      <c r="F135" s="602" t="s">
        <v>222</v>
      </c>
      <c r="G135" s="603"/>
      <c r="H135" s="603"/>
      <c r="I135" s="604" t="s">
        <v>222</v>
      </c>
      <c r="J135" s="580" t="s">
        <v>222</v>
      </c>
      <c r="K135" s="603"/>
      <c r="L135" s="603"/>
      <c r="M135" s="603"/>
      <c r="N135" s="603"/>
      <c r="O135" s="603"/>
      <c r="P135" s="605"/>
      <c r="Q135" s="1276"/>
      <c r="R135" s="1276"/>
      <c r="S135" s="1276"/>
      <c r="T135" s="1277"/>
      <c r="U135" s="1277"/>
      <c r="V135" s="1277"/>
    </row>
    <row r="136" spans="1:22" s="601" customFormat="1" ht="30" customHeight="1">
      <c r="A136" s="1278"/>
      <c r="B136" s="1278"/>
      <c r="C136" s="1275"/>
      <c r="D136" s="1274"/>
      <c r="E136" s="602" t="s">
        <v>222</v>
      </c>
      <c r="F136" s="602" t="s">
        <v>222</v>
      </c>
      <c r="G136" s="603"/>
      <c r="H136" s="603"/>
      <c r="I136" s="604" t="s">
        <v>222</v>
      </c>
      <c r="J136" s="580" t="s">
        <v>222</v>
      </c>
      <c r="K136" s="603"/>
      <c r="L136" s="603"/>
      <c r="M136" s="603"/>
      <c r="N136" s="603"/>
      <c r="O136" s="603"/>
      <c r="P136" s="605"/>
      <c r="Q136" s="1276"/>
      <c r="R136" s="1276"/>
      <c r="S136" s="1276"/>
      <c r="T136" s="1277"/>
      <c r="U136" s="1277"/>
      <c r="V136" s="1277"/>
    </row>
    <row r="137" spans="1:22" s="601" customFormat="1" ht="30" customHeight="1">
      <c r="A137" s="1278"/>
      <c r="B137" s="1278"/>
      <c r="C137" s="1275"/>
      <c r="D137" s="1274"/>
      <c r="E137" s="602" t="s">
        <v>222</v>
      </c>
      <c r="F137" s="602" t="s">
        <v>222</v>
      </c>
      <c r="G137" s="603"/>
      <c r="H137" s="603"/>
      <c r="I137" s="604" t="s">
        <v>222</v>
      </c>
      <c r="J137" s="580" t="s">
        <v>222</v>
      </c>
      <c r="K137" s="603"/>
      <c r="L137" s="603"/>
      <c r="M137" s="603"/>
      <c r="N137" s="603"/>
      <c r="O137" s="603"/>
      <c r="P137" s="605"/>
      <c r="Q137" s="1276"/>
      <c r="R137" s="1276"/>
      <c r="S137" s="1276"/>
      <c r="T137" s="1277"/>
      <c r="U137" s="1277"/>
      <c r="V137" s="1277"/>
    </row>
    <row r="138" spans="1:22" s="601" customFormat="1" ht="30" customHeight="1">
      <c r="A138" s="1278"/>
      <c r="B138" s="1278"/>
      <c r="C138" s="1275"/>
      <c r="D138" s="1274"/>
      <c r="E138" s="602" t="s">
        <v>222</v>
      </c>
      <c r="F138" s="602" t="s">
        <v>222</v>
      </c>
      <c r="G138" s="603"/>
      <c r="H138" s="603"/>
      <c r="I138" s="604" t="s">
        <v>222</v>
      </c>
      <c r="J138" s="580" t="s">
        <v>222</v>
      </c>
      <c r="K138" s="603"/>
      <c r="L138" s="603"/>
      <c r="M138" s="603"/>
      <c r="N138" s="603"/>
      <c r="O138" s="603"/>
      <c r="P138" s="605"/>
      <c r="Q138" s="1276"/>
      <c r="R138" s="1276"/>
      <c r="S138" s="1276"/>
      <c r="T138" s="1277"/>
      <c r="U138" s="1277"/>
      <c r="V138" s="1277"/>
    </row>
    <row r="139" spans="1:22" s="601" customFormat="1" ht="30" customHeight="1">
      <c r="A139" s="1278"/>
      <c r="B139" s="1278"/>
      <c r="C139" s="1275"/>
      <c r="D139" s="1274"/>
      <c r="E139" s="602" t="s">
        <v>222</v>
      </c>
      <c r="F139" s="602" t="s">
        <v>222</v>
      </c>
      <c r="G139" s="603"/>
      <c r="H139" s="603"/>
      <c r="I139" s="604" t="s">
        <v>222</v>
      </c>
      <c r="J139" s="580" t="s">
        <v>222</v>
      </c>
      <c r="K139" s="603"/>
      <c r="L139" s="603"/>
      <c r="M139" s="603"/>
      <c r="N139" s="603"/>
      <c r="O139" s="603"/>
      <c r="P139" s="605"/>
      <c r="Q139" s="1276"/>
      <c r="R139" s="1276"/>
      <c r="S139" s="1276"/>
      <c r="T139" s="1277"/>
      <c r="U139" s="1277"/>
      <c r="V139" s="1277"/>
    </row>
    <row r="140" spans="1:22" s="601" customFormat="1" ht="30" customHeight="1">
      <c r="A140" s="1278"/>
      <c r="B140" s="1278"/>
      <c r="C140" s="1275"/>
      <c r="D140" s="1274"/>
      <c r="E140" s="602" t="s">
        <v>222</v>
      </c>
      <c r="F140" s="602" t="s">
        <v>222</v>
      </c>
      <c r="G140" s="603"/>
      <c r="H140" s="603"/>
      <c r="I140" s="604" t="s">
        <v>222</v>
      </c>
      <c r="J140" s="580" t="s">
        <v>222</v>
      </c>
      <c r="K140" s="603"/>
      <c r="L140" s="603"/>
      <c r="M140" s="603"/>
      <c r="N140" s="603"/>
      <c r="O140" s="603"/>
      <c r="P140" s="605"/>
      <c r="Q140" s="1276"/>
      <c r="R140" s="1276"/>
      <c r="S140" s="1276"/>
      <c r="T140" s="1277"/>
      <c r="U140" s="1277"/>
      <c r="V140" s="1277"/>
    </row>
    <row r="141" spans="1:22" s="601" customFormat="1" ht="30" customHeight="1">
      <c r="A141" s="1278"/>
      <c r="B141" s="1278"/>
      <c r="C141" s="1275"/>
      <c r="D141" s="1274"/>
      <c r="E141" s="602" t="s">
        <v>222</v>
      </c>
      <c r="F141" s="602" t="s">
        <v>222</v>
      </c>
      <c r="G141" s="603"/>
      <c r="H141" s="603"/>
      <c r="I141" s="604" t="s">
        <v>222</v>
      </c>
      <c r="J141" s="580" t="s">
        <v>222</v>
      </c>
      <c r="K141" s="603"/>
      <c r="L141" s="603"/>
      <c r="M141" s="603"/>
      <c r="N141" s="603"/>
      <c r="O141" s="603"/>
      <c r="P141" s="605"/>
      <c r="Q141" s="1276"/>
      <c r="R141" s="1276"/>
      <c r="S141" s="1276"/>
      <c r="T141" s="1277"/>
      <c r="U141" s="1277"/>
      <c r="V141" s="1277"/>
    </row>
    <row r="142" spans="1:22" s="601" customFormat="1" ht="30" customHeight="1">
      <c r="A142" s="1278"/>
      <c r="B142" s="1278"/>
      <c r="C142" s="1275"/>
      <c r="D142" s="1274"/>
      <c r="E142" s="602" t="s">
        <v>222</v>
      </c>
      <c r="F142" s="602" t="s">
        <v>222</v>
      </c>
      <c r="G142" s="603"/>
      <c r="H142" s="603"/>
      <c r="I142" s="604" t="s">
        <v>222</v>
      </c>
      <c r="J142" s="580" t="s">
        <v>222</v>
      </c>
      <c r="K142" s="603"/>
      <c r="L142" s="603"/>
      <c r="M142" s="603"/>
      <c r="N142" s="603"/>
      <c r="O142" s="603"/>
      <c r="P142" s="605"/>
      <c r="Q142" s="1276"/>
      <c r="R142" s="1276"/>
      <c r="S142" s="1276"/>
      <c r="T142" s="1277"/>
      <c r="U142" s="1277"/>
      <c r="V142" s="1277"/>
    </row>
    <row r="143" spans="1:22" s="601" customFormat="1" ht="30" customHeight="1">
      <c r="A143" s="1278"/>
      <c r="B143" s="1278"/>
      <c r="C143" s="1275"/>
      <c r="D143" s="1274"/>
      <c r="E143" s="602" t="s">
        <v>222</v>
      </c>
      <c r="F143" s="602" t="s">
        <v>222</v>
      </c>
      <c r="G143" s="603"/>
      <c r="H143" s="603"/>
      <c r="I143" s="604" t="s">
        <v>222</v>
      </c>
      <c r="J143" s="580" t="s">
        <v>222</v>
      </c>
      <c r="K143" s="603"/>
      <c r="L143" s="603"/>
      <c r="M143" s="603"/>
      <c r="N143" s="603"/>
      <c r="O143" s="603"/>
      <c r="P143" s="605"/>
      <c r="Q143" s="1276"/>
      <c r="R143" s="1276"/>
      <c r="S143" s="1276"/>
      <c r="T143" s="1277"/>
      <c r="U143" s="1277"/>
      <c r="V143" s="1277"/>
    </row>
    <row r="144" spans="1:22" s="601" customFormat="1" ht="30" customHeight="1">
      <c r="A144" s="1278"/>
      <c r="B144" s="1278"/>
      <c r="C144" s="1275"/>
      <c r="D144" s="1274"/>
      <c r="E144" s="602" t="s">
        <v>222</v>
      </c>
      <c r="F144" s="602" t="s">
        <v>222</v>
      </c>
      <c r="G144" s="603"/>
      <c r="H144" s="603"/>
      <c r="I144" s="604" t="s">
        <v>222</v>
      </c>
      <c r="J144" s="580" t="s">
        <v>222</v>
      </c>
      <c r="K144" s="603"/>
      <c r="L144" s="603"/>
      <c r="M144" s="603"/>
      <c r="N144" s="603"/>
      <c r="O144" s="603"/>
      <c r="P144" s="605"/>
      <c r="Q144" s="1276"/>
      <c r="R144" s="1276"/>
      <c r="S144" s="1276"/>
      <c r="T144" s="1277"/>
      <c r="U144" s="1277"/>
      <c r="V144" s="1277"/>
    </row>
    <row r="145" spans="1:22" s="601" customFormat="1" ht="30" customHeight="1">
      <c r="A145" s="1278"/>
      <c r="B145" s="1278"/>
      <c r="C145" s="1275"/>
      <c r="D145" s="1274"/>
      <c r="E145" s="602" t="s">
        <v>222</v>
      </c>
      <c r="F145" s="602" t="s">
        <v>222</v>
      </c>
      <c r="G145" s="603"/>
      <c r="H145" s="603"/>
      <c r="I145" s="604" t="s">
        <v>222</v>
      </c>
      <c r="J145" s="580" t="s">
        <v>222</v>
      </c>
      <c r="K145" s="603"/>
      <c r="L145" s="603"/>
      <c r="M145" s="603"/>
      <c r="N145" s="603"/>
      <c r="O145" s="603"/>
      <c r="P145" s="605"/>
      <c r="Q145" s="1276"/>
      <c r="R145" s="1276"/>
      <c r="S145" s="1276"/>
      <c r="T145" s="1277"/>
      <c r="U145" s="1277"/>
      <c r="V145" s="1277"/>
    </row>
    <row r="146" spans="1:22" s="601" customFormat="1" ht="30" customHeight="1">
      <c r="A146" s="1278"/>
      <c r="B146" s="1278"/>
      <c r="C146" s="1275"/>
      <c r="D146" s="1274"/>
      <c r="E146" s="602" t="s">
        <v>222</v>
      </c>
      <c r="F146" s="602" t="s">
        <v>222</v>
      </c>
      <c r="G146" s="603"/>
      <c r="H146" s="603"/>
      <c r="I146" s="604" t="s">
        <v>222</v>
      </c>
      <c r="J146" s="580" t="s">
        <v>222</v>
      </c>
      <c r="K146" s="603"/>
      <c r="L146" s="603"/>
      <c r="M146" s="603"/>
      <c r="N146" s="603"/>
      <c r="O146" s="603"/>
      <c r="P146" s="605"/>
      <c r="Q146" s="1276"/>
      <c r="R146" s="1276"/>
      <c r="S146" s="1276"/>
      <c r="T146" s="1277"/>
      <c r="U146" s="1277"/>
      <c r="V146" s="1277"/>
    </row>
    <row r="147" spans="1:22" s="601" customFormat="1" ht="30" customHeight="1">
      <c r="A147" s="1278"/>
      <c r="B147" s="1278"/>
      <c r="C147" s="1275"/>
      <c r="D147" s="1274"/>
      <c r="E147" s="602" t="s">
        <v>222</v>
      </c>
      <c r="F147" s="602" t="s">
        <v>222</v>
      </c>
      <c r="G147" s="603"/>
      <c r="H147" s="603"/>
      <c r="I147" s="604" t="s">
        <v>222</v>
      </c>
      <c r="J147" s="580" t="s">
        <v>222</v>
      </c>
      <c r="K147" s="603"/>
      <c r="L147" s="603"/>
      <c r="M147" s="603"/>
      <c r="N147" s="603"/>
      <c r="O147" s="603"/>
      <c r="P147" s="605"/>
      <c r="Q147" s="1276"/>
      <c r="R147" s="1276"/>
      <c r="S147" s="1276"/>
      <c r="T147" s="1277"/>
      <c r="U147" s="1277"/>
      <c r="V147" s="1277"/>
    </row>
    <row r="148" spans="1:22" s="601" customFormat="1" ht="30" customHeight="1">
      <c r="A148" s="1278"/>
      <c r="B148" s="1278"/>
      <c r="C148" s="1275"/>
      <c r="D148" s="1274"/>
      <c r="E148" s="602" t="s">
        <v>222</v>
      </c>
      <c r="F148" s="602" t="s">
        <v>222</v>
      </c>
      <c r="G148" s="603"/>
      <c r="H148" s="603"/>
      <c r="I148" s="604" t="s">
        <v>222</v>
      </c>
      <c r="J148" s="580" t="s">
        <v>222</v>
      </c>
      <c r="K148" s="603"/>
      <c r="L148" s="603"/>
      <c r="M148" s="603"/>
      <c r="N148" s="603"/>
      <c r="O148" s="603"/>
      <c r="P148" s="605"/>
      <c r="Q148" s="1276"/>
      <c r="R148" s="1276"/>
      <c r="S148" s="1276"/>
      <c r="T148" s="1277"/>
      <c r="U148" s="1277"/>
      <c r="V148" s="1277"/>
    </row>
    <row r="149" spans="1:22" s="601" customFormat="1" ht="30" customHeight="1">
      <c r="A149" s="1278"/>
      <c r="B149" s="1278"/>
      <c r="C149" s="1275"/>
      <c r="D149" s="1274"/>
      <c r="E149" s="602" t="s">
        <v>222</v>
      </c>
      <c r="F149" s="602" t="s">
        <v>222</v>
      </c>
      <c r="G149" s="603"/>
      <c r="H149" s="603"/>
      <c r="I149" s="604" t="s">
        <v>222</v>
      </c>
      <c r="J149" s="580" t="s">
        <v>222</v>
      </c>
      <c r="K149" s="603"/>
      <c r="L149" s="603"/>
      <c r="M149" s="603"/>
      <c r="N149" s="603"/>
      <c r="O149" s="603"/>
      <c r="P149" s="605"/>
      <c r="Q149" s="1276"/>
      <c r="R149" s="1276"/>
      <c r="S149" s="1276"/>
      <c r="T149" s="1277"/>
      <c r="U149" s="1277"/>
      <c r="V149" s="1277"/>
    </row>
    <row r="150" spans="1:22" s="601" customFormat="1" ht="30" customHeight="1">
      <c r="A150" s="1278"/>
      <c r="B150" s="1278"/>
      <c r="C150" s="1275"/>
      <c r="D150" s="1274"/>
      <c r="E150" s="602" t="s">
        <v>222</v>
      </c>
      <c r="F150" s="602" t="s">
        <v>222</v>
      </c>
      <c r="G150" s="603"/>
      <c r="H150" s="603"/>
      <c r="I150" s="604" t="s">
        <v>222</v>
      </c>
      <c r="J150" s="580" t="s">
        <v>222</v>
      </c>
      <c r="K150" s="603"/>
      <c r="L150" s="603"/>
      <c r="M150" s="603"/>
      <c r="N150" s="603"/>
      <c r="O150" s="603"/>
      <c r="P150" s="605"/>
      <c r="Q150" s="1276"/>
      <c r="R150" s="1276"/>
      <c r="S150" s="1276"/>
      <c r="T150" s="1277"/>
      <c r="U150" s="1277"/>
      <c r="V150" s="1277"/>
    </row>
    <row r="151" spans="1:22" s="601" customFormat="1" ht="30" customHeight="1">
      <c r="A151" s="1278"/>
      <c r="B151" s="1278"/>
      <c r="C151" s="1275"/>
      <c r="D151" s="1274"/>
      <c r="E151" s="602" t="s">
        <v>222</v>
      </c>
      <c r="F151" s="602" t="s">
        <v>222</v>
      </c>
      <c r="G151" s="603"/>
      <c r="H151" s="603"/>
      <c r="I151" s="604" t="s">
        <v>222</v>
      </c>
      <c r="J151" s="580" t="s">
        <v>222</v>
      </c>
      <c r="K151" s="603"/>
      <c r="L151" s="603"/>
      <c r="M151" s="603"/>
      <c r="N151" s="603"/>
      <c r="O151" s="603"/>
      <c r="P151" s="605"/>
      <c r="Q151" s="1276"/>
      <c r="R151" s="1276"/>
      <c r="S151" s="1276"/>
      <c r="T151" s="1277"/>
      <c r="U151" s="1277"/>
      <c r="V151" s="1277"/>
    </row>
    <row r="152" spans="1:22" s="601" customFormat="1" ht="30" customHeight="1">
      <c r="A152" s="1278"/>
      <c r="B152" s="1278"/>
      <c r="C152" s="1275"/>
      <c r="D152" s="1274"/>
      <c r="E152" s="602" t="s">
        <v>222</v>
      </c>
      <c r="F152" s="602" t="s">
        <v>222</v>
      </c>
      <c r="G152" s="603"/>
      <c r="H152" s="603"/>
      <c r="I152" s="604" t="s">
        <v>222</v>
      </c>
      <c r="J152" s="580" t="s">
        <v>222</v>
      </c>
      <c r="K152" s="603"/>
      <c r="L152" s="603"/>
      <c r="M152" s="603"/>
      <c r="N152" s="603"/>
      <c r="O152" s="603"/>
      <c r="P152" s="605"/>
      <c r="Q152" s="1276"/>
      <c r="R152" s="1276"/>
      <c r="S152" s="1276"/>
      <c r="T152" s="1277"/>
      <c r="U152" s="1277"/>
      <c r="V152" s="1277"/>
    </row>
    <row r="153" spans="1:22" s="601" customFormat="1" ht="30" customHeight="1">
      <c r="A153" s="1278"/>
      <c r="B153" s="1278"/>
      <c r="C153" s="1275"/>
      <c r="D153" s="1274"/>
      <c r="E153" s="602" t="s">
        <v>222</v>
      </c>
      <c r="F153" s="602" t="s">
        <v>222</v>
      </c>
      <c r="G153" s="603"/>
      <c r="H153" s="603"/>
      <c r="I153" s="604" t="s">
        <v>222</v>
      </c>
      <c r="J153" s="580" t="s">
        <v>222</v>
      </c>
      <c r="K153" s="603"/>
      <c r="L153" s="603"/>
      <c r="M153" s="603"/>
      <c r="N153" s="603"/>
      <c r="O153" s="603"/>
      <c r="P153" s="605"/>
      <c r="Q153" s="1276"/>
      <c r="R153" s="1276"/>
      <c r="S153" s="1276"/>
      <c r="T153" s="1277"/>
      <c r="U153" s="1277"/>
      <c r="V153" s="1277"/>
    </row>
    <row r="154" spans="1:22" s="601" customFormat="1" ht="30" customHeight="1">
      <c r="A154" s="1278"/>
      <c r="B154" s="1278"/>
      <c r="C154" s="1275"/>
      <c r="D154" s="1274"/>
      <c r="E154" s="602" t="s">
        <v>222</v>
      </c>
      <c r="F154" s="602" t="s">
        <v>222</v>
      </c>
      <c r="G154" s="603"/>
      <c r="H154" s="603"/>
      <c r="I154" s="604" t="s">
        <v>222</v>
      </c>
      <c r="J154" s="580" t="s">
        <v>222</v>
      </c>
      <c r="K154" s="603"/>
      <c r="L154" s="603"/>
      <c r="M154" s="603"/>
      <c r="N154" s="603"/>
      <c r="O154" s="603"/>
      <c r="P154" s="605"/>
      <c r="Q154" s="1276"/>
      <c r="R154" s="1276"/>
      <c r="S154" s="1276"/>
      <c r="T154" s="1277"/>
      <c r="U154" s="1277"/>
      <c r="V154" s="1277"/>
    </row>
    <row r="155" spans="1:22" s="601" customFormat="1" ht="30" customHeight="1">
      <c r="A155" s="1278"/>
      <c r="B155" s="1278"/>
      <c r="C155" s="1275"/>
      <c r="D155" s="1274"/>
      <c r="E155" s="602" t="s">
        <v>222</v>
      </c>
      <c r="F155" s="602" t="s">
        <v>222</v>
      </c>
      <c r="G155" s="603"/>
      <c r="H155" s="603"/>
      <c r="I155" s="604" t="s">
        <v>222</v>
      </c>
      <c r="J155" s="580" t="s">
        <v>222</v>
      </c>
      <c r="K155" s="603"/>
      <c r="L155" s="603"/>
      <c r="M155" s="603"/>
      <c r="N155" s="603"/>
      <c r="O155" s="603"/>
      <c r="P155" s="605"/>
      <c r="Q155" s="1276"/>
      <c r="R155" s="1276"/>
      <c r="S155" s="1276"/>
      <c r="T155" s="1277"/>
      <c r="U155" s="1277"/>
      <c r="V155" s="1277"/>
    </row>
    <row r="156" spans="1:22" s="601" customFormat="1" ht="30" customHeight="1">
      <c r="A156" s="1278"/>
      <c r="B156" s="1278"/>
      <c r="C156" s="1275"/>
      <c r="D156" s="1274"/>
      <c r="E156" s="602" t="s">
        <v>222</v>
      </c>
      <c r="F156" s="602" t="s">
        <v>222</v>
      </c>
      <c r="G156" s="603"/>
      <c r="H156" s="603"/>
      <c r="I156" s="604" t="s">
        <v>222</v>
      </c>
      <c r="J156" s="580" t="s">
        <v>222</v>
      </c>
      <c r="K156" s="603"/>
      <c r="L156" s="603"/>
      <c r="M156" s="603"/>
      <c r="N156" s="603"/>
      <c r="O156" s="603"/>
      <c r="P156" s="605"/>
      <c r="Q156" s="1276"/>
      <c r="R156" s="1276"/>
      <c r="S156" s="1276"/>
      <c r="T156" s="1277"/>
      <c r="U156" s="1277"/>
      <c r="V156" s="1277"/>
    </row>
    <row r="157" spans="1:22" s="601" customFormat="1" ht="30" customHeight="1">
      <c r="A157" s="1278"/>
      <c r="B157" s="1278"/>
      <c r="C157" s="1275"/>
      <c r="D157" s="1274"/>
      <c r="E157" s="602" t="s">
        <v>222</v>
      </c>
      <c r="F157" s="602" t="s">
        <v>222</v>
      </c>
      <c r="G157" s="603"/>
      <c r="H157" s="603"/>
      <c r="I157" s="604" t="s">
        <v>222</v>
      </c>
      <c r="J157" s="580" t="s">
        <v>222</v>
      </c>
      <c r="K157" s="603"/>
      <c r="L157" s="603"/>
      <c r="M157" s="603"/>
      <c r="N157" s="603"/>
      <c r="O157" s="603"/>
      <c r="P157" s="605"/>
      <c r="Q157" s="1276"/>
      <c r="R157" s="1276"/>
      <c r="S157" s="1276"/>
      <c r="T157" s="1277"/>
      <c r="U157" s="1277"/>
      <c r="V157" s="1277"/>
    </row>
    <row r="158" spans="1:22" s="601" customFormat="1" ht="30" customHeight="1">
      <c r="A158" s="1278"/>
      <c r="B158" s="1278"/>
      <c r="C158" s="1275"/>
      <c r="D158" s="1274"/>
      <c r="E158" s="602" t="s">
        <v>222</v>
      </c>
      <c r="F158" s="602" t="s">
        <v>222</v>
      </c>
      <c r="G158" s="603"/>
      <c r="H158" s="603"/>
      <c r="I158" s="604" t="s">
        <v>222</v>
      </c>
      <c r="J158" s="580" t="s">
        <v>222</v>
      </c>
      <c r="K158" s="603"/>
      <c r="L158" s="603"/>
      <c r="M158" s="603"/>
      <c r="N158" s="603"/>
      <c r="O158" s="603"/>
      <c r="P158" s="605"/>
      <c r="Q158" s="1276"/>
      <c r="R158" s="1276"/>
      <c r="S158" s="1276"/>
      <c r="T158" s="1277"/>
      <c r="U158" s="1277"/>
      <c r="V158" s="1277"/>
    </row>
    <row r="159" spans="1:22" s="601" customFormat="1" ht="30" customHeight="1">
      <c r="A159" s="1278"/>
      <c r="B159" s="1278"/>
      <c r="C159" s="1275"/>
      <c r="D159" s="1274"/>
      <c r="E159" s="602" t="s">
        <v>222</v>
      </c>
      <c r="F159" s="602" t="s">
        <v>222</v>
      </c>
      <c r="G159" s="603"/>
      <c r="H159" s="603"/>
      <c r="I159" s="604" t="s">
        <v>222</v>
      </c>
      <c r="J159" s="580" t="s">
        <v>222</v>
      </c>
      <c r="K159" s="603"/>
      <c r="L159" s="603"/>
      <c r="M159" s="603"/>
      <c r="N159" s="603"/>
      <c r="O159" s="603"/>
      <c r="P159" s="605"/>
      <c r="Q159" s="1276"/>
      <c r="R159" s="1276"/>
      <c r="S159" s="1276"/>
      <c r="T159" s="1277"/>
      <c r="U159" s="1277"/>
      <c r="V159" s="1277"/>
    </row>
    <row r="160" spans="1:22" s="601" customFormat="1" ht="30" customHeight="1">
      <c r="A160" s="1278"/>
      <c r="B160" s="1278"/>
      <c r="C160" s="1275"/>
      <c r="D160" s="1274"/>
      <c r="E160" s="602" t="s">
        <v>222</v>
      </c>
      <c r="F160" s="602" t="s">
        <v>222</v>
      </c>
      <c r="G160" s="603"/>
      <c r="H160" s="603"/>
      <c r="I160" s="604" t="s">
        <v>222</v>
      </c>
      <c r="J160" s="580" t="s">
        <v>222</v>
      </c>
      <c r="K160" s="603"/>
      <c r="L160" s="603"/>
      <c r="M160" s="603"/>
      <c r="N160" s="603"/>
      <c r="O160" s="603"/>
      <c r="P160" s="605"/>
      <c r="Q160" s="1276"/>
      <c r="R160" s="1276"/>
      <c r="S160" s="1276"/>
      <c r="T160" s="1277"/>
      <c r="U160" s="1277"/>
      <c r="V160" s="1277"/>
    </row>
    <row r="161" spans="1:22" s="601" customFormat="1" ht="30" customHeight="1">
      <c r="A161" s="1278"/>
      <c r="B161" s="1278"/>
      <c r="C161" s="1275"/>
      <c r="D161" s="1274"/>
      <c r="E161" s="602" t="s">
        <v>222</v>
      </c>
      <c r="F161" s="602" t="s">
        <v>222</v>
      </c>
      <c r="G161" s="603"/>
      <c r="H161" s="603"/>
      <c r="I161" s="604" t="s">
        <v>222</v>
      </c>
      <c r="J161" s="580" t="s">
        <v>222</v>
      </c>
      <c r="K161" s="603"/>
      <c r="L161" s="603"/>
      <c r="M161" s="603"/>
      <c r="N161" s="603"/>
      <c r="O161" s="603"/>
      <c r="P161" s="605"/>
      <c r="Q161" s="1276"/>
      <c r="R161" s="1276"/>
      <c r="S161" s="1276"/>
      <c r="T161" s="1277"/>
      <c r="U161" s="1277"/>
      <c r="V161" s="1277"/>
    </row>
    <row r="162" spans="1:22" s="601" customFormat="1" ht="30" customHeight="1">
      <c r="A162" s="1278"/>
      <c r="B162" s="1278"/>
      <c r="C162" s="1275"/>
      <c r="D162" s="1274"/>
      <c r="E162" s="602" t="s">
        <v>222</v>
      </c>
      <c r="F162" s="602" t="s">
        <v>222</v>
      </c>
      <c r="G162" s="603"/>
      <c r="H162" s="603"/>
      <c r="I162" s="604" t="s">
        <v>222</v>
      </c>
      <c r="J162" s="580" t="s">
        <v>222</v>
      </c>
      <c r="K162" s="603"/>
      <c r="L162" s="603"/>
      <c r="M162" s="603"/>
      <c r="N162" s="603"/>
      <c r="O162" s="603"/>
      <c r="P162" s="605"/>
      <c r="Q162" s="1276"/>
      <c r="R162" s="1276"/>
      <c r="S162" s="1276"/>
      <c r="T162" s="1277"/>
      <c r="U162" s="1277"/>
      <c r="V162" s="1277"/>
    </row>
    <row r="163" spans="1:22" s="601" customFormat="1" ht="30" customHeight="1">
      <c r="A163" s="1278"/>
      <c r="B163" s="1278"/>
      <c r="C163" s="1275"/>
      <c r="D163" s="1274"/>
      <c r="E163" s="602" t="s">
        <v>222</v>
      </c>
      <c r="F163" s="602" t="s">
        <v>222</v>
      </c>
      <c r="G163" s="603"/>
      <c r="H163" s="603"/>
      <c r="I163" s="604" t="s">
        <v>222</v>
      </c>
      <c r="J163" s="580" t="s">
        <v>222</v>
      </c>
      <c r="K163" s="603"/>
      <c r="L163" s="603"/>
      <c r="M163" s="603"/>
      <c r="N163" s="603"/>
      <c r="O163" s="603"/>
      <c r="P163" s="605"/>
      <c r="Q163" s="1276"/>
      <c r="R163" s="1276"/>
      <c r="S163" s="1276"/>
      <c r="T163" s="1277"/>
      <c r="U163" s="1277"/>
      <c r="V163" s="1277"/>
    </row>
    <row r="164" spans="1:22" s="601" customFormat="1" ht="30" customHeight="1">
      <c r="A164" s="1278"/>
      <c r="B164" s="1278"/>
      <c r="C164" s="1275"/>
      <c r="D164" s="1274"/>
      <c r="E164" s="602" t="s">
        <v>222</v>
      </c>
      <c r="F164" s="602" t="s">
        <v>222</v>
      </c>
      <c r="G164" s="603"/>
      <c r="H164" s="603"/>
      <c r="I164" s="604" t="s">
        <v>222</v>
      </c>
      <c r="J164" s="580" t="s">
        <v>222</v>
      </c>
      <c r="K164" s="603"/>
      <c r="L164" s="603"/>
      <c r="M164" s="603"/>
      <c r="N164" s="603"/>
      <c r="O164" s="603"/>
      <c r="P164" s="605"/>
      <c r="Q164" s="1276"/>
      <c r="R164" s="1276"/>
      <c r="S164" s="1276"/>
      <c r="T164" s="1277"/>
      <c r="U164" s="1277"/>
      <c r="V164" s="1277"/>
    </row>
    <row r="165" spans="1:22" s="601" customFormat="1" ht="30" customHeight="1">
      <c r="A165" s="1278"/>
      <c r="B165" s="1278"/>
      <c r="C165" s="1275"/>
      <c r="D165" s="1274"/>
      <c r="E165" s="602" t="s">
        <v>222</v>
      </c>
      <c r="F165" s="602" t="s">
        <v>222</v>
      </c>
      <c r="G165" s="603"/>
      <c r="H165" s="603"/>
      <c r="I165" s="604" t="s">
        <v>222</v>
      </c>
      <c r="J165" s="580" t="s">
        <v>222</v>
      </c>
      <c r="K165" s="603"/>
      <c r="L165" s="603"/>
      <c r="M165" s="603"/>
      <c r="N165" s="603"/>
      <c r="O165" s="603"/>
      <c r="P165" s="605"/>
      <c r="Q165" s="1276"/>
      <c r="R165" s="1276"/>
      <c r="S165" s="1276"/>
      <c r="T165" s="1277"/>
      <c r="U165" s="1277"/>
      <c r="V165" s="1277"/>
    </row>
    <row r="166" spans="1:22" s="601" customFormat="1" ht="30" customHeight="1">
      <c r="A166" s="1278"/>
      <c r="B166" s="1278"/>
      <c r="C166" s="1275"/>
      <c r="D166" s="1274"/>
      <c r="E166" s="602" t="s">
        <v>222</v>
      </c>
      <c r="F166" s="602" t="s">
        <v>222</v>
      </c>
      <c r="G166" s="603"/>
      <c r="H166" s="603"/>
      <c r="I166" s="604" t="s">
        <v>222</v>
      </c>
      <c r="J166" s="580" t="s">
        <v>222</v>
      </c>
      <c r="K166" s="603"/>
      <c r="L166" s="603"/>
      <c r="M166" s="603"/>
      <c r="N166" s="603"/>
      <c r="O166" s="603"/>
      <c r="P166" s="605"/>
      <c r="Q166" s="1276"/>
      <c r="R166" s="1276"/>
      <c r="S166" s="1276"/>
      <c r="T166" s="1277"/>
      <c r="U166" s="1277"/>
      <c r="V166" s="1277"/>
    </row>
    <row r="167" spans="1:22" s="601" customFormat="1" ht="30" customHeight="1">
      <c r="A167" s="1278"/>
      <c r="B167" s="1278"/>
      <c r="C167" s="1275"/>
      <c r="D167" s="1274"/>
      <c r="E167" s="602" t="s">
        <v>222</v>
      </c>
      <c r="F167" s="602" t="s">
        <v>222</v>
      </c>
      <c r="G167" s="603"/>
      <c r="H167" s="603"/>
      <c r="I167" s="604" t="s">
        <v>222</v>
      </c>
      <c r="J167" s="580" t="s">
        <v>222</v>
      </c>
      <c r="K167" s="603"/>
      <c r="L167" s="603"/>
      <c r="M167" s="603"/>
      <c r="N167" s="603"/>
      <c r="O167" s="603"/>
      <c r="P167" s="605"/>
      <c r="Q167" s="1276"/>
      <c r="R167" s="1276"/>
      <c r="S167" s="1276"/>
      <c r="T167" s="1277"/>
      <c r="U167" s="1277"/>
      <c r="V167" s="1277"/>
    </row>
    <row r="168" spans="1:22" s="601" customFormat="1" ht="30" customHeight="1">
      <c r="A168" s="1278"/>
      <c r="B168" s="1278"/>
      <c r="C168" s="1275"/>
      <c r="D168" s="1274"/>
      <c r="E168" s="602" t="s">
        <v>222</v>
      </c>
      <c r="F168" s="602" t="s">
        <v>222</v>
      </c>
      <c r="G168" s="603"/>
      <c r="H168" s="603"/>
      <c r="I168" s="604" t="s">
        <v>222</v>
      </c>
      <c r="J168" s="580" t="s">
        <v>222</v>
      </c>
      <c r="K168" s="603"/>
      <c r="L168" s="603"/>
      <c r="M168" s="603"/>
      <c r="N168" s="603"/>
      <c r="O168" s="603"/>
      <c r="P168" s="605"/>
      <c r="Q168" s="1276"/>
      <c r="R168" s="1276"/>
      <c r="S168" s="1276"/>
      <c r="T168" s="1277"/>
      <c r="U168" s="1277"/>
      <c r="V168" s="1277"/>
    </row>
    <row r="169" spans="1:22" s="601" customFormat="1" ht="30" customHeight="1">
      <c r="A169" s="1278"/>
      <c r="B169" s="1278"/>
      <c r="C169" s="1275"/>
      <c r="D169" s="1274"/>
      <c r="E169" s="602" t="s">
        <v>222</v>
      </c>
      <c r="F169" s="602" t="s">
        <v>222</v>
      </c>
      <c r="G169" s="603"/>
      <c r="H169" s="603"/>
      <c r="I169" s="604" t="s">
        <v>222</v>
      </c>
      <c r="J169" s="580" t="s">
        <v>222</v>
      </c>
      <c r="K169" s="603"/>
      <c r="L169" s="603"/>
      <c r="M169" s="603"/>
      <c r="N169" s="603"/>
      <c r="O169" s="603"/>
      <c r="P169" s="605"/>
      <c r="Q169" s="1276"/>
      <c r="R169" s="1276"/>
      <c r="S169" s="1276"/>
      <c r="T169" s="1277"/>
      <c r="U169" s="1277"/>
      <c r="V169" s="1277"/>
    </row>
    <row r="170" spans="1:22" s="601" customFormat="1" ht="30" customHeight="1">
      <c r="A170" s="1278"/>
      <c r="B170" s="1278"/>
      <c r="C170" s="1275"/>
      <c r="D170" s="1274"/>
      <c r="E170" s="602" t="s">
        <v>222</v>
      </c>
      <c r="F170" s="602" t="s">
        <v>222</v>
      </c>
      <c r="G170" s="603"/>
      <c r="H170" s="603"/>
      <c r="I170" s="604" t="s">
        <v>222</v>
      </c>
      <c r="J170" s="580" t="s">
        <v>222</v>
      </c>
      <c r="K170" s="603"/>
      <c r="L170" s="603"/>
      <c r="M170" s="603"/>
      <c r="N170" s="603"/>
      <c r="O170" s="603"/>
      <c r="P170" s="605"/>
      <c r="Q170" s="1276"/>
      <c r="R170" s="1276"/>
      <c r="S170" s="1276"/>
      <c r="T170" s="1277"/>
      <c r="U170" s="1277"/>
      <c r="V170" s="1277"/>
    </row>
    <row r="171" spans="1:22" s="601" customFormat="1" ht="30" customHeight="1">
      <c r="A171" s="1278"/>
      <c r="B171" s="1278"/>
      <c r="C171" s="1275"/>
      <c r="D171" s="1274"/>
      <c r="E171" s="602" t="s">
        <v>222</v>
      </c>
      <c r="F171" s="602" t="s">
        <v>222</v>
      </c>
      <c r="G171" s="603"/>
      <c r="H171" s="603"/>
      <c r="I171" s="604" t="s">
        <v>222</v>
      </c>
      <c r="J171" s="580" t="s">
        <v>222</v>
      </c>
      <c r="K171" s="603"/>
      <c r="L171" s="603"/>
      <c r="M171" s="603"/>
      <c r="N171" s="603"/>
      <c r="O171" s="603"/>
      <c r="P171" s="605"/>
      <c r="Q171" s="1276"/>
      <c r="R171" s="1276"/>
      <c r="S171" s="1276"/>
      <c r="T171" s="1277"/>
      <c r="U171" s="1277"/>
      <c r="V171" s="1277"/>
    </row>
    <row r="172" spans="1:22" s="601" customFormat="1" ht="30" customHeight="1">
      <c r="A172" s="1278"/>
      <c r="B172" s="1278"/>
      <c r="C172" s="1275"/>
      <c r="D172" s="1274"/>
      <c r="E172" s="602" t="s">
        <v>222</v>
      </c>
      <c r="F172" s="602" t="s">
        <v>222</v>
      </c>
      <c r="G172" s="603"/>
      <c r="H172" s="603"/>
      <c r="I172" s="604" t="s">
        <v>222</v>
      </c>
      <c r="J172" s="580" t="s">
        <v>222</v>
      </c>
      <c r="K172" s="603"/>
      <c r="L172" s="603"/>
      <c r="M172" s="603"/>
      <c r="N172" s="603"/>
      <c r="O172" s="603"/>
      <c r="P172" s="605"/>
      <c r="Q172" s="1276"/>
      <c r="R172" s="1276"/>
      <c r="S172" s="1276"/>
      <c r="T172" s="1277"/>
      <c r="U172" s="1277"/>
      <c r="V172" s="1277"/>
    </row>
    <row r="173" spans="1:22" s="601" customFormat="1" ht="30" customHeight="1">
      <c r="A173" s="1278"/>
      <c r="B173" s="1278"/>
      <c r="C173" s="1275"/>
      <c r="D173" s="1274"/>
      <c r="E173" s="602" t="s">
        <v>222</v>
      </c>
      <c r="F173" s="602" t="s">
        <v>222</v>
      </c>
      <c r="G173" s="603"/>
      <c r="H173" s="603"/>
      <c r="I173" s="604" t="s">
        <v>222</v>
      </c>
      <c r="J173" s="580" t="s">
        <v>222</v>
      </c>
      <c r="K173" s="603"/>
      <c r="L173" s="603"/>
      <c r="M173" s="603"/>
      <c r="N173" s="603"/>
      <c r="O173" s="603"/>
      <c r="P173" s="605"/>
      <c r="Q173" s="1276"/>
      <c r="R173" s="1276"/>
      <c r="S173" s="1276"/>
      <c r="T173" s="1277"/>
      <c r="U173" s="1277"/>
      <c r="V173" s="1277"/>
    </row>
    <row r="174" spans="1:22" s="601" customFormat="1" ht="30" customHeight="1">
      <c r="A174" s="1278"/>
      <c r="B174" s="1278"/>
      <c r="C174" s="1275"/>
      <c r="D174" s="1274"/>
      <c r="E174" s="602" t="s">
        <v>222</v>
      </c>
      <c r="F174" s="602" t="s">
        <v>222</v>
      </c>
      <c r="G174" s="603"/>
      <c r="H174" s="603"/>
      <c r="I174" s="604" t="s">
        <v>222</v>
      </c>
      <c r="J174" s="580" t="s">
        <v>222</v>
      </c>
      <c r="K174" s="603"/>
      <c r="L174" s="603"/>
      <c r="M174" s="603"/>
      <c r="N174" s="603"/>
      <c r="O174" s="603"/>
      <c r="P174" s="605"/>
      <c r="Q174" s="1276"/>
      <c r="R174" s="1276"/>
      <c r="S174" s="1276"/>
      <c r="T174" s="1277"/>
      <c r="U174" s="1277"/>
      <c r="V174" s="1277"/>
    </row>
    <row r="175" spans="1:22" s="601" customFormat="1" ht="30" customHeight="1">
      <c r="A175" s="1278"/>
      <c r="B175" s="1278"/>
      <c r="C175" s="1275"/>
      <c r="D175" s="1274"/>
      <c r="E175" s="602" t="s">
        <v>222</v>
      </c>
      <c r="F175" s="602" t="s">
        <v>222</v>
      </c>
      <c r="G175" s="603"/>
      <c r="H175" s="603"/>
      <c r="I175" s="604" t="s">
        <v>222</v>
      </c>
      <c r="J175" s="580" t="s">
        <v>222</v>
      </c>
      <c r="K175" s="603"/>
      <c r="L175" s="603"/>
      <c r="M175" s="603"/>
      <c r="N175" s="603"/>
      <c r="O175" s="603"/>
      <c r="P175" s="605"/>
      <c r="Q175" s="1276"/>
      <c r="R175" s="1276"/>
      <c r="S175" s="1276"/>
      <c r="T175" s="1277"/>
      <c r="U175" s="1277"/>
      <c r="V175" s="1277"/>
    </row>
    <row r="176" spans="1:22" s="601" customFormat="1" ht="30" customHeight="1">
      <c r="A176" s="1278"/>
      <c r="B176" s="1278"/>
      <c r="C176" s="1275"/>
      <c r="D176" s="1274"/>
      <c r="E176" s="602" t="s">
        <v>222</v>
      </c>
      <c r="F176" s="602" t="s">
        <v>222</v>
      </c>
      <c r="G176" s="603"/>
      <c r="H176" s="603"/>
      <c r="I176" s="604" t="s">
        <v>222</v>
      </c>
      <c r="J176" s="580" t="s">
        <v>222</v>
      </c>
      <c r="K176" s="603"/>
      <c r="L176" s="603"/>
      <c r="M176" s="603"/>
      <c r="N176" s="603"/>
      <c r="O176" s="603"/>
      <c r="P176" s="605"/>
      <c r="Q176" s="1276"/>
      <c r="R176" s="1276"/>
      <c r="S176" s="1276"/>
      <c r="T176" s="1277"/>
      <c r="U176" s="1277"/>
      <c r="V176" s="1277"/>
    </row>
    <row r="177" spans="1:22" s="601" customFormat="1" ht="30" customHeight="1">
      <c r="A177" s="1278"/>
      <c r="B177" s="1278"/>
      <c r="C177" s="1275"/>
      <c r="D177" s="1274"/>
      <c r="E177" s="602" t="s">
        <v>222</v>
      </c>
      <c r="F177" s="602" t="s">
        <v>222</v>
      </c>
      <c r="G177" s="603"/>
      <c r="H177" s="603"/>
      <c r="I177" s="604" t="s">
        <v>222</v>
      </c>
      <c r="J177" s="580" t="s">
        <v>222</v>
      </c>
      <c r="K177" s="603"/>
      <c r="L177" s="603"/>
      <c r="M177" s="603"/>
      <c r="N177" s="603"/>
      <c r="O177" s="603"/>
      <c r="P177" s="605"/>
      <c r="Q177" s="1276"/>
      <c r="R177" s="1276"/>
      <c r="S177" s="1276"/>
      <c r="T177" s="1277"/>
      <c r="U177" s="1277"/>
      <c r="V177" s="1277"/>
    </row>
    <row r="178" spans="1:22" s="601" customFormat="1" ht="30" customHeight="1">
      <c r="A178" s="1278"/>
      <c r="B178" s="1278"/>
      <c r="C178" s="1275"/>
      <c r="D178" s="1274"/>
      <c r="E178" s="602" t="s">
        <v>222</v>
      </c>
      <c r="F178" s="602" t="s">
        <v>222</v>
      </c>
      <c r="G178" s="603"/>
      <c r="H178" s="603"/>
      <c r="I178" s="604" t="s">
        <v>222</v>
      </c>
      <c r="J178" s="580" t="s">
        <v>222</v>
      </c>
      <c r="K178" s="603"/>
      <c r="L178" s="603"/>
      <c r="M178" s="603"/>
      <c r="N178" s="603"/>
      <c r="O178" s="603"/>
      <c r="P178" s="605"/>
      <c r="Q178" s="1276"/>
      <c r="R178" s="1276"/>
      <c r="S178" s="1276"/>
      <c r="T178" s="1277"/>
      <c r="U178" s="1277"/>
      <c r="V178" s="1277"/>
    </row>
    <row r="179" spans="1:22" s="601" customFormat="1" ht="30" customHeight="1">
      <c r="A179" s="1278"/>
      <c r="B179" s="1278"/>
      <c r="C179" s="1275"/>
      <c r="D179" s="1274"/>
      <c r="E179" s="602" t="s">
        <v>222</v>
      </c>
      <c r="F179" s="602" t="s">
        <v>222</v>
      </c>
      <c r="G179" s="603"/>
      <c r="H179" s="603"/>
      <c r="I179" s="604" t="s">
        <v>222</v>
      </c>
      <c r="J179" s="580" t="s">
        <v>222</v>
      </c>
      <c r="K179" s="603"/>
      <c r="L179" s="603"/>
      <c r="M179" s="603"/>
      <c r="N179" s="603"/>
      <c r="O179" s="603"/>
      <c r="P179" s="605"/>
      <c r="Q179" s="1276"/>
      <c r="R179" s="1276"/>
      <c r="S179" s="1276"/>
      <c r="T179" s="1277"/>
      <c r="U179" s="1277"/>
      <c r="V179" s="1277"/>
    </row>
    <row r="180" spans="1:22" s="601" customFormat="1" ht="30" customHeight="1">
      <c r="A180" s="1278"/>
      <c r="B180" s="1278"/>
      <c r="C180" s="1275"/>
      <c r="D180" s="1274"/>
      <c r="E180" s="602" t="s">
        <v>222</v>
      </c>
      <c r="F180" s="602" t="s">
        <v>222</v>
      </c>
      <c r="G180" s="603"/>
      <c r="H180" s="603"/>
      <c r="I180" s="604" t="s">
        <v>222</v>
      </c>
      <c r="J180" s="580" t="s">
        <v>222</v>
      </c>
      <c r="K180" s="603"/>
      <c r="L180" s="603"/>
      <c r="M180" s="603"/>
      <c r="N180" s="603"/>
      <c r="O180" s="603"/>
      <c r="P180" s="605"/>
      <c r="Q180" s="1276"/>
      <c r="R180" s="1276"/>
      <c r="S180" s="1276"/>
      <c r="T180" s="1277"/>
      <c r="U180" s="1277"/>
      <c r="V180" s="1277"/>
    </row>
    <row r="181" spans="1:22" s="601" customFormat="1" ht="30" customHeight="1">
      <c r="A181" s="1278"/>
      <c r="B181" s="1278"/>
      <c r="C181" s="1275"/>
      <c r="D181" s="1274"/>
      <c r="E181" s="602" t="s">
        <v>222</v>
      </c>
      <c r="F181" s="602" t="s">
        <v>222</v>
      </c>
      <c r="G181" s="603"/>
      <c r="H181" s="603"/>
      <c r="I181" s="604" t="s">
        <v>222</v>
      </c>
      <c r="J181" s="580" t="s">
        <v>222</v>
      </c>
      <c r="K181" s="603"/>
      <c r="L181" s="603"/>
      <c r="M181" s="603"/>
      <c r="N181" s="603"/>
      <c r="O181" s="603"/>
      <c r="P181" s="605"/>
      <c r="Q181" s="1276"/>
      <c r="R181" s="1276"/>
      <c r="S181" s="1276"/>
      <c r="T181" s="1277"/>
      <c r="U181" s="1277"/>
      <c r="V181" s="1277"/>
    </row>
    <row r="182" spans="1:22" s="601" customFormat="1" ht="30" customHeight="1">
      <c r="A182" s="1278"/>
      <c r="B182" s="1278"/>
      <c r="C182" s="1275"/>
      <c r="D182" s="1274"/>
      <c r="E182" s="602" t="s">
        <v>222</v>
      </c>
      <c r="F182" s="602" t="s">
        <v>222</v>
      </c>
      <c r="G182" s="603"/>
      <c r="H182" s="603"/>
      <c r="I182" s="604" t="s">
        <v>222</v>
      </c>
      <c r="J182" s="580" t="s">
        <v>222</v>
      </c>
      <c r="K182" s="603"/>
      <c r="L182" s="603"/>
      <c r="M182" s="603"/>
      <c r="N182" s="603"/>
      <c r="O182" s="603"/>
      <c r="P182" s="605"/>
      <c r="Q182" s="1276"/>
      <c r="R182" s="1276"/>
      <c r="S182" s="1276"/>
      <c r="T182" s="1277"/>
      <c r="U182" s="1277"/>
      <c r="V182" s="1277"/>
    </row>
    <row r="183" spans="1:22" s="601" customFormat="1" ht="30" customHeight="1">
      <c r="A183" s="1278"/>
      <c r="B183" s="1278"/>
      <c r="C183" s="1275"/>
      <c r="D183" s="1274"/>
      <c r="E183" s="602" t="s">
        <v>222</v>
      </c>
      <c r="F183" s="602" t="s">
        <v>222</v>
      </c>
      <c r="G183" s="603"/>
      <c r="H183" s="603"/>
      <c r="I183" s="604" t="s">
        <v>222</v>
      </c>
      <c r="J183" s="580" t="s">
        <v>222</v>
      </c>
      <c r="K183" s="603"/>
      <c r="L183" s="603"/>
      <c r="M183" s="603"/>
      <c r="N183" s="603"/>
      <c r="O183" s="603"/>
      <c r="P183" s="605"/>
      <c r="Q183" s="1276"/>
      <c r="R183" s="1276"/>
      <c r="S183" s="1276"/>
      <c r="T183" s="1277"/>
      <c r="U183" s="1277"/>
      <c r="V183" s="1277"/>
    </row>
    <row r="184" spans="1:22" s="601" customFormat="1" ht="30" customHeight="1">
      <c r="A184" s="1278"/>
      <c r="B184" s="1278"/>
      <c r="C184" s="1275"/>
      <c r="D184" s="1274"/>
      <c r="E184" s="602" t="s">
        <v>222</v>
      </c>
      <c r="F184" s="602" t="s">
        <v>222</v>
      </c>
      <c r="G184" s="603"/>
      <c r="H184" s="603"/>
      <c r="I184" s="604" t="s">
        <v>222</v>
      </c>
      <c r="J184" s="580" t="s">
        <v>222</v>
      </c>
      <c r="K184" s="603"/>
      <c r="L184" s="603"/>
      <c r="M184" s="603"/>
      <c r="N184" s="603"/>
      <c r="O184" s="603"/>
      <c r="P184" s="605"/>
      <c r="Q184" s="1276"/>
      <c r="R184" s="1276"/>
      <c r="S184" s="1276"/>
      <c r="T184" s="1277"/>
      <c r="U184" s="1277"/>
      <c r="V184" s="1277"/>
    </row>
    <row r="185" spans="1:22" s="601" customFormat="1" ht="30" customHeight="1">
      <c r="A185" s="1278"/>
      <c r="B185" s="1278"/>
      <c r="C185" s="1275"/>
      <c r="D185" s="1274"/>
      <c r="E185" s="602" t="s">
        <v>222</v>
      </c>
      <c r="F185" s="602" t="s">
        <v>222</v>
      </c>
      <c r="G185" s="603"/>
      <c r="H185" s="603"/>
      <c r="I185" s="604" t="s">
        <v>222</v>
      </c>
      <c r="J185" s="580" t="s">
        <v>222</v>
      </c>
      <c r="K185" s="603"/>
      <c r="L185" s="603"/>
      <c r="M185" s="603"/>
      <c r="N185" s="603"/>
      <c r="O185" s="603"/>
      <c r="P185" s="605"/>
      <c r="Q185" s="1276"/>
      <c r="R185" s="1276"/>
      <c r="S185" s="1276"/>
      <c r="T185" s="1277"/>
      <c r="U185" s="1277"/>
      <c r="V185" s="1277"/>
    </row>
    <row r="186" spans="1:22" s="601" customFormat="1" ht="30" customHeight="1">
      <c r="A186" s="1278"/>
      <c r="B186" s="1278"/>
      <c r="C186" s="1275"/>
      <c r="D186" s="1274"/>
      <c r="E186" s="602" t="s">
        <v>222</v>
      </c>
      <c r="F186" s="602" t="s">
        <v>222</v>
      </c>
      <c r="G186" s="603"/>
      <c r="H186" s="603"/>
      <c r="I186" s="604" t="s">
        <v>222</v>
      </c>
      <c r="J186" s="580" t="s">
        <v>222</v>
      </c>
      <c r="K186" s="603"/>
      <c r="L186" s="603"/>
      <c r="M186" s="603"/>
      <c r="N186" s="603"/>
      <c r="O186" s="603"/>
      <c r="P186" s="605"/>
      <c r="Q186" s="1276"/>
      <c r="R186" s="1276"/>
      <c r="S186" s="1276"/>
      <c r="T186" s="1277"/>
      <c r="U186" s="1277"/>
      <c r="V186" s="1277"/>
    </row>
    <row r="187" spans="1:22" s="601" customFormat="1" ht="30" customHeight="1">
      <c r="A187" s="1278"/>
      <c r="B187" s="1278"/>
      <c r="C187" s="1275"/>
      <c r="D187" s="1274"/>
      <c r="E187" s="602" t="s">
        <v>222</v>
      </c>
      <c r="F187" s="602" t="s">
        <v>222</v>
      </c>
      <c r="G187" s="603"/>
      <c r="H187" s="603"/>
      <c r="I187" s="604" t="s">
        <v>222</v>
      </c>
      <c r="J187" s="580" t="s">
        <v>222</v>
      </c>
      <c r="K187" s="603"/>
      <c r="L187" s="603"/>
      <c r="M187" s="603"/>
      <c r="N187" s="603"/>
      <c r="O187" s="603"/>
      <c r="P187" s="605"/>
      <c r="Q187" s="1276"/>
      <c r="R187" s="1276"/>
      <c r="S187" s="1276"/>
      <c r="T187" s="1277"/>
      <c r="U187" s="1277"/>
      <c r="V187" s="1277"/>
    </row>
    <row r="188" spans="1:22" s="601" customFormat="1" ht="30" customHeight="1">
      <c r="A188" s="1278"/>
      <c r="B188" s="1278"/>
      <c r="C188" s="1275"/>
      <c r="D188" s="1274"/>
      <c r="E188" s="602" t="s">
        <v>222</v>
      </c>
      <c r="F188" s="602" t="s">
        <v>222</v>
      </c>
      <c r="G188" s="603"/>
      <c r="H188" s="603"/>
      <c r="I188" s="604" t="s">
        <v>222</v>
      </c>
      <c r="J188" s="580" t="s">
        <v>222</v>
      </c>
      <c r="K188" s="603"/>
      <c r="L188" s="603"/>
      <c r="M188" s="603"/>
      <c r="N188" s="603"/>
      <c r="O188" s="603"/>
      <c r="P188" s="605"/>
      <c r="Q188" s="1276"/>
      <c r="R188" s="1276"/>
      <c r="S188" s="1276"/>
      <c r="T188" s="1277"/>
      <c r="U188" s="1277"/>
      <c r="V188" s="1277"/>
    </row>
    <row r="189" spans="1:22" s="601" customFormat="1" ht="30" customHeight="1">
      <c r="A189" s="1278"/>
      <c r="B189" s="1278"/>
      <c r="C189" s="1275"/>
      <c r="D189" s="1274"/>
      <c r="E189" s="602" t="s">
        <v>222</v>
      </c>
      <c r="F189" s="602" t="s">
        <v>222</v>
      </c>
      <c r="G189" s="603"/>
      <c r="H189" s="603"/>
      <c r="I189" s="604" t="s">
        <v>222</v>
      </c>
      <c r="J189" s="580" t="s">
        <v>222</v>
      </c>
      <c r="K189" s="603"/>
      <c r="L189" s="603"/>
      <c r="M189" s="603"/>
      <c r="N189" s="603"/>
      <c r="O189" s="603"/>
      <c r="P189" s="605"/>
      <c r="Q189" s="1276"/>
      <c r="R189" s="1276"/>
      <c r="S189" s="1276"/>
      <c r="T189" s="1277"/>
      <c r="U189" s="1277"/>
      <c r="V189" s="1277"/>
    </row>
    <row r="190" spans="1:22" s="601" customFormat="1" ht="30" customHeight="1">
      <c r="A190" s="1278"/>
      <c r="B190" s="1278"/>
      <c r="C190" s="1275"/>
      <c r="D190" s="1274"/>
      <c r="E190" s="602" t="s">
        <v>222</v>
      </c>
      <c r="F190" s="602" t="s">
        <v>222</v>
      </c>
      <c r="G190" s="603"/>
      <c r="H190" s="603"/>
      <c r="I190" s="604" t="s">
        <v>222</v>
      </c>
      <c r="J190" s="580" t="s">
        <v>222</v>
      </c>
      <c r="K190" s="603"/>
      <c r="L190" s="603"/>
      <c r="M190" s="603"/>
      <c r="N190" s="603"/>
      <c r="O190" s="603"/>
      <c r="P190" s="605"/>
      <c r="Q190" s="1276"/>
      <c r="R190" s="1276"/>
      <c r="S190" s="1276"/>
      <c r="T190" s="1277"/>
      <c r="U190" s="1277"/>
      <c r="V190" s="1277"/>
    </row>
    <row r="191" spans="1:22" s="601" customFormat="1" ht="30" customHeight="1">
      <c r="A191" s="1278"/>
      <c r="B191" s="1278"/>
      <c r="C191" s="1275"/>
      <c r="D191" s="1274"/>
      <c r="E191" s="602" t="s">
        <v>222</v>
      </c>
      <c r="F191" s="602" t="s">
        <v>222</v>
      </c>
      <c r="G191" s="603"/>
      <c r="H191" s="603"/>
      <c r="I191" s="604" t="s">
        <v>222</v>
      </c>
      <c r="J191" s="580" t="s">
        <v>222</v>
      </c>
      <c r="K191" s="603"/>
      <c r="L191" s="603"/>
      <c r="M191" s="603"/>
      <c r="N191" s="603"/>
      <c r="O191" s="603"/>
      <c r="P191" s="605"/>
      <c r="Q191" s="1276"/>
      <c r="R191" s="1276"/>
      <c r="S191" s="1276"/>
      <c r="T191" s="1277"/>
      <c r="U191" s="1277"/>
      <c r="V191" s="1277"/>
    </row>
    <row r="192" spans="1:22" s="601" customFormat="1" ht="30" customHeight="1">
      <c r="A192" s="1278"/>
      <c r="B192" s="1278"/>
      <c r="C192" s="1275"/>
      <c r="D192" s="1274"/>
      <c r="E192" s="602" t="s">
        <v>222</v>
      </c>
      <c r="F192" s="602" t="s">
        <v>222</v>
      </c>
      <c r="G192" s="603"/>
      <c r="H192" s="603"/>
      <c r="I192" s="604" t="s">
        <v>222</v>
      </c>
      <c r="J192" s="580" t="s">
        <v>222</v>
      </c>
      <c r="K192" s="603"/>
      <c r="L192" s="603"/>
      <c r="M192" s="603"/>
      <c r="N192" s="603"/>
      <c r="O192" s="603"/>
      <c r="P192" s="605"/>
      <c r="Q192" s="1276"/>
      <c r="R192" s="1276"/>
      <c r="S192" s="1276"/>
      <c r="T192" s="1277"/>
      <c r="U192" s="1277"/>
      <c r="V192" s="1277"/>
    </row>
    <row r="193" spans="1:22" s="601" customFormat="1" ht="30" customHeight="1">
      <c r="A193" s="1278"/>
      <c r="B193" s="1278"/>
      <c r="C193" s="1275"/>
      <c r="D193" s="1274"/>
      <c r="E193" s="602" t="s">
        <v>222</v>
      </c>
      <c r="F193" s="602" t="s">
        <v>222</v>
      </c>
      <c r="G193" s="603"/>
      <c r="H193" s="603"/>
      <c r="I193" s="604" t="s">
        <v>222</v>
      </c>
      <c r="J193" s="580" t="s">
        <v>222</v>
      </c>
      <c r="K193" s="603"/>
      <c r="L193" s="603"/>
      <c r="M193" s="603"/>
      <c r="N193" s="603"/>
      <c r="O193" s="603"/>
      <c r="P193" s="605"/>
      <c r="Q193" s="1276"/>
      <c r="R193" s="1276"/>
      <c r="S193" s="1276"/>
      <c r="T193" s="1277"/>
      <c r="U193" s="1277"/>
      <c r="V193" s="1277"/>
    </row>
    <row r="194" spans="1:22" s="601" customFormat="1" ht="30" customHeight="1">
      <c r="A194" s="1278"/>
      <c r="B194" s="1278"/>
      <c r="C194" s="1275"/>
      <c r="D194" s="1274"/>
      <c r="E194" s="602" t="s">
        <v>222</v>
      </c>
      <c r="F194" s="602" t="s">
        <v>222</v>
      </c>
      <c r="G194" s="603"/>
      <c r="H194" s="603"/>
      <c r="I194" s="604" t="s">
        <v>222</v>
      </c>
      <c r="J194" s="580" t="s">
        <v>222</v>
      </c>
      <c r="K194" s="603"/>
      <c r="L194" s="603"/>
      <c r="M194" s="603"/>
      <c r="N194" s="603"/>
      <c r="O194" s="603"/>
      <c r="P194" s="605"/>
      <c r="Q194" s="1276"/>
      <c r="R194" s="1276"/>
      <c r="S194" s="1276"/>
      <c r="T194" s="1277"/>
      <c r="U194" s="1277"/>
      <c r="V194" s="1277"/>
    </row>
    <row r="195" spans="1:22" s="601" customFormat="1" ht="30" customHeight="1">
      <c r="A195" s="1278"/>
      <c r="B195" s="1278"/>
      <c r="C195" s="1275"/>
      <c r="D195" s="1274"/>
      <c r="E195" s="602" t="s">
        <v>222</v>
      </c>
      <c r="F195" s="602" t="s">
        <v>222</v>
      </c>
      <c r="G195" s="603"/>
      <c r="H195" s="603"/>
      <c r="I195" s="604" t="s">
        <v>222</v>
      </c>
      <c r="J195" s="580" t="s">
        <v>222</v>
      </c>
      <c r="K195" s="603"/>
      <c r="L195" s="603"/>
      <c r="M195" s="603"/>
      <c r="N195" s="603"/>
      <c r="O195" s="603"/>
      <c r="P195" s="605"/>
      <c r="Q195" s="1276"/>
      <c r="R195" s="1276"/>
      <c r="S195" s="1276"/>
      <c r="T195" s="1277"/>
      <c r="U195" s="1277"/>
      <c r="V195" s="1277"/>
    </row>
    <row r="196" spans="1:22" s="601" customFormat="1" ht="30" customHeight="1">
      <c r="A196" s="1278"/>
      <c r="B196" s="1278"/>
      <c r="C196" s="1275"/>
      <c r="D196" s="1274"/>
      <c r="E196" s="602" t="s">
        <v>222</v>
      </c>
      <c r="F196" s="602" t="s">
        <v>222</v>
      </c>
      <c r="G196" s="603"/>
      <c r="H196" s="603"/>
      <c r="I196" s="604" t="s">
        <v>222</v>
      </c>
      <c r="J196" s="580" t="s">
        <v>222</v>
      </c>
      <c r="K196" s="603"/>
      <c r="L196" s="603"/>
      <c r="M196" s="603"/>
      <c r="N196" s="603"/>
      <c r="O196" s="603"/>
      <c r="P196" s="605"/>
      <c r="Q196" s="1276"/>
      <c r="R196" s="1276"/>
      <c r="S196" s="1276"/>
      <c r="T196" s="1277"/>
      <c r="U196" s="1277"/>
      <c r="V196" s="1277"/>
    </row>
    <row r="197" spans="1:22" s="601" customFormat="1" ht="30" customHeight="1">
      <c r="A197" s="1278"/>
      <c r="B197" s="1278"/>
      <c r="C197" s="1275"/>
      <c r="D197" s="1274"/>
      <c r="E197" s="602" t="s">
        <v>222</v>
      </c>
      <c r="F197" s="602" t="s">
        <v>222</v>
      </c>
      <c r="G197" s="603"/>
      <c r="H197" s="603"/>
      <c r="I197" s="604" t="s">
        <v>222</v>
      </c>
      <c r="J197" s="580" t="s">
        <v>222</v>
      </c>
      <c r="K197" s="603"/>
      <c r="L197" s="603"/>
      <c r="M197" s="603"/>
      <c r="N197" s="603"/>
      <c r="O197" s="603"/>
      <c r="P197" s="605"/>
      <c r="Q197" s="1276"/>
      <c r="R197" s="1276"/>
      <c r="S197" s="1276"/>
      <c r="T197" s="1277"/>
      <c r="U197" s="1277"/>
      <c r="V197" s="1277"/>
    </row>
    <row r="198" spans="1:22" s="601" customFormat="1" ht="30" customHeight="1">
      <c r="A198" s="1278"/>
      <c r="B198" s="1278"/>
      <c r="C198" s="1275"/>
      <c r="D198" s="1274"/>
      <c r="E198" s="602" t="s">
        <v>222</v>
      </c>
      <c r="F198" s="602" t="s">
        <v>222</v>
      </c>
      <c r="G198" s="603"/>
      <c r="H198" s="603"/>
      <c r="I198" s="604" t="s">
        <v>222</v>
      </c>
      <c r="J198" s="580" t="s">
        <v>222</v>
      </c>
      <c r="K198" s="603"/>
      <c r="L198" s="603"/>
      <c r="M198" s="603"/>
      <c r="N198" s="603"/>
      <c r="O198" s="603"/>
      <c r="P198" s="605"/>
      <c r="Q198" s="1276"/>
      <c r="R198" s="1276"/>
      <c r="S198" s="1276"/>
      <c r="T198" s="1277"/>
      <c r="U198" s="1277"/>
      <c r="V198" s="1277"/>
    </row>
    <row r="199" spans="1:22" s="601" customFormat="1" ht="30" customHeight="1">
      <c r="A199" s="1278"/>
      <c r="B199" s="1278"/>
      <c r="C199" s="1275"/>
      <c r="D199" s="1274"/>
      <c r="E199" s="602" t="s">
        <v>222</v>
      </c>
      <c r="F199" s="602" t="s">
        <v>222</v>
      </c>
      <c r="G199" s="603"/>
      <c r="H199" s="603"/>
      <c r="I199" s="604" t="s">
        <v>222</v>
      </c>
      <c r="J199" s="580" t="s">
        <v>222</v>
      </c>
      <c r="K199" s="603"/>
      <c r="L199" s="603"/>
      <c r="M199" s="603"/>
      <c r="N199" s="603"/>
      <c r="O199" s="603"/>
      <c r="P199" s="605"/>
      <c r="Q199" s="1276"/>
      <c r="R199" s="1276"/>
      <c r="S199" s="1276"/>
      <c r="T199" s="1277"/>
      <c r="U199" s="1277"/>
      <c r="V199" s="1277"/>
    </row>
    <row r="200" spans="1:22" s="601" customFormat="1" ht="30" customHeight="1">
      <c r="A200" s="1278"/>
      <c r="B200" s="1278"/>
      <c r="C200" s="1275"/>
      <c r="D200" s="1274"/>
      <c r="E200" s="602" t="s">
        <v>222</v>
      </c>
      <c r="F200" s="602" t="s">
        <v>222</v>
      </c>
      <c r="G200" s="603"/>
      <c r="H200" s="603"/>
      <c r="I200" s="604" t="s">
        <v>222</v>
      </c>
      <c r="J200" s="580" t="s">
        <v>222</v>
      </c>
      <c r="K200" s="603"/>
      <c r="L200" s="603"/>
      <c r="M200" s="603"/>
      <c r="N200" s="603"/>
      <c r="O200" s="603"/>
      <c r="P200" s="605"/>
      <c r="Q200" s="1276"/>
      <c r="R200" s="1276"/>
      <c r="S200" s="1276"/>
      <c r="T200" s="1277"/>
      <c r="U200" s="1277"/>
      <c r="V200" s="1277"/>
    </row>
    <row r="201" spans="1:22" s="601" customFormat="1" ht="30" customHeight="1">
      <c r="A201" s="1278"/>
      <c r="B201" s="1278"/>
      <c r="C201" s="1275"/>
      <c r="D201" s="1274"/>
      <c r="E201" s="602" t="s">
        <v>222</v>
      </c>
      <c r="F201" s="602" t="s">
        <v>222</v>
      </c>
      <c r="G201" s="603"/>
      <c r="H201" s="603"/>
      <c r="I201" s="604" t="s">
        <v>222</v>
      </c>
      <c r="J201" s="580" t="s">
        <v>222</v>
      </c>
      <c r="K201" s="603"/>
      <c r="L201" s="603"/>
      <c r="M201" s="603"/>
      <c r="N201" s="603"/>
      <c r="O201" s="603"/>
      <c r="P201" s="605"/>
      <c r="Q201" s="1276"/>
      <c r="R201" s="1276"/>
      <c r="S201" s="1276"/>
      <c r="T201" s="1277"/>
      <c r="U201" s="1277"/>
      <c r="V201" s="1277"/>
    </row>
    <row r="202" spans="1:22" s="601" customFormat="1" ht="30" customHeight="1">
      <c r="A202" s="1278"/>
      <c r="B202" s="1278"/>
      <c r="C202" s="1275"/>
      <c r="D202" s="1274"/>
      <c r="E202" s="602" t="s">
        <v>222</v>
      </c>
      <c r="F202" s="602" t="s">
        <v>222</v>
      </c>
      <c r="G202" s="603"/>
      <c r="H202" s="603"/>
      <c r="I202" s="604" t="s">
        <v>222</v>
      </c>
      <c r="J202" s="580" t="s">
        <v>222</v>
      </c>
      <c r="K202" s="603"/>
      <c r="L202" s="603"/>
      <c r="M202" s="603"/>
      <c r="N202" s="603"/>
      <c r="O202" s="603"/>
      <c r="P202" s="605"/>
      <c r="Q202" s="1276"/>
      <c r="R202" s="1276"/>
      <c r="S202" s="1276"/>
      <c r="T202" s="1277"/>
      <c r="U202" s="1277"/>
      <c r="V202" s="1277"/>
    </row>
    <row r="203" spans="1:22" s="601" customFormat="1" ht="30" customHeight="1">
      <c r="A203" s="1278"/>
      <c r="B203" s="1278"/>
      <c r="C203" s="1275"/>
      <c r="D203" s="1274"/>
      <c r="E203" s="602" t="s">
        <v>222</v>
      </c>
      <c r="F203" s="602" t="s">
        <v>222</v>
      </c>
      <c r="G203" s="603"/>
      <c r="H203" s="603"/>
      <c r="I203" s="604" t="s">
        <v>222</v>
      </c>
      <c r="J203" s="580" t="s">
        <v>222</v>
      </c>
      <c r="K203" s="603"/>
      <c r="L203" s="603"/>
      <c r="M203" s="603"/>
      <c r="N203" s="603"/>
      <c r="O203" s="603"/>
      <c r="P203" s="605"/>
      <c r="Q203" s="1276"/>
      <c r="R203" s="1276"/>
      <c r="S203" s="1276"/>
      <c r="T203" s="1277"/>
      <c r="U203" s="1277"/>
      <c r="V203" s="1277"/>
    </row>
    <row r="204" spans="1:22" s="601" customFormat="1" ht="30" customHeight="1">
      <c r="A204" s="1278"/>
      <c r="B204" s="1278"/>
      <c r="C204" s="1275"/>
      <c r="D204" s="1274"/>
      <c r="E204" s="602" t="s">
        <v>222</v>
      </c>
      <c r="F204" s="602" t="s">
        <v>222</v>
      </c>
      <c r="G204" s="603"/>
      <c r="H204" s="603"/>
      <c r="I204" s="604" t="s">
        <v>222</v>
      </c>
      <c r="J204" s="580" t="s">
        <v>222</v>
      </c>
      <c r="K204" s="603"/>
      <c r="L204" s="603"/>
      <c r="M204" s="603"/>
      <c r="N204" s="603"/>
      <c r="O204" s="603"/>
      <c r="P204" s="605"/>
      <c r="Q204" s="1276"/>
      <c r="R204" s="1276"/>
      <c r="S204" s="1276"/>
      <c r="T204" s="1277"/>
      <c r="U204" s="1277"/>
      <c r="V204" s="1277"/>
    </row>
    <row r="205" spans="1:22" s="601" customFormat="1" ht="30" customHeight="1">
      <c r="A205" s="1278"/>
      <c r="B205" s="1278"/>
      <c r="C205" s="1275"/>
      <c r="D205" s="1274"/>
      <c r="E205" s="602" t="s">
        <v>222</v>
      </c>
      <c r="F205" s="602" t="s">
        <v>222</v>
      </c>
      <c r="G205" s="603"/>
      <c r="H205" s="603"/>
      <c r="I205" s="604" t="s">
        <v>222</v>
      </c>
      <c r="J205" s="580" t="s">
        <v>222</v>
      </c>
      <c r="K205" s="603"/>
      <c r="L205" s="603"/>
      <c r="M205" s="603"/>
      <c r="N205" s="603"/>
      <c r="O205" s="603"/>
      <c r="P205" s="605"/>
      <c r="Q205" s="1276"/>
      <c r="R205" s="1276"/>
      <c r="S205" s="1276"/>
      <c r="T205" s="1277"/>
      <c r="U205" s="1277"/>
      <c r="V205" s="1277"/>
    </row>
    <row r="206" spans="1:22" s="601" customFormat="1" ht="30" customHeight="1">
      <c r="A206" s="1278"/>
      <c r="B206" s="1278"/>
      <c r="C206" s="1275"/>
      <c r="D206" s="1274"/>
      <c r="E206" s="602" t="s">
        <v>222</v>
      </c>
      <c r="F206" s="602" t="s">
        <v>222</v>
      </c>
      <c r="G206" s="603"/>
      <c r="H206" s="603"/>
      <c r="I206" s="604" t="s">
        <v>222</v>
      </c>
      <c r="J206" s="580" t="s">
        <v>222</v>
      </c>
      <c r="K206" s="603"/>
      <c r="L206" s="603"/>
      <c r="M206" s="603"/>
      <c r="N206" s="603"/>
      <c r="O206" s="603"/>
      <c r="P206" s="605"/>
      <c r="Q206" s="1276"/>
      <c r="R206" s="1276"/>
      <c r="S206" s="1276"/>
      <c r="T206" s="1277"/>
      <c r="U206" s="1277"/>
      <c r="V206" s="1277"/>
    </row>
    <row r="207" spans="1:22" s="601" customFormat="1" ht="30" customHeight="1">
      <c r="A207" s="1278"/>
      <c r="B207" s="1278"/>
      <c r="C207" s="1275"/>
      <c r="D207" s="1274"/>
      <c r="E207" s="602" t="s">
        <v>222</v>
      </c>
      <c r="F207" s="602" t="s">
        <v>222</v>
      </c>
      <c r="G207" s="603"/>
      <c r="H207" s="603"/>
      <c r="I207" s="604" t="s">
        <v>222</v>
      </c>
      <c r="J207" s="580" t="s">
        <v>222</v>
      </c>
      <c r="K207" s="603"/>
      <c r="L207" s="603"/>
      <c r="M207" s="603"/>
      <c r="N207" s="603"/>
      <c r="O207" s="603"/>
      <c r="P207" s="605"/>
      <c r="Q207" s="1276"/>
      <c r="R207" s="1276"/>
      <c r="S207" s="1276"/>
      <c r="T207" s="1277"/>
      <c r="U207" s="1277"/>
      <c r="V207" s="1277"/>
    </row>
    <row r="208" spans="1:22" s="601" customFormat="1" ht="30" customHeight="1">
      <c r="A208" s="1278"/>
      <c r="B208" s="1278"/>
      <c r="C208" s="1275"/>
      <c r="D208" s="1274"/>
      <c r="E208" s="602" t="s">
        <v>222</v>
      </c>
      <c r="F208" s="602" t="s">
        <v>222</v>
      </c>
      <c r="G208" s="603"/>
      <c r="H208" s="603"/>
      <c r="I208" s="604" t="s">
        <v>222</v>
      </c>
      <c r="J208" s="580" t="s">
        <v>222</v>
      </c>
      <c r="K208" s="603"/>
      <c r="L208" s="603"/>
      <c r="M208" s="603"/>
      <c r="N208" s="603"/>
      <c r="O208" s="603"/>
      <c r="P208" s="605"/>
      <c r="Q208" s="1276"/>
      <c r="R208" s="1276"/>
      <c r="S208" s="1276"/>
      <c r="T208" s="1277"/>
      <c r="U208" s="1277"/>
      <c r="V208" s="1277"/>
    </row>
    <row r="209" spans="1:22" s="601" customFormat="1" ht="30" customHeight="1">
      <c r="A209" s="1278"/>
      <c r="B209" s="1278"/>
      <c r="C209" s="1275"/>
      <c r="D209" s="1274"/>
      <c r="E209" s="602" t="s">
        <v>222</v>
      </c>
      <c r="F209" s="602" t="s">
        <v>222</v>
      </c>
      <c r="G209" s="603"/>
      <c r="H209" s="603"/>
      <c r="I209" s="604" t="s">
        <v>222</v>
      </c>
      <c r="J209" s="580" t="s">
        <v>222</v>
      </c>
      <c r="K209" s="603"/>
      <c r="L209" s="603"/>
      <c r="M209" s="603"/>
      <c r="N209" s="603"/>
      <c r="O209" s="603"/>
      <c r="P209" s="605"/>
      <c r="Q209" s="1276"/>
      <c r="R209" s="1276"/>
      <c r="S209" s="1276"/>
      <c r="T209" s="1277"/>
      <c r="U209" s="1277"/>
      <c r="V209" s="1277"/>
    </row>
    <row r="210" spans="1:22" s="601" customFormat="1" ht="30" customHeight="1">
      <c r="A210" s="1278"/>
      <c r="B210" s="1278"/>
      <c r="C210" s="1275"/>
      <c r="D210" s="1274"/>
      <c r="E210" s="602" t="s">
        <v>222</v>
      </c>
      <c r="F210" s="602" t="s">
        <v>222</v>
      </c>
      <c r="G210" s="603"/>
      <c r="H210" s="603"/>
      <c r="I210" s="604" t="s">
        <v>222</v>
      </c>
      <c r="J210" s="580" t="s">
        <v>222</v>
      </c>
      <c r="K210" s="603"/>
      <c r="L210" s="603"/>
      <c r="M210" s="603"/>
      <c r="N210" s="603"/>
      <c r="O210" s="603"/>
      <c r="P210" s="605"/>
      <c r="Q210" s="1276"/>
      <c r="R210" s="1276"/>
      <c r="S210" s="1276"/>
      <c r="T210" s="1277"/>
      <c r="U210" s="1277"/>
      <c r="V210" s="1277"/>
    </row>
    <row r="211" spans="1:22" s="601" customFormat="1" ht="30" customHeight="1">
      <c r="A211" s="1278"/>
      <c r="B211" s="1278"/>
      <c r="C211" s="1275"/>
      <c r="D211" s="1274"/>
      <c r="E211" s="602" t="s">
        <v>222</v>
      </c>
      <c r="F211" s="602" t="s">
        <v>222</v>
      </c>
      <c r="G211" s="603"/>
      <c r="H211" s="603"/>
      <c r="I211" s="604" t="s">
        <v>222</v>
      </c>
      <c r="J211" s="580" t="s">
        <v>222</v>
      </c>
      <c r="K211" s="603"/>
      <c r="L211" s="603"/>
      <c r="M211" s="603"/>
      <c r="N211" s="603"/>
      <c r="O211" s="603"/>
      <c r="P211" s="605"/>
      <c r="Q211" s="1276"/>
      <c r="R211" s="1276"/>
      <c r="S211" s="1276"/>
      <c r="T211" s="1277"/>
      <c r="U211" s="1277"/>
      <c r="V211" s="1277"/>
    </row>
    <row r="212" spans="1:22" s="601" customFormat="1" ht="30" customHeight="1">
      <c r="A212" s="1278"/>
      <c r="B212" s="1278"/>
      <c r="C212" s="1275"/>
      <c r="D212" s="1274"/>
      <c r="E212" s="602" t="s">
        <v>222</v>
      </c>
      <c r="F212" s="602" t="s">
        <v>222</v>
      </c>
      <c r="G212" s="603"/>
      <c r="H212" s="603"/>
      <c r="I212" s="604" t="s">
        <v>222</v>
      </c>
      <c r="J212" s="580" t="s">
        <v>222</v>
      </c>
      <c r="K212" s="603"/>
      <c r="L212" s="603"/>
      <c r="M212" s="603"/>
      <c r="N212" s="603"/>
      <c r="O212" s="603"/>
      <c r="P212" s="605"/>
      <c r="Q212" s="1276"/>
      <c r="R212" s="1276"/>
      <c r="S212" s="1276"/>
      <c r="T212" s="1277"/>
      <c r="U212" s="1277"/>
      <c r="V212" s="1277"/>
    </row>
    <row r="213" spans="1:22" s="601" customFormat="1" ht="30" customHeight="1">
      <c r="A213" s="1278"/>
      <c r="B213" s="1278"/>
      <c r="C213" s="1275"/>
      <c r="D213" s="1274"/>
      <c r="E213" s="602" t="s">
        <v>222</v>
      </c>
      <c r="F213" s="602" t="s">
        <v>222</v>
      </c>
      <c r="G213" s="603"/>
      <c r="H213" s="603"/>
      <c r="I213" s="604" t="s">
        <v>222</v>
      </c>
      <c r="J213" s="580" t="s">
        <v>222</v>
      </c>
      <c r="K213" s="603"/>
      <c r="L213" s="603"/>
      <c r="M213" s="603"/>
      <c r="N213" s="603"/>
      <c r="O213" s="603"/>
      <c r="P213" s="605"/>
      <c r="Q213" s="1276"/>
      <c r="R213" s="1276"/>
      <c r="S213" s="1276"/>
      <c r="T213" s="1277"/>
      <c r="U213" s="1277"/>
      <c r="V213" s="1277"/>
    </row>
    <row r="214" spans="1:22" s="601" customFormat="1" ht="30" customHeight="1">
      <c r="A214" s="1278"/>
      <c r="B214" s="1278"/>
      <c r="C214" s="1275"/>
      <c r="D214" s="1274"/>
      <c r="E214" s="602" t="s">
        <v>222</v>
      </c>
      <c r="F214" s="602" t="s">
        <v>222</v>
      </c>
      <c r="G214" s="603"/>
      <c r="H214" s="603"/>
      <c r="I214" s="604" t="s">
        <v>222</v>
      </c>
      <c r="J214" s="580" t="s">
        <v>222</v>
      </c>
      <c r="K214" s="603"/>
      <c r="L214" s="603"/>
      <c r="M214" s="603"/>
      <c r="N214" s="603"/>
      <c r="O214" s="603"/>
      <c r="P214" s="605"/>
      <c r="Q214" s="1276"/>
      <c r="R214" s="1276"/>
      <c r="S214" s="1276"/>
      <c r="T214" s="1277"/>
      <c r="U214" s="1277"/>
      <c r="V214" s="1277"/>
    </row>
    <row r="215" spans="1:22" s="601" customFormat="1" ht="30" customHeight="1">
      <c r="A215" s="1278"/>
      <c r="B215" s="1278"/>
      <c r="C215" s="1275"/>
      <c r="D215" s="1274"/>
      <c r="E215" s="602" t="s">
        <v>222</v>
      </c>
      <c r="F215" s="602" t="s">
        <v>222</v>
      </c>
      <c r="G215" s="603"/>
      <c r="H215" s="603"/>
      <c r="I215" s="604" t="s">
        <v>222</v>
      </c>
      <c r="J215" s="580" t="s">
        <v>222</v>
      </c>
      <c r="K215" s="603"/>
      <c r="L215" s="603"/>
      <c r="M215" s="603"/>
      <c r="N215" s="603"/>
      <c r="O215" s="603"/>
      <c r="P215" s="605"/>
      <c r="Q215" s="1276"/>
      <c r="R215" s="1276"/>
      <c r="S215" s="1276"/>
      <c r="T215" s="1277"/>
      <c r="U215" s="1277"/>
      <c r="V215" s="1277"/>
    </row>
    <row r="216" spans="1:22" s="601" customFormat="1" ht="30" customHeight="1">
      <c r="A216" s="1278"/>
      <c r="B216" s="1278"/>
      <c r="C216" s="1275"/>
      <c r="D216" s="1274"/>
      <c r="E216" s="602" t="s">
        <v>222</v>
      </c>
      <c r="F216" s="602" t="s">
        <v>222</v>
      </c>
      <c r="G216" s="603"/>
      <c r="H216" s="603"/>
      <c r="I216" s="604" t="s">
        <v>222</v>
      </c>
      <c r="J216" s="580" t="s">
        <v>222</v>
      </c>
      <c r="K216" s="603"/>
      <c r="L216" s="603"/>
      <c r="M216" s="603"/>
      <c r="N216" s="603"/>
      <c r="O216" s="603"/>
      <c r="P216" s="605"/>
      <c r="Q216" s="1276"/>
      <c r="R216" s="1276"/>
      <c r="S216" s="1276"/>
      <c r="T216" s="1277"/>
      <c r="U216" s="1277"/>
      <c r="V216" s="1277"/>
    </row>
    <row r="217" spans="1:22" s="601" customFormat="1" ht="30" customHeight="1">
      <c r="A217" s="1278"/>
      <c r="B217" s="1278"/>
      <c r="C217" s="1275"/>
      <c r="D217" s="1274"/>
      <c r="E217" s="602" t="s">
        <v>222</v>
      </c>
      <c r="F217" s="602" t="s">
        <v>222</v>
      </c>
      <c r="G217" s="603"/>
      <c r="H217" s="603"/>
      <c r="I217" s="604" t="s">
        <v>222</v>
      </c>
      <c r="J217" s="580" t="s">
        <v>222</v>
      </c>
      <c r="K217" s="603"/>
      <c r="L217" s="603"/>
      <c r="M217" s="603"/>
      <c r="N217" s="603"/>
      <c r="O217" s="603"/>
      <c r="P217" s="605"/>
      <c r="Q217" s="1276"/>
      <c r="R217" s="1276"/>
      <c r="S217" s="1276"/>
      <c r="T217" s="1277"/>
      <c r="U217" s="1277"/>
      <c r="V217" s="1277"/>
    </row>
    <row r="218" spans="1:22" s="601" customFormat="1" ht="30" customHeight="1">
      <c r="A218" s="1278"/>
      <c r="B218" s="1278"/>
      <c r="C218" s="1275"/>
      <c r="D218" s="1274"/>
      <c r="E218" s="602" t="s">
        <v>222</v>
      </c>
      <c r="F218" s="602" t="s">
        <v>222</v>
      </c>
      <c r="G218" s="603"/>
      <c r="H218" s="603"/>
      <c r="I218" s="604" t="s">
        <v>222</v>
      </c>
      <c r="J218" s="580" t="s">
        <v>222</v>
      </c>
      <c r="K218" s="603"/>
      <c r="L218" s="603"/>
      <c r="M218" s="603"/>
      <c r="N218" s="603"/>
      <c r="O218" s="603"/>
      <c r="P218" s="605"/>
      <c r="Q218" s="1276"/>
      <c r="R218" s="1276"/>
      <c r="S218" s="1276"/>
      <c r="T218" s="1277"/>
      <c r="U218" s="1277"/>
      <c r="V218" s="1277"/>
    </row>
    <row r="219" spans="1:22" s="601" customFormat="1" ht="30" customHeight="1">
      <c r="A219" s="1278"/>
      <c r="B219" s="1278"/>
      <c r="C219" s="1275"/>
      <c r="D219" s="1274"/>
      <c r="E219" s="602" t="s">
        <v>222</v>
      </c>
      <c r="F219" s="602" t="s">
        <v>222</v>
      </c>
      <c r="G219" s="603"/>
      <c r="H219" s="603"/>
      <c r="I219" s="604" t="s">
        <v>222</v>
      </c>
      <c r="J219" s="580" t="s">
        <v>222</v>
      </c>
      <c r="K219" s="603"/>
      <c r="L219" s="603"/>
      <c r="M219" s="603"/>
      <c r="N219" s="603"/>
      <c r="O219" s="603"/>
      <c r="P219" s="605"/>
      <c r="Q219" s="1276"/>
      <c r="R219" s="1276"/>
      <c r="S219" s="1276"/>
      <c r="T219" s="1277"/>
      <c r="U219" s="1277"/>
      <c r="V219" s="1277"/>
    </row>
    <row r="220" spans="1:22" s="601" customFormat="1" ht="30" customHeight="1">
      <c r="A220" s="1278"/>
      <c r="B220" s="1278"/>
      <c r="C220" s="1275"/>
      <c r="D220" s="1274"/>
      <c r="E220" s="602" t="s">
        <v>222</v>
      </c>
      <c r="F220" s="602" t="s">
        <v>222</v>
      </c>
      <c r="G220" s="603"/>
      <c r="H220" s="603"/>
      <c r="I220" s="604" t="s">
        <v>222</v>
      </c>
      <c r="J220" s="580" t="s">
        <v>222</v>
      </c>
      <c r="K220" s="603"/>
      <c r="L220" s="603"/>
      <c r="M220" s="603"/>
      <c r="N220" s="603"/>
      <c r="O220" s="603"/>
      <c r="P220" s="605"/>
      <c r="Q220" s="1276"/>
      <c r="R220" s="1276"/>
      <c r="S220" s="1276"/>
      <c r="T220" s="1277"/>
      <c r="U220" s="1277"/>
      <c r="V220" s="1277"/>
    </row>
    <row r="221" spans="1:22" s="601" customFormat="1" ht="30" customHeight="1">
      <c r="A221" s="1278"/>
      <c r="B221" s="1278"/>
      <c r="C221" s="1275"/>
      <c r="D221" s="1274"/>
      <c r="E221" s="602" t="s">
        <v>222</v>
      </c>
      <c r="F221" s="602" t="s">
        <v>222</v>
      </c>
      <c r="G221" s="603"/>
      <c r="H221" s="603"/>
      <c r="I221" s="604" t="s">
        <v>222</v>
      </c>
      <c r="J221" s="580" t="s">
        <v>222</v>
      </c>
      <c r="K221" s="603"/>
      <c r="L221" s="603"/>
      <c r="M221" s="603"/>
      <c r="N221" s="603"/>
      <c r="O221" s="603"/>
      <c r="P221" s="605"/>
      <c r="Q221" s="1276"/>
      <c r="R221" s="1276"/>
      <c r="S221" s="1276"/>
      <c r="T221" s="1277"/>
      <c r="U221" s="1277"/>
      <c r="V221" s="1277"/>
    </row>
    <row r="222" spans="1:22" s="601" customFormat="1" ht="30" customHeight="1">
      <c r="A222" s="1278"/>
      <c r="B222" s="1278"/>
      <c r="C222" s="1275"/>
      <c r="D222" s="1274"/>
      <c r="E222" s="602" t="s">
        <v>222</v>
      </c>
      <c r="F222" s="602" t="s">
        <v>222</v>
      </c>
      <c r="G222" s="603"/>
      <c r="H222" s="603"/>
      <c r="I222" s="604" t="s">
        <v>222</v>
      </c>
      <c r="J222" s="580" t="s">
        <v>222</v>
      </c>
      <c r="K222" s="603"/>
      <c r="L222" s="603"/>
      <c r="M222" s="603"/>
      <c r="N222" s="603"/>
      <c r="O222" s="603"/>
      <c r="P222" s="605"/>
      <c r="Q222" s="1276"/>
      <c r="R222" s="1276"/>
      <c r="S222" s="1276"/>
      <c r="T222" s="1277"/>
      <c r="U222" s="1277"/>
      <c r="V222" s="1277"/>
    </row>
    <row r="223" spans="1:22" s="601" customFormat="1" ht="30" customHeight="1">
      <c r="A223" s="1278"/>
      <c r="B223" s="1278"/>
      <c r="C223" s="1275"/>
      <c r="D223" s="1274"/>
      <c r="E223" s="602" t="s">
        <v>222</v>
      </c>
      <c r="F223" s="602" t="s">
        <v>222</v>
      </c>
      <c r="G223" s="603"/>
      <c r="H223" s="603"/>
      <c r="I223" s="604" t="s">
        <v>222</v>
      </c>
      <c r="J223" s="580" t="s">
        <v>222</v>
      </c>
      <c r="K223" s="603"/>
      <c r="L223" s="603"/>
      <c r="M223" s="603"/>
      <c r="N223" s="603"/>
      <c r="O223" s="603"/>
      <c r="P223" s="605"/>
      <c r="Q223" s="1276"/>
      <c r="R223" s="1276"/>
      <c r="S223" s="1276"/>
      <c r="T223" s="1277"/>
      <c r="U223" s="1277"/>
      <c r="V223" s="1277"/>
    </row>
    <row r="224" spans="1:22" s="601" customFormat="1" ht="30" customHeight="1">
      <c r="A224" s="1278"/>
      <c r="B224" s="1278"/>
      <c r="C224" s="1275"/>
      <c r="D224" s="1274"/>
      <c r="E224" s="602" t="s">
        <v>222</v>
      </c>
      <c r="F224" s="602" t="s">
        <v>222</v>
      </c>
      <c r="G224" s="603"/>
      <c r="H224" s="603"/>
      <c r="I224" s="604" t="s">
        <v>222</v>
      </c>
      <c r="J224" s="580" t="s">
        <v>222</v>
      </c>
      <c r="K224" s="603"/>
      <c r="L224" s="603"/>
      <c r="M224" s="603"/>
      <c r="N224" s="603"/>
      <c r="O224" s="603"/>
      <c r="P224" s="605"/>
      <c r="Q224" s="1276"/>
      <c r="R224" s="1276"/>
      <c r="S224" s="1276"/>
      <c r="T224" s="1277"/>
      <c r="U224" s="1277"/>
      <c r="V224" s="1277"/>
    </row>
    <row r="225" spans="1:22" s="601" customFormat="1" ht="30" customHeight="1">
      <c r="A225" s="1278"/>
      <c r="B225" s="1278"/>
      <c r="C225" s="1275"/>
      <c r="D225" s="1274"/>
      <c r="E225" s="602" t="s">
        <v>222</v>
      </c>
      <c r="F225" s="602" t="s">
        <v>222</v>
      </c>
      <c r="G225" s="603"/>
      <c r="H225" s="603"/>
      <c r="I225" s="604" t="s">
        <v>222</v>
      </c>
      <c r="J225" s="580" t="s">
        <v>222</v>
      </c>
      <c r="K225" s="603"/>
      <c r="L225" s="603"/>
      <c r="M225" s="603"/>
      <c r="N225" s="603"/>
      <c r="O225" s="603"/>
      <c r="P225" s="605"/>
      <c r="Q225" s="1276"/>
      <c r="R225" s="1276"/>
      <c r="S225" s="1276"/>
      <c r="T225" s="1277"/>
      <c r="U225" s="1277"/>
      <c r="V225" s="1277"/>
    </row>
    <row r="226" spans="1:22" s="601" customFormat="1" ht="30" customHeight="1">
      <c r="A226" s="1278"/>
      <c r="B226" s="1278"/>
      <c r="C226" s="1275"/>
      <c r="D226" s="1274"/>
      <c r="E226" s="602" t="s">
        <v>222</v>
      </c>
      <c r="F226" s="602" t="s">
        <v>222</v>
      </c>
      <c r="G226" s="603"/>
      <c r="H226" s="603"/>
      <c r="I226" s="604" t="s">
        <v>222</v>
      </c>
      <c r="J226" s="580" t="s">
        <v>222</v>
      </c>
      <c r="K226" s="603"/>
      <c r="L226" s="603"/>
      <c r="M226" s="603"/>
      <c r="N226" s="603"/>
      <c r="O226" s="603"/>
      <c r="P226" s="605"/>
      <c r="Q226" s="1276"/>
      <c r="R226" s="1276"/>
      <c r="S226" s="1276"/>
      <c r="T226" s="1277"/>
      <c r="U226" s="1277"/>
      <c r="V226" s="1277"/>
    </row>
    <row r="227" spans="1:22" s="601" customFormat="1" ht="30" customHeight="1">
      <c r="A227" s="1278"/>
      <c r="B227" s="1278"/>
      <c r="C227" s="1275"/>
      <c r="D227" s="1274"/>
      <c r="E227" s="602" t="s">
        <v>222</v>
      </c>
      <c r="F227" s="602" t="s">
        <v>222</v>
      </c>
      <c r="G227" s="603"/>
      <c r="H227" s="603"/>
      <c r="I227" s="604" t="s">
        <v>222</v>
      </c>
      <c r="J227" s="580" t="s">
        <v>222</v>
      </c>
      <c r="K227" s="603"/>
      <c r="L227" s="603"/>
      <c r="M227" s="603"/>
      <c r="N227" s="603"/>
      <c r="O227" s="603"/>
      <c r="P227" s="605"/>
      <c r="Q227" s="1276"/>
      <c r="R227" s="1276"/>
      <c r="S227" s="1276"/>
      <c r="T227" s="1277"/>
      <c r="U227" s="1277"/>
      <c r="V227" s="1277"/>
    </row>
    <row r="228" spans="1:22" s="601" customFormat="1" ht="30" customHeight="1">
      <c r="A228" s="1278"/>
      <c r="B228" s="1278"/>
      <c r="C228" s="1275"/>
      <c r="D228" s="1274"/>
      <c r="E228" s="602" t="s">
        <v>222</v>
      </c>
      <c r="F228" s="602" t="s">
        <v>222</v>
      </c>
      <c r="G228" s="603"/>
      <c r="H228" s="603"/>
      <c r="I228" s="604" t="s">
        <v>222</v>
      </c>
      <c r="J228" s="580" t="s">
        <v>222</v>
      </c>
      <c r="K228" s="603"/>
      <c r="L228" s="603"/>
      <c r="M228" s="603"/>
      <c r="N228" s="603"/>
      <c r="O228" s="603"/>
      <c r="P228" s="605"/>
      <c r="Q228" s="1276"/>
      <c r="R228" s="1276"/>
      <c r="S228" s="1276"/>
      <c r="T228" s="1277"/>
      <c r="U228" s="1277"/>
      <c r="V228" s="1277"/>
    </row>
    <row r="229" spans="1:22" s="601" customFormat="1" ht="30" customHeight="1">
      <c r="A229" s="1278"/>
      <c r="B229" s="1278"/>
      <c r="C229" s="1275"/>
      <c r="D229" s="1274"/>
      <c r="E229" s="602" t="s">
        <v>222</v>
      </c>
      <c r="F229" s="602" t="s">
        <v>222</v>
      </c>
      <c r="G229" s="603"/>
      <c r="H229" s="603"/>
      <c r="I229" s="604" t="s">
        <v>222</v>
      </c>
      <c r="J229" s="580" t="s">
        <v>222</v>
      </c>
      <c r="K229" s="603"/>
      <c r="L229" s="603"/>
      <c r="M229" s="603"/>
      <c r="N229" s="603"/>
      <c r="O229" s="603"/>
      <c r="P229" s="605"/>
      <c r="Q229" s="1276"/>
      <c r="R229" s="1276"/>
      <c r="S229" s="1276"/>
      <c r="T229" s="1277"/>
      <c r="U229" s="1277"/>
      <c r="V229" s="1277"/>
    </row>
    <row r="230" spans="1:22" s="601" customFormat="1" ht="30" customHeight="1">
      <c r="A230" s="1278"/>
      <c r="B230" s="1278"/>
      <c r="C230" s="1275"/>
      <c r="D230" s="1274"/>
      <c r="E230" s="602" t="s">
        <v>222</v>
      </c>
      <c r="F230" s="602" t="s">
        <v>222</v>
      </c>
      <c r="G230" s="603"/>
      <c r="H230" s="603"/>
      <c r="I230" s="604" t="s">
        <v>222</v>
      </c>
      <c r="J230" s="580" t="s">
        <v>222</v>
      </c>
      <c r="K230" s="603"/>
      <c r="L230" s="603"/>
      <c r="M230" s="603"/>
      <c r="N230" s="603"/>
      <c r="O230" s="603"/>
      <c r="P230" s="605"/>
      <c r="Q230" s="1276"/>
      <c r="R230" s="1276"/>
      <c r="S230" s="1276"/>
      <c r="T230" s="1277"/>
      <c r="U230" s="1277"/>
      <c r="V230" s="1277"/>
    </row>
    <row r="231" spans="1:22" s="601" customFormat="1" ht="30" customHeight="1">
      <c r="A231" s="1278"/>
      <c r="B231" s="1278"/>
      <c r="C231" s="1275"/>
      <c r="D231" s="1274"/>
      <c r="E231" s="602" t="s">
        <v>222</v>
      </c>
      <c r="F231" s="602" t="s">
        <v>222</v>
      </c>
      <c r="G231" s="603"/>
      <c r="H231" s="603"/>
      <c r="I231" s="604" t="s">
        <v>222</v>
      </c>
      <c r="J231" s="580" t="s">
        <v>222</v>
      </c>
      <c r="K231" s="603"/>
      <c r="L231" s="603"/>
      <c r="M231" s="603"/>
      <c r="N231" s="603"/>
      <c r="O231" s="603"/>
      <c r="P231" s="605"/>
      <c r="Q231" s="1276"/>
      <c r="R231" s="1276"/>
      <c r="S231" s="1276"/>
      <c r="T231" s="1277"/>
      <c r="U231" s="1277"/>
      <c r="V231" s="1277"/>
    </row>
    <row r="232" spans="1:22" s="601" customFormat="1" ht="30" customHeight="1">
      <c r="A232" s="1278"/>
      <c r="B232" s="1278"/>
      <c r="C232" s="1275"/>
      <c r="D232" s="1274"/>
      <c r="E232" s="602" t="s">
        <v>222</v>
      </c>
      <c r="F232" s="602" t="s">
        <v>222</v>
      </c>
      <c r="G232" s="603"/>
      <c r="H232" s="603"/>
      <c r="I232" s="604" t="s">
        <v>222</v>
      </c>
      <c r="J232" s="580" t="s">
        <v>222</v>
      </c>
      <c r="K232" s="603"/>
      <c r="L232" s="603"/>
      <c r="M232" s="603"/>
      <c r="N232" s="603"/>
      <c r="O232" s="603"/>
      <c r="P232" s="605"/>
      <c r="Q232" s="1276"/>
      <c r="R232" s="1276"/>
      <c r="S232" s="1276"/>
      <c r="T232" s="1277"/>
      <c r="U232" s="1277"/>
      <c r="V232" s="1277"/>
    </row>
    <row r="233" spans="1:22" s="601" customFormat="1" ht="30" customHeight="1">
      <c r="A233" s="1278"/>
      <c r="B233" s="1278"/>
      <c r="C233" s="1275"/>
      <c r="D233" s="1274"/>
      <c r="E233" s="602" t="s">
        <v>222</v>
      </c>
      <c r="F233" s="602" t="s">
        <v>222</v>
      </c>
      <c r="G233" s="603"/>
      <c r="H233" s="603"/>
      <c r="I233" s="604" t="s">
        <v>222</v>
      </c>
      <c r="J233" s="580" t="s">
        <v>222</v>
      </c>
      <c r="K233" s="603"/>
      <c r="L233" s="603"/>
      <c r="M233" s="603"/>
      <c r="N233" s="603"/>
      <c r="O233" s="603"/>
      <c r="P233" s="605"/>
      <c r="Q233" s="1276"/>
      <c r="R233" s="1276"/>
      <c r="S233" s="1276"/>
      <c r="T233" s="1277"/>
      <c r="U233" s="1277"/>
      <c r="V233" s="1277"/>
    </row>
    <row r="234" spans="1:22" s="601" customFormat="1" ht="30" customHeight="1">
      <c r="A234" s="1278"/>
      <c r="B234" s="1278"/>
      <c r="C234" s="1275"/>
      <c r="D234" s="1274"/>
      <c r="E234" s="602" t="s">
        <v>222</v>
      </c>
      <c r="F234" s="602" t="s">
        <v>222</v>
      </c>
      <c r="G234" s="603"/>
      <c r="H234" s="603"/>
      <c r="I234" s="604" t="s">
        <v>222</v>
      </c>
      <c r="J234" s="580" t="s">
        <v>222</v>
      </c>
      <c r="K234" s="603"/>
      <c r="L234" s="603"/>
      <c r="M234" s="603"/>
      <c r="N234" s="603"/>
      <c r="O234" s="603"/>
      <c r="P234" s="605"/>
      <c r="Q234" s="1276"/>
      <c r="R234" s="1276"/>
      <c r="S234" s="1276"/>
      <c r="T234" s="1277"/>
      <c r="U234" s="1277"/>
      <c r="V234" s="1277"/>
    </row>
    <row r="235" spans="1:22" s="601" customFormat="1" ht="30" customHeight="1">
      <c r="A235" s="1278"/>
      <c r="B235" s="1278"/>
      <c r="C235" s="1275"/>
      <c r="D235" s="1274"/>
      <c r="E235" s="602" t="s">
        <v>222</v>
      </c>
      <c r="F235" s="602" t="s">
        <v>222</v>
      </c>
      <c r="G235" s="603"/>
      <c r="H235" s="603"/>
      <c r="I235" s="604" t="s">
        <v>222</v>
      </c>
      <c r="J235" s="580" t="s">
        <v>222</v>
      </c>
      <c r="K235" s="603"/>
      <c r="L235" s="603"/>
      <c r="M235" s="603"/>
      <c r="N235" s="603"/>
      <c r="O235" s="603"/>
      <c r="P235" s="605"/>
      <c r="Q235" s="1276"/>
      <c r="R235" s="1276"/>
      <c r="S235" s="1276"/>
      <c r="T235" s="1277"/>
      <c r="U235" s="1277"/>
      <c r="V235" s="1277"/>
    </row>
    <row r="236" spans="1:22" s="601" customFormat="1" ht="30" customHeight="1">
      <c r="A236" s="1278"/>
      <c r="B236" s="1278"/>
      <c r="C236" s="1275"/>
      <c r="D236" s="1274"/>
      <c r="E236" s="602" t="s">
        <v>222</v>
      </c>
      <c r="F236" s="602" t="s">
        <v>222</v>
      </c>
      <c r="G236" s="603"/>
      <c r="H236" s="603"/>
      <c r="I236" s="604" t="s">
        <v>222</v>
      </c>
      <c r="J236" s="580" t="s">
        <v>222</v>
      </c>
      <c r="K236" s="603"/>
      <c r="L236" s="603"/>
      <c r="M236" s="603"/>
      <c r="N236" s="603"/>
      <c r="O236" s="603"/>
      <c r="P236" s="605"/>
      <c r="Q236" s="1276"/>
      <c r="R236" s="1276"/>
      <c r="S236" s="1276"/>
      <c r="T236" s="1277"/>
      <c r="U236" s="1277"/>
      <c r="V236" s="1277"/>
    </row>
    <row r="237" spans="1:22" s="601" customFormat="1" ht="30" customHeight="1">
      <c r="A237" s="1278"/>
      <c r="B237" s="1278"/>
      <c r="C237" s="1275"/>
      <c r="D237" s="1274"/>
      <c r="E237" s="602" t="s">
        <v>222</v>
      </c>
      <c r="F237" s="602" t="s">
        <v>222</v>
      </c>
      <c r="G237" s="603"/>
      <c r="H237" s="603"/>
      <c r="I237" s="604" t="s">
        <v>222</v>
      </c>
      <c r="J237" s="580" t="s">
        <v>222</v>
      </c>
      <c r="K237" s="603"/>
      <c r="L237" s="603"/>
      <c r="M237" s="603"/>
      <c r="N237" s="603"/>
      <c r="O237" s="603"/>
      <c r="P237" s="605"/>
      <c r="Q237" s="1276"/>
      <c r="R237" s="1276"/>
      <c r="S237" s="1276"/>
      <c r="T237" s="1277"/>
      <c r="U237" s="1277"/>
      <c r="V237" s="1277"/>
    </row>
    <row r="238" spans="1:22" s="601" customFormat="1" ht="30" customHeight="1">
      <c r="A238" s="1278"/>
      <c r="B238" s="1278"/>
      <c r="C238" s="1275"/>
      <c r="D238" s="1274"/>
      <c r="E238" s="602" t="s">
        <v>222</v>
      </c>
      <c r="F238" s="602" t="s">
        <v>222</v>
      </c>
      <c r="G238" s="603"/>
      <c r="H238" s="603"/>
      <c r="I238" s="604" t="s">
        <v>222</v>
      </c>
      <c r="J238" s="580" t="s">
        <v>222</v>
      </c>
      <c r="K238" s="603"/>
      <c r="L238" s="603"/>
      <c r="M238" s="603"/>
      <c r="N238" s="603"/>
      <c r="O238" s="603"/>
      <c r="P238" s="605"/>
      <c r="Q238" s="1276"/>
      <c r="R238" s="1276"/>
      <c r="S238" s="1276"/>
      <c r="T238" s="1277"/>
      <c r="U238" s="1277"/>
      <c r="V238" s="1277"/>
    </row>
    <row r="239" spans="1:22" s="601" customFormat="1" ht="30" customHeight="1">
      <c r="A239" s="1278"/>
      <c r="B239" s="1278"/>
      <c r="C239" s="1275"/>
      <c r="D239" s="1274"/>
      <c r="E239" s="602" t="s">
        <v>222</v>
      </c>
      <c r="F239" s="602" t="s">
        <v>222</v>
      </c>
      <c r="G239" s="603"/>
      <c r="H239" s="603"/>
      <c r="I239" s="604" t="s">
        <v>222</v>
      </c>
      <c r="J239" s="580" t="s">
        <v>222</v>
      </c>
      <c r="K239" s="603"/>
      <c r="L239" s="603"/>
      <c r="M239" s="603"/>
      <c r="N239" s="603"/>
      <c r="O239" s="603"/>
      <c r="P239" s="605"/>
      <c r="Q239" s="1276"/>
      <c r="R239" s="1276"/>
      <c r="S239" s="1276"/>
      <c r="T239" s="1277"/>
      <c r="U239" s="1277"/>
      <c r="V239" s="1277"/>
    </row>
    <row r="240" spans="1:22" s="601" customFormat="1" ht="30" customHeight="1">
      <c r="A240" s="1278"/>
      <c r="B240" s="1278"/>
      <c r="C240" s="1275"/>
      <c r="D240" s="1274"/>
      <c r="E240" s="602" t="s">
        <v>222</v>
      </c>
      <c r="F240" s="602" t="s">
        <v>222</v>
      </c>
      <c r="G240" s="603"/>
      <c r="H240" s="603"/>
      <c r="I240" s="604" t="s">
        <v>222</v>
      </c>
      <c r="J240" s="580" t="s">
        <v>222</v>
      </c>
      <c r="K240" s="603"/>
      <c r="L240" s="603"/>
      <c r="M240" s="603"/>
      <c r="N240" s="603"/>
      <c r="O240" s="603"/>
      <c r="P240" s="605"/>
      <c r="Q240" s="1276"/>
      <c r="R240" s="1276"/>
      <c r="S240" s="1276"/>
      <c r="T240" s="1277"/>
      <c r="U240" s="1277"/>
      <c r="V240" s="1277"/>
    </row>
    <row r="241" spans="1:22" s="601" customFormat="1" ht="30" customHeight="1">
      <c r="A241" s="1278"/>
      <c r="B241" s="1278"/>
      <c r="C241" s="1275"/>
      <c r="D241" s="1274"/>
      <c r="E241" s="602" t="s">
        <v>222</v>
      </c>
      <c r="F241" s="602" t="s">
        <v>222</v>
      </c>
      <c r="G241" s="603"/>
      <c r="H241" s="603"/>
      <c r="I241" s="604" t="s">
        <v>222</v>
      </c>
      <c r="J241" s="580" t="s">
        <v>222</v>
      </c>
      <c r="K241" s="603"/>
      <c r="L241" s="603"/>
      <c r="M241" s="603"/>
      <c r="N241" s="603"/>
      <c r="O241" s="603"/>
      <c r="P241" s="605"/>
      <c r="Q241" s="1276"/>
      <c r="R241" s="1276"/>
      <c r="S241" s="1276"/>
      <c r="T241" s="1277"/>
      <c r="U241" s="1277"/>
      <c r="V241" s="1277"/>
    </row>
    <row r="242" spans="1:22" s="601" customFormat="1" ht="30" customHeight="1">
      <c r="A242" s="1278"/>
      <c r="B242" s="1278"/>
      <c r="C242" s="1275"/>
      <c r="D242" s="1274"/>
      <c r="E242" s="602" t="s">
        <v>222</v>
      </c>
      <c r="F242" s="602" t="s">
        <v>222</v>
      </c>
      <c r="G242" s="603"/>
      <c r="H242" s="603"/>
      <c r="I242" s="604" t="s">
        <v>222</v>
      </c>
      <c r="J242" s="580" t="s">
        <v>222</v>
      </c>
      <c r="K242" s="603"/>
      <c r="L242" s="603"/>
      <c r="M242" s="603"/>
      <c r="N242" s="603"/>
      <c r="O242" s="603"/>
      <c r="P242" s="605"/>
      <c r="Q242" s="1276"/>
      <c r="R242" s="1276"/>
      <c r="S242" s="1276"/>
      <c r="T242" s="1277"/>
      <c r="U242" s="1277"/>
      <c r="V242" s="1277"/>
    </row>
    <row r="243" spans="1:22" s="601" customFormat="1" ht="30" customHeight="1">
      <c r="A243" s="1278"/>
      <c r="B243" s="1278"/>
      <c r="C243" s="1275"/>
      <c r="D243" s="1274"/>
      <c r="E243" s="602" t="s">
        <v>222</v>
      </c>
      <c r="F243" s="602" t="s">
        <v>222</v>
      </c>
      <c r="G243" s="603"/>
      <c r="H243" s="603"/>
      <c r="I243" s="604" t="s">
        <v>222</v>
      </c>
      <c r="J243" s="580" t="s">
        <v>222</v>
      </c>
      <c r="K243" s="603"/>
      <c r="L243" s="603"/>
      <c r="M243" s="603"/>
      <c r="N243" s="603"/>
      <c r="O243" s="603"/>
      <c r="P243" s="605"/>
      <c r="Q243" s="1276"/>
      <c r="R243" s="1276"/>
      <c r="S243" s="1276"/>
      <c r="T243" s="1277"/>
      <c r="U243" s="1277"/>
      <c r="V243" s="1277"/>
    </row>
    <row r="244" spans="1:22" s="601" customFormat="1" ht="30" customHeight="1">
      <c r="A244" s="1278"/>
      <c r="B244" s="1278"/>
      <c r="C244" s="1275"/>
      <c r="D244" s="1274"/>
      <c r="E244" s="602" t="s">
        <v>222</v>
      </c>
      <c r="F244" s="602" t="s">
        <v>222</v>
      </c>
      <c r="G244" s="603"/>
      <c r="H244" s="603"/>
      <c r="I244" s="604" t="s">
        <v>222</v>
      </c>
      <c r="J244" s="580" t="s">
        <v>222</v>
      </c>
      <c r="K244" s="603"/>
      <c r="L244" s="603"/>
      <c r="M244" s="603"/>
      <c r="N244" s="603"/>
      <c r="O244" s="603"/>
      <c r="P244" s="605"/>
      <c r="Q244" s="1276"/>
      <c r="R244" s="1276"/>
      <c r="S244" s="1276"/>
      <c r="T244" s="1277"/>
      <c r="U244" s="1277"/>
      <c r="V244" s="1277"/>
    </row>
    <row r="245" spans="1:22" s="601" customFormat="1" ht="30" customHeight="1">
      <c r="A245" s="1278"/>
      <c r="B245" s="1278"/>
      <c r="C245" s="1275"/>
      <c r="D245" s="1274"/>
      <c r="E245" s="602" t="s">
        <v>222</v>
      </c>
      <c r="F245" s="602" t="s">
        <v>222</v>
      </c>
      <c r="G245" s="603"/>
      <c r="H245" s="603"/>
      <c r="I245" s="604" t="s">
        <v>222</v>
      </c>
      <c r="J245" s="580" t="s">
        <v>222</v>
      </c>
      <c r="K245" s="603"/>
      <c r="L245" s="603"/>
      <c r="M245" s="603"/>
      <c r="N245" s="603"/>
      <c r="O245" s="603"/>
      <c r="P245" s="605"/>
      <c r="Q245" s="1276"/>
      <c r="R245" s="1276"/>
      <c r="S245" s="1276"/>
      <c r="T245" s="1277"/>
      <c r="U245" s="1277"/>
      <c r="V245" s="1277"/>
    </row>
    <row r="246" spans="1:22" s="601" customFormat="1" ht="30" customHeight="1">
      <c r="A246" s="1278"/>
      <c r="B246" s="1278"/>
      <c r="C246" s="1275"/>
      <c r="D246" s="1274"/>
      <c r="E246" s="602" t="s">
        <v>222</v>
      </c>
      <c r="F246" s="602" t="s">
        <v>222</v>
      </c>
      <c r="G246" s="603"/>
      <c r="H246" s="603"/>
      <c r="I246" s="604" t="s">
        <v>222</v>
      </c>
      <c r="J246" s="580" t="s">
        <v>222</v>
      </c>
      <c r="K246" s="603"/>
      <c r="L246" s="603"/>
      <c r="M246" s="603"/>
      <c r="N246" s="603"/>
      <c r="O246" s="603"/>
      <c r="P246" s="605"/>
      <c r="Q246" s="1276"/>
      <c r="R246" s="1276"/>
      <c r="S246" s="1276"/>
      <c r="T246" s="1277"/>
      <c r="U246" s="1277"/>
      <c r="V246" s="1277"/>
    </row>
    <row r="247" spans="1:22" s="601" customFormat="1" ht="30" customHeight="1">
      <c r="A247" s="1278"/>
      <c r="B247" s="1278"/>
      <c r="C247" s="1275"/>
      <c r="D247" s="1274"/>
      <c r="E247" s="602" t="s">
        <v>222</v>
      </c>
      <c r="F247" s="602" t="s">
        <v>222</v>
      </c>
      <c r="G247" s="603"/>
      <c r="H247" s="603"/>
      <c r="I247" s="604" t="s">
        <v>222</v>
      </c>
      <c r="J247" s="580" t="s">
        <v>222</v>
      </c>
      <c r="K247" s="603"/>
      <c r="L247" s="603"/>
      <c r="M247" s="603"/>
      <c r="N247" s="603"/>
      <c r="O247" s="603"/>
      <c r="P247" s="605"/>
      <c r="Q247" s="1276"/>
      <c r="R247" s="1276"/>
      <c r="S247" s="1276"/>
      <c r="T247" s="1277"/>
      <c r="U247" s="1277"/>
      <c r="V247" s="1277"/>
    </row>
    <row r="248" spans="1:22" s="601" customFormat="1" ht="30" customHeight="1">
      <c r="A248" s="1278"/>
      <c r="B248" s="1278"/>
      <c r="C248" s="1275"/>
      <c r="D248" s="1274"/>
      <c r="E248" s="602" t="s">
        <v>222</v>
      </c>
      <c r="F248" s="602" t="s">
        <v>222</v>
      </c>
      <c r="G248" s="603"/>
      <c r="H248" s="603"/>
      <c r="I248" s="604" t="s">
        <v>222</v>
      </c>
      <c r="J248" s="580" t="s">
        <v>222</v>
      </c>
      <c r="K248" s="603"/>
      <c r="L248" s="603"/>
      <c r="M248" s="603"/>
      <c r="N248" s="603"/>
      <c r="O248" s="603"/>
      <c r="P248" s="605"/>
      <c r="Q248" s="1276"/>
      <c r="R248" s="1276"/>
      <c r="S248" s="1276"/>
      <c r="T248" s="1277"/>
      <c r="U248" s="1277"/>
      <c r="V248" s="1277"/>
    </row>
    <row r="249" spans="1:22" s="601" customFormat="1" ht="30" customHeight="1">
      <c r="A249" s="1278"/>
      <c r="B249" s="1278"/>
      <c r="C249" s="1275"/>
      <c r="D249" s="1274"/>
      <c r="E249" s="602" t="s">
        <v>222</v>
      </c>
      <c r="F249" s="602" t="s">
        <v>222</v>
      </c>
      <c r="G249" s="603"/>
      <c r="H249" s="603"/>
      <c r="I249" s="604" t="s">
        <v>222</v>
      </c>
      <c r="J249" s="580" t="s">
        <v>222</v>
      </c>
      <c r="K249" s="603"/>
      <c r="L249" s="603"/>
      <c r="M249" s="603"/>
      <c r="N249" s="603"/>
      <c r="O249" s="603"/>
      <c r="P249" s="605"/>
      <c r="Q249" s="1276"/>
      <c r="R249" s="1276"/>
      <c r="S249" s="1276"/>
      <c r="T249" s="1277"/>
      <c r="U249" s="1277"/>
      <c r="V249" s="1277"/>
    </row>
    <row r="250" spans="1:22" s="601" customFormat="1" ht="30" customHeight="1">
      <c r="A250" s="1278"/>
      <c r="B250" s="1278"/>
      <c r="C250" s="1275"/>
      <c r="D250" s="1274"/>
      <c r="E250" s="602" t="s">
        <v>222</v>
      </c>
      <c r="F250" s="602" t="s">
        <v>222</v>
      </c>
      <c r="G250" s="603"/>
      <c r="H250" s="603"/>
      <c r="I250" s="604" t="s">
        <v>222</v>
      </c>
      <c r="J250" s="580" t="s">
        <v>222</v>
      </c>
      <c r="K250" s="603"/>
      <c r="L250" s="603"/>
      <c r="M250" s="603"/>
      <c r="N250" s="603"/>
      <c r="O250" s="603"/>
      <c r="P250" s="605"/>
      <c r="Q250" s="1276"/>
      <c r="R250" s="1276"/>
      <c r="S250" s="1276"/>
      <c r="T250" s="1277"/>
      <c r="U250" s="1277"/>
      <c r="V250" s="1277"/>
    </row>
    <row r="251" spans="1:22" s="601" customFormat="1" ht="30" customHeight="1">
      <c r="A251" s="1278"/>
      <c r="B251" s="1278"/>
      <c r="C251" s="1275"/>
      <c r="D251" s="1274"/>
      <c r="E251" s="602" t="s">
        <v>222</v>
      </c>
      <c r="F251" s="602" t="s">
        <v>222</v>
      </c>
      <c r="G251" s="603"/>
      <c r="H251" s="603"/>
      <c r="I251" s="604" t="s">
        <v>222</v>
      </c>
      <c r="J251" s="580" t="s">
        <v>222</v>
      </c>
      <c r="K251" s="603"/>
      <c r="L251" s="603"/>
      <c r="M251" s="603"/>
      <c r="N251" s="603"/>
      <c r="O251" s="603"/>
      <c r="P251" s="605"/>
      <c r="Q251" s="1276"/>
      <c r="R251" s="1276"/>
      <c r="S251" s="1276"/>
      <c r="T251" s="1277"/>
      <c r="U251" s="1277"/>
      <c r="V251" s="1277"/>
    </row>
    <row r="252" spans="1:22" s="601" customFormat="1" ht="30" customHeight="1">
      <c r="A252" s="1278"/>
      <c r="B252" s="1278"/>
      <c r="C252" s="1275"/>
      <c r="D252" s="1274"/>
      <c r="E252" s="602" t="s">
        <v>222</v>
      </c>
      <c r="F252" s="602" t="s">
        <v>222</v>
      </c>
      <c r="G252" s="603"/>
      <c r="H252" s="603"/>
      <c r="I252" s="604" t="s">
        <v>222</v>
      </c>
      <c r="J252" s="580" t="s">
        <v>222</v>
      </c>
      <c r="K252" s="603"/>
      <c r="L252" s="603"/>
      <c r="M252" s="603"/>
      <c r="N252" s="603"/>
      <c r="O252" s="603"/>
      <c r="P252" s="605"/>
      <c r="Q252" s="1276"/>
      <c r="R252" s="1276"/>
      <c r="S252" s="1276"/>
      <c r="T252" s="1277"/>
      <c r="U252" s="1277"/>
      <c r="V252" s="1277"/>
    </row>
    <row r="253" spans="1:22" s="601" customFormat="1" ht="30" customHeight="1">
      <c r="A253" s="1278"/>
      <c r="B253" s="1278"/>
      <c r="C253" s="1275"/>
      <c r="D253" s="1274"/>
      <c r="E253" s="602" t="s">
        <v>222</v>
      </c>
      <c r="F253" s="602" t="s">
        <v>222</v>
      </c>
      <c r="G253" s="603"/>
      <c r="H253" s="603"/>
      <c r="I253" s="604" t="s">
        <v>222</v>
      </c>
      <c r="J253" s="580" t="s">
        <v>222</v>
      </c>
      <c r="K253" s="603"/>
      <c r="L253" s="603"/>
      <c r="M253" s="603"/>
      <c r="N253" s="603"/>
      <c r="O253" s="603"/>
      <c r="P253" s="605"/>
      <c r="Q253" s="1276"/>
      <c r="R253" s="1276"/>
      <c r="S253" s="1276"/>
      <c r="T253" s="1277"/>
      <c r="U253" s="1277"/>
      <c r="V253" s="1277"/>
    </row>
    <row r="254" spans="1:22" s="601" customFormat="1" ht="30" customHeight="1">
      <c r="A254" s="1278"/>
      <c r="B254" s="1278"/>
      <c r="C254" s="1275"/>
      <c r="D254" s="1274"/>
      <c r="E254" s="602" t="s">
        <v>222</v>
      </c>
      <c r="F254" s="602" t="s">
        <v>222</v>
      </c>
      <c r="G254" s="603"/>
      <c r="H254" s="603"/>
      <c r="I254" s="604" t="s">
        <v>222</v>
      </c>
      <c r="J254" s="580" t="s">
        <v>222</v>
      </c>
      <c r="K254" s="603"/>
      <c r="L254" s="603"/>
      <c r="M254" s="603"/>
      <c r="N254" s="603"/>
      <c r="O254" s="603"/>
      <c r="P254" s="605"/>
      <c r="Q254" s="1276"/>
      <c r="R254" s="1276"/>
      <c r="S254" s="1276"/>
      <c r="T254" s="1277"/>
      <c r="U254" s="1277"/>
      <c r="V254" s="1277"/>
    </row>
    <row r="255" spans="1:22" s="601" customFormat="1" ht="30" customHeight="1">
      <c r="A255" s="1278"/>
      <c r="B255" s="1278"/>
      <c r="C255" s="1275"/>
      <c r="D255" s="1274"/>
      <c r="E255" s="602" t="s">
        <v>222</v>
      </c>
      <c r="F255" s="602" t="s">
        <v>222</v>
      </c>
      <c r="G255" s="603"/>
      <c r="H255" s="603"/>
      <c r="I255" s="604" t="s">
        <v>222</v>
      </c>
      <c r="J255" s="580" t="s">
        <v>222</v>
      </c>
      <c r="K255" s="603"/>
      <c r="L255" s="603"/>
      <c r="M255" s="603"/>
      <c r="N255" s="603"/>
      <c r="O255" s="603"/>
      <c r="P255" s="605"/>
      <c r="Q255" s="1276"/>
      <c r="R255" s="1276"/>
      <c r="S255" s="1276"/>
      <c r="T255" s="1277"/>
      <c r="U255" s="1277"/>
      <c r="V255" s="1277"/>
    </row>
    <row r="256" spans="1:22" s="601" customFormat="1" ht="30" customHeight="1">
      <c r="A256" s="1278"/>
      <c r="B256" s="1278"/>
      <c r="C256" s="1275"/>
      <c r="D256" s="1274"/>
      <c r="E256" s="602" t="s">
        <v>222</v>
      </c>
      <c r="F256" s="602" t="s">
        <v>222</v>
      </c>
      <c r="G256" s="603"/>
      <c r="H256" s="603"/>
      <c r="I256" s="604" t="s">
        <v>222</v>
      </c>
      <c r="J256" s="580" t="s">
        <v>222</v>
      </c>
      <c r="K256" s="603"/>
      <c r="L256" s="603"/>
      <c r="M256" s="603"/>
      <c r="N256" s="603"/>
      <c r="O256" s="603"/>
      <c r="P256" s="605"/>
      <c r="Q256" s="1276"/>
      <c r="R256" s="1276"/>
      <c r="S256" s="1276"/>
      <c r="T256" s="1277"/>
      <c r="U256" s="1277"/>
      <c r="V256" s="1277"/>
    </row>
    <row r="257" spans="1:22" s="601" customFormat="1" ht="30" customHeight="1">
      <c r="A257" s="1278"/>
      <c r="B257" s="1278"/>
      <c r="C257" s="1275"/>
      <c r="D257" s="1274"/>
      <c r="E257" s="602" t="s">
        <v>222</v>
      </c>
      <c r="F257" s="602" t="s">
        <v>222</v>
      </c>
      <c r="G257" s="603"/>
      <c r="H257" s="603"/>
      <c r="I257" s="604" t="s">
        <v>222</v>
      </c>
      <c r="J257" s="580" t="s">
        <v>222</v>
      </c>
      <c r="K257" s="603"/>
      <c r="L257" s="603"/>
      <c r="M257" s="603"/>
      <c r="N257" s="603"/>
      <c r="O257" s="603"/>
      <c r="P257" s="605"/>
      <c r="Q257" s="1276"/>
      <c r="R257" s="1276"/>
      <c r="S257" s="1276"/>
      <c r="T257" s="1277"/>
      <c r="U257" s="1277"/>
      <c r="V257" s="1277"/>
    </row>
    <row r="258" spans="1:22" s="601" customFormat="1" ht="30" customHeight="1">
      <c r="A258" s="1278"/>
      <c r="B258" s="1278"/>
      <c r="C258" s="1275"/>
      <c r="D258" s="1274"/>
      <c r="E258" s="602" t="s">
        <v>222</v>
      </c>
      <c r="F258" s="602" t="s">
        <v>222</v>
      </c>
      <c r="G258" s="603"/>
      <c r="H258" s="603"/>
      <c r="I258" s="604" t="s">
        <v>222</v>
      </c>
      <c r="J258" s="580" t="s">
        <v>222</v>
      </c>
      <c r="K258" s="603"/>
      <c r="L258" s="603"/>
      <c r="M258" s="603"/>
      <c r="N258" s="603"/>
      <c r="O258" s="603"/>
      <c r="P258" s="605"/>
      <c r="Q258" s="1276"/>
      <c r="R258" s="1276"/>
      <c r="S258" s="1276"/>
      <c r="T258" s="1277"/>
      <c r="U258" s="1277"/>
      <c r="V258" s="1277"/>
    </row>
    <row r="259" spans="1:22" s="601" customFormat="1" ht="30" customHeight="1">
      <c r="A259" s="1278"/>
      <c r="B259" s="1278"/>
      <c r="C259" s="1275"/>
      <c r="D259" s="1274"/>
      <c r="E259" s="602" t="s">
        <v>222</v>
      </c>
      <c r="F259" s="602" t="s">
        <v>222</v>
      </c>
      <c r="G259" s="603"/>
      <c r="H259" s="603"/>
      <c r="I259" s="604" t="s">
        <v>222</v>
      </c>
      <c r="J259" s="580" t="s">
        <v>222</v>
      </c>
      <c r="K259" s="603"/>
      <c r="L259" s="603"/>
      <c r="M259" s="603"/>
      <c r="N259" s="603"/>
      <c r="O259" s="603"/>
      <c r="P259" s="605"/>
      <c r="Q259" s="1276"/>
      <c r="R259" s="1276"/>
      <c r="S259" s="1276"/>
      <c r="T259" s="1277"/>
      <c r="U259" s="1277"/>
      <c r="V259" s="1277"/>
    </row>
    <row r="260" spans="1:22" s="601" customFormat="1" ht="30" customHeight="1">
      <c r="A260" s="1278"/>
      <c r="B260" s="1278"/>
      <c r="C260" s="1275"/>
      <c r="D260" s="1274"/>
      <c r="E260" s="602" t="s">
        <v>222</v>
      </c>
      <c r="F260" s="602" t="s">
        <v>222</v>
      </c>
      <c r="G260" s="603"/>
      <c r="H260" s="603"/>
      <c r="I260" s="604" t="s">
        <v>222</v>
      </c>
      <c r="J260" s="580" t="s">
        <v>222</v>
      </c>
      <c r="K260" s="603"/>
      <c r="L260" s="603"/>
      <c r="M260" s="603"/>
      <c r="N260" s="603"/>
      <c r="O260" s="603"/>
      <c r="P260" s="605"/>
      <c r="Q260" s="1276"/>
      <c r="R260" s="1276"/>
      <c r="S260" s="1276"/>
      <c r="T260" s="1277"/>
      <c r="U260" s="1277"/>
      <c r="V260" s="1277"/>
    </row>
    <row r="261" spans="1:22" s="601" customFormat="1" ht="30" customHeight="1">
      <c r="A261" s="1278"/>
      <c r="B261" s="1278"/>
      <c r="C261" s="1275"/>
      <c r="D261" s="1274"/>
      <c r="E261" s="602" t="s">
        <v>222</v>
      </c>
      <c r="F261" s="602" t="s">
        <v>222</v>
      </c>
      <c r="G261" s="603"/>
      <c r="H261" s="603"/>
      <c r="I261" s="604" t="s">
        <v>222</v>
      </c>
      <c r="J261" s="580" t="s">
        <v>222</v>
      </c>
      <c r="K261" s="603"/>
      <c r="L261" s="603"/>
      <c r="M261" s="603"/>
      <c r="N261" s="603"/>
      <c r="O261" s="603"/>
      <c r="P261" s="605"/>
      <c r="Q261" s="1276"/>
      <c r="R261" s="1276"/>
      <c r="S261" s="1276"/>
      <c r="T261" s="1277"/>
      <c r="U261" s="1277"/>
      <c r="V261" s="1277"/>
    </row>
    <row r="262" spans="1:22" s="601" customFormat="1" ht="30" customHeight="1">
      <c r="A262" s="1278"/>
      <c r="B262" s="1278"/>
      <c r="C262" s="1275"/>
      <c r="D262" s="1274"/>
      <c r="E262" s="602" t="s">
        <v>222</v>
      </c>
      <c r="F262" s="602" t="s">
        <v>222</v>
      </c>
      <c r="G262" s="603"/>
      <c r="H262" s="603"/>
      <c r="I262" s="604" t="s">
        <v>222</v>
      </c>
      <c r="J262" s="580" t="s">
        <v>222</v>
      </c>
      <c r="K262" s="603"/>
      <c r="L262" s="603"/>
      <c r="M262" s="603"/>
      <c r="N262" s="603"/>
      <c r="O262" s="603"/>
      <c r="P262" s="605"/>
      <c r="Q262" s="1276"/>
      <c r="R262" s="1276"/>
      <c r="S262" s="1276"/>
      <c r="T262" s="1277"/>
      <c r="U262" s="1277"/>
      <c r="V262" s="1277"/>
    </row>
    <row r="263" spans="1:22" s="601" customFormat="1" ht="30" customHeight="1">
      <c r="A263" s="1278"/>
      <c r="B263" s="1278"/>
      <c r="C263" s="1275"/>
      <c r="D263" s="1274"/>
      <c r="E263" s="602" t="s">
        <v>222</v>
      </c>
      <c r="F263" s="602" t="s">
        <v>222</v>
      </c>
      <c r="G263" s="603"/>
      <c r="H263" s="603"/>
      <c r="I263" s="604" t="s">
        <v>222</v>
      </c>
      <c r="J263" s="580" t="s">
        <v>222</v>
      </c>
      <c r="K263" s="603"/>
      <c r="L263" s="603"/>
      <c r="M263" s="603"/>
      <c r="N263" s="603"/>
      <c r="O263" s="603"/>
      <c r="P263" s="605"/>
      <c r="Q263" s="1276"/>
      <c r="R263" s="1276"/>
      <c r="S263" s="1276"/>
      <c r="T263" s="1277"/>
      <c r="U263" s="1277"/>
      <c r="V263" s="1277"/>
    </row>
    <row r="264" spans="1:22" s="601" customFormat="1" ht="30" customHeight="1">
      <c r="A264" s="1278"/>
      <c r="B264" s="1278"/>
      <c r="C264" s="1275"/>
      <c r="D264" s="1274"/>
      <c r="E264" s="602" t="s">
        <v>222</v>
      </c>
      <c r="F264" s="602" t="s">
        <v>222</v>
      </c>
      <c r="G264" s="603"/>
      <c r="H264" s="603"/>
      <c r="I264" s="604" t="s">
        <v>222</v>
      </c>
      <c r="J264" s="580" t="s">
        <v>222</v>
      </c>
      <c r="K264" s="603"/>
      <c r="L264" s="603"/>
      <c r="M264" s="603"/>
      <c r="N264" s="603"/>
      <c r="O264" s="603"/>
      <c r="P264" s="605"/>
      <c r="Q264" s="1276"/>
      <c r="R264" s="1276"/>
      <c r="S264" s="1276"/>
      <c r="T264" s="1277"/>
      <c r="U264" s="1277"/>
      <c r="V264" s="1277"/>
    </row>
    <row r="265" spans="1:22" s="601" customFormat="1" ht="30" customHeight="1">
      <c r="A265" s="1278"/>
      <c r="B265" s="1278"/>
      <c r="C265" s="1275"/>
      <c r="D265" s="1274"/>
      <c r="E265" s="602" t="s">
        <v>222</v>
      </c>
      <c r="F265" s="602" t="s">
        <v>222</v>
      </c>
      <c r="G265" s="603"/>
      <c r="H265" s="603"/>
      <c r="I265" s="604" t="s">
        <v>222</v>
      </c>
      <c r="J265" s="580" t="s">
        <v>222</v>
      </c>
      <c r="K265" s="603"/>
      <c r="L265" s="603"/>
      <c r="M265" s="603"/>
      <c r="N265" s="603"/>
      <c r="O265" s="603"/>
      <c r="P265" s="605"/>
      <c r="Q265" s="1276"/>
      <c r="R265" s="1276"/>
      <c r="S265" s="1276"/>
      <c r="T265" s="1277"/>
      <c r="U265" s="1277"/>
      <c r="V265" s="1277"/>
    </row>
    <row r="266" spans="1:22" s="601" customFormat="1" ht="30" customHeight="1">
      <c r="A266" s="1278"/>
      <c r="B266" s="1278"/>
      <c r="C266" s="1275"/>
      <c r="D266" s="1274"/>
      <c r="E266" s="602" t="s">
        <v>222</v>
      </c>
      <c r="F266" s="602" t="s">
        <v>222</v>
      </c>
      <c r="G266" s="603"/>
      <c r="H266" s="603"/>
      <c r="I266" s="604" t="s">
        <v>222</v>
      </c>
      <c r="J266" s="580" t="s">
        <v>222</v>
      </c>
      <c r="K266" s="603"/>
      <c r="L266" s="603"/>
      <c r="M266" s="603"/>
      <c r="N266" s="603"/>
      <c r="O266" s="603"/>
      <c r="P266" s="605"/>
      <c r="Q266" s="1276"/>
      <c r="R266" s="1276"/>
      <c r="S266" s="1276"/>
      <c r="T266" s="1277"/>
      <c r="U266" s="1277"/>
      <c r="V266" s="1277"/>
    </row>
    <row r="267" spans="1:22" s="601" customFormat="1" ht="30" customHeight="1">
      <c r="A267" s="1278"/>
      <c r="B267" s="1278"/>
      <c r="C267" s="1275"/>
      <c r="D267" s="1274"/>
      <c r="E267" s="602" t="s">
        <v>222</v>
      </c>
      <c r="F267" s="602" t="s">
        <v>222</v>
      </c>
      <c r="G267" s="603"/>
      <c r="H267" s="603"/>
      <c r="I267" s="604" t="s">
        <v>222</v>
      </c>
      <c r="J267" s="580" t="s">
        <v>222</v>
      </c>
      <c r="K267" s="603"/>
      <c r="L267" s="603"/>
      <c r="M267" s="603"/>
      <c r="N267" s="603"/>
      <c r="O267" s="603"/>
      <c r="P267" s="605"/>
      <c r="Q267" s="1276"/>
      <c r="R267" s="1276"/>
      <c r="S267" s="1276"/>
      <c r="T267" s="1277"/>
      <c r="U267" s="1277"/>
      <c r="V267" s="1277"/>
    </row>
    <row r="268" spans="1:22" s="601" customFormat="1" ht="30" customHeight="1">
      <c r="A268" s="1278"/>
      <c r="B268" s="1278"/>
      <c r="C268" s="1275"/>
      <c r="D268" s="1274"/>
      <c r="E268" s="602" t="s">
        <v>222</v>
      </c>
      <c r="F268" s="602" t="s">
        <v>222</v>
      </c>
      <c r="G268" s="603"/>
      <c r="H268" s="603"/>
      <c r="I268" s="604" t="s">
        <v>222</v>
      </c>
      <c r="J268" s="580" t="s">
        <v>222</v>
      </c>
      <c r="K268" s="603"/>
      <c r="L268" s="603"/>
      <c r="M268" s="603"/>
      <c r="N268" s="603"/>
      <c r="O268" s="603"/>
      <c r="P268" s="605"/>
      <c r="Q268" s="1276"/>
      <c r="R268" s="1276"/>
      <c r="S268" s="1276"/>
      <c r="T268" s="1277"/>
      <c r="U268" s="1277"/>
      <c r="V268" s="1277"/>
    </row>
    <row r="269" spans="1:22" s="601" customFormat="1" ht="30" customHeight="1">
      <c r="A269" s="1278"/>
      <c r="B269" s="1278"/>
      <c r="C269" s="1275"/>
      <c r="D269" s="1274"/>
      <c r="E269" s="602" t="s">
        <v>222</v>
      </c>
      <c r="F269" s="602" t="s">
        <v>222</v>
      </c>
      <c r="G269" s="603"/>
      <c r="H269" s="603"/>
      <c r="I269" s="604" t="s">
        <v>222</v>
      </c>
      <c r="J269" s="580" t="s">
        <v>222</v>
      </c>
      <c r="K269" s="603"/>
      <c r="L269" s="603"/>
      <c r="M269" s="603"/>
      <c r="N269" s="603"/>
      <c r="O269" s="603"/>
      <c r="P269" s="605"/>
      <c r="Q269" s="1276"/>
      <c r="R269" s="1276"/>
      <c r="S269" s="1276"/>
      <c r="T269" s="1277"/>
      <c r="U269" s="1277"/>
      <c r="V269" s="1277"/>
    </row>
    <row r="270" spans="1:22" s="601" customFormat="1" ht="30" customHeight="1">
      <c r="A270" s="1278"/>
      <c r="B270" s="1278"/>
      <c r="C270" s="1275"/>
      <c r="D270" s="1274"/>
      <c r="E270" s="602" t="s">
        <v>222</v>
      </c>
      <c r="F270" s="602" t="s">
        <v>222</v>
      </c>
      <c r="G270" s="603"/>
      <c r="H270" s="603"/>
      <c r="I270" s="604" t="s">
        <v>222</v>
      </c>
      <c r="J270" s="580" t="s">
        <v>222</v>
      </c>
      <c r="K270" s="603"/>
      <c r="L270" s="603"/>
      <c r="M270" s="603"/>
      <c r="N270" s="603"/>
      <c r="O270" s="603"/>
      <c r="P270" s="605"/>
      <c r="Q270" s="1276"/>
      <c r="R270" s="1276"/>
      <c r="S270" s="1276"/>
      <c r="T270" s="1277"/>
      <c r="U270" s="1277"/>
      <c r="V270" s="1277"/>
    </row>
    <row r="271" spans="1:22" s="601" customFormat="1" ht="30" customHeight="1">
      <c r="A271" s="1278"/>
      <c r="B271" s="1278"/>
      <c r="C271" s="1275"/>
      <c r="D271" s="1274"/>
      <c r="E271" s="602" t="s">
        <v>222</v>
      </c>
      <c r="F271" s="602" t="s">
        <v>222</v>
      </c>
      <c r="G271" s="603"/>
      <c r="H271" s="603"/>
      <c r="I271" s="604" t="s">
        <v>222</v>
      </c>
      <c r="J271" s="580" t="s">
        <v>222</v>
      </c>
      <c r="K271" s="603"/>
      <c r="L271" s="603"/>
      <c r="M271" s="603"/>
      <c r="N271" s="603"/>
      <c r="O271" s="603"/>
      <c r="P271" s="605"/>
      <c r="Q271" s="1276"/>
      <c r="R271" s="1276"/>
      <c r="S271" s="1276"/>
      <c r="T271" s="1277"/>
      <c r="U271" s="1277"/>
      <c r="V271" s="1277"/>
    </row>
    <row r="272" spans="1:22" s="601" customFormat="1" ht="30" customHeight="1">
      <c r="A272" s="1278"/>
      <c r="B272" s="1278"/>
      <c r="C272" s="1275"/>
      <c r="D272" s="1274"/>
      <c r="E272" s="602" t="s">
        <v>222</v>
      </c>
      <c r="F272" s="602" t="s">
        <v>222</v>
      </c>
      <c r="G272" s="603"/>
      <c r="H272" s="603"/>
      <c r="I272" s="604" t="s">
        <v>222</v>
      </c>
      <c r="J272" s="580" t="s">
        <v>222</v>
      </c>
      <c r="K272" s="603"/>
      <c r="L272" s="603"/>
      <c r="M272" s="603"/>
      <c r="N272" s="603"/>
      <c r="O272" s="603"/>
      <c r="P272" s="605"/>
      <c r="Q272" s="1276"/>
      <c r="R272" s="1276"/>
      <c r="S272" s="1276"/>
      <c r="T272" s="1277"/>
      <c r="U272" s="1277"/>
      <c r="V272" s="1277"/>
    </row>
    <row r="273" spans="1:22" s="601" customFormat="1" ht="30" customHeight="1">
      <c r="A273" s="1278"/>
      <c r="B273" s="1278"/>
      <c r="C273" s="1275"/>
      <c r="D273" s="1274"/>
      <c r="E273" s="602" t="s">
        <v>222</v>
      </c>
      <c r="F273" s="602" t="s">
        <v>222</v>
      </c>
      <c r="G273" s="603"/>
      <c r="H273" s="603"/>
      <c r="I273" s="604" t="s">
        <v>222</v>
      </c>
      <c r="J273" s="580" t="s">
        <v>222</v>
      </c>
      <c r="K273" s="603"/>
      <c r="L273" s="603"/>
      <c r="M273" s="603"/>
      <c r="N273" s="603"/>
      <c r="O273" s="603"/>
      <c r="P273" s="605"/>
      <c r="Q273" s="1276"/>
      <c r="R273" s="1276"/>
      <c r="S273" s="1276"/>
      <c r="T273" s="1277"/>
      <c r="U273" s="1277"/>
      <c r="V273" s="1277"/>
    </row>
    <row r="274" spans="1:22" s="601" customFormat="1" ht="30" customHeight="1">
      <c r="A274" s="1278"/>
      <c r="B274" s="1278"/>
      <c r="C274" s="1275"/>
      <c r="D274" s="1274"/>
      <c r="E274" s="602" t="s">
        <v>222</v>
      </c>
      <c r="F274" s="602" t="s">
        <v>222</v>
      </c>
      <c r="G274" s="603"/>
      <c r="H274" s="603"/>
      <c r="I274" s="604" t="s">
        <v>222</v>
      </c>
      <c r="J274" s="580" t="s">
        <v>222</v>
      </c>
      <c r="K274" s="603"/>
      <c r="L274" s="603"/>
      <c r="M274" s="603"/>
      <c r="N274" s="603"/>
      <c r="O274" s="603"/>
      <c r="P274" s="605"/>
      <c r="Q274" s="1276"/>
      <c r="R274" s="1276"/>
      <c r="S274" s="1276"/>
      <c r="T274" s="1277"/>
      <c r="U274" s="1277"/>
      <c r="V274" s="1277"/>
    </row>
    <row r="275" spans="1:22" s="601" customFormat="1" ht="30" customHeight="1">
      <c r="A275" s="1278"/>
      <c r="B275" s="1278"/>
      <c r="C275" s="1275"/>
      <c r="D275" s="1274"/>
      <c r="E275" s="602" t="s">
        <v>222</v>
      </c>
      <c r="F275" s="602" t="s">
        <v>222</v>
      </c>
      <c r="G275" s="603"/>
      <c r="H275" s="603"/>
      <c r="I275" s="604" t="s">
        <v>222</v>
      </c>
      <c r="J275" s="580" t="s">
        <v>222</v>
      </c>
      <c r="K275" s="603"/>
      <c r="L275" s="603"/>
      <c r="M275" s="603"/>
      <c r="N275" s="603"/>
      <c r="O275" s="603"/>
      <c r="P275" s="605"/>
      <c r="Q275" s="1276"/>
      <c r="R275" s="1276"/>
      <c r="S275" s="1276"/>
      <c r="T275" s="1277"/>
      <c r="U275" s="1277"/>
      <c r="V275" s="1277"/>
    </row>
    <row r="276" spans="1:22" s="601" customFormat="1" ht="30" customHeight="1">
      <c r="A276" s="1278"/>
      <c r="B276" s="1278"/>
      <c r="C276" s="1275"/>
      <c r="D276" s="1274"/>
      <c r="E276" s="602" t="s">
        <v>222</v>
      </c>
      <c r="F276" s="602" t="s">
        <v>222</v>
      </c>
      <c r="G276" s="603"/>
      <c r="H276" s="603"/>
      <c r="I276" s="604" t="s">
        <v>222</v>
      </c>
      <c r="J276" s="580" t="s">
        <v>222</v>
      </c>
      <c r="K276" s="603"/>
      <c r="L276" s="603"/>
      <c r="M276" s="603"/>
      <c r="N276" s="603"/>
      <c r="O276" s="603"/>
      <c r="P276" s="605"/>
      <c r="Q276" s="1276"/>
      <c r="R276" s="1276"/>
      <c r="S276" s="1276"/>
      <c r="T276" s="1277"/>
      <c r="U276" s="1277"/>
      <c r="V276" s="1277"/>
    </row>
    <row r="277" spans="1:22" s="601" customFormat="1" ht="30" customHeight="1">
      <c r="A277" s="1278"/>
      <c r="B277" s="1278"/>
      <c r="C277" s="1275"/>
      <c r="D277" s="1274"/>
      <c r="E277" s="602" t="s">
        <v>222</v>
      </c>
      <c r="F277" s="602" t="s">
        <v>222</v>
      </c>
      <c r="G277" s="603"/>
      <c r="H277" s="603"/>
      <c r="I277" s="604" t="s">
        <v>222</v>
      </c>
      <c r="J277" s="580" t="s">
        <v>222</v>
      </c>
      <c r="K277" s="603"/>
      <c r="L277" s="603"/>
      <c r="M277" s="603"/>
      <c r="N277" s="603"/>
      <c r="O277" s="603"/>
      <c r="P277" s="605"/>
      <c r="Q277" s="1276"/>
      <c r="R277" s="1276"/>
      <c r="S277" s="1276"/>
      <c r="T277" s="1277"/>
      <c r="U277" s="1277"/>
      <c r="V277" s="1277"/>
    </row>
    <row r="278" spans="1:22" s="601" customFormat="1" ht="30" customHeight="1">
      <c r="A278" s="1278"/>
      <c r="B278" s="1278"/>
      <c r="C278" s="1275"/>
      <c r="D278" s="1274"/>
      <c r="E278" s="602" t="s">
        <v>222</v>
      </c>
      <c r="F278" s="602" t="s">
        <v>222</v>
      </c>
      <c r="G278" s="603"/>
      <c r="H278" s="603"/>
      <c r="I278" s="604" t="s">
        <v>222</v>
      </c>
      <c r="J278" s="580" t="s">
        <v>222</v>
      </c>
      <c r="K278" s="603"/>
      <c r="L278" s="603"/>
      <c r="M278" s="603"/>
      <c r="N278" s="603"/>
      <c r="O278" s="603"/>
      <c r="P278" s="605"/>
      <c r="Q278" s="1276"/>
      <c r="R278" s="1276"/>
      <c r="S278" s="1276"/>
      <c r="T278" s="1277"/>
      <c r="U278" s="1277"/>
      <c r="V278" s="1277"/>
    </row>
    <row r="279" spans="1:22" s="601" customFormat="1" ht="30" customHeight="1">
      <c r="A279" s="1278"/>
      <c r="B279" s="1278"/>
      <c r="C279" s="1275"/>
      <c r="D279" s="1274"/>
      <c r="E279" s="602" t="s">
        <v>222</v>
      </c>
      <c r="F279" s="602" t="s">
        <v>222</v>
      </c>
      <c r="G279" s="603"/>
      <c r="H279" s="603"/>
      <c r="I279" s="604" t="s">
        <v>222</v>
      </c>
      <c r="J279" s="580" t="s">
        <v>222</v>
      </c>
      <c r="K279" s="603"/>
      <c r="L279" s="603"/>
      <c r="M279" s="603"/>
      <c r="N279" s="603"/>
      <c r="O279" s="603"/>
      <c r="P279" s="605"/>
      <c r="Q279" s="1276"/>
      <c r="R279" s="1276"/>
      <c r="S279" s="1276"/>
      <c r="T279" s="1277"/>
      <c r="U279" s="1277"/>
      <c r="V279" s="1277"/>
    </row>
    <row r="280" spans="1:22" s="601" customFormat="1" ht="30" customHeight="1">
      <c r="A280" s="1278"/>
      <c r="B280" s="1278"/>
      <c r="C280" s="1275"/>
      <c r="D280" s="1274"/>
      <c r="E280" s="602" t="s">
        <v>222</v>
      </c>
      <c r="F280" s="602" t="s">
        <v>222</v>
      </c>
      <c r="G280" s="603"/>
      <c r="H280" s="603"/>
      <c r="I280" s="604" t="s">
        <v>222</v>
      </c>
      <c r="J280" s="580" t="s">
        <v>222</v>
      </c>
      <c r="K280" s="603"/>
      <c r="L280" s="603"/>
      <c r="M280" s="603"/>
      <c r="N280" s="603"/>
      <c r="O280" s="603"/>
      <c r="P280" s="605"/>
      <c r="Q280" s="1276"/>
      <c r="R280" s="1276"/>
      <c r="S280" s="1276"/>
      <c r="T280" s="1277"/>
      <c r="U280" s="1277"/>
      <c r="V280" s="1277"/>
    </row>
    <row r="281" spans="1:22" s="601" customFormat="1" ht="30" customHeight="1">
      <c r="A281" s="1278"/>
      <c r="B281" s="1278"/>
      <c r="C281" s="1275"/>
      <c r="D281" s="1274"/>
      <c r="E281" s="602" t="s">
        <v>222</v>
      </c>
      <c r="F281" s="602" t="s">
        <v>222</v>
      </c>
      <c r="G281" s="603"/>
      <c r="H281" s="603"/>
      <c r="I281" s="604" t="s">
        <v>222</v>
      </c>
      <c r="J281" s="580" t="s">
        <v>222</v>
      </c>
      <c r="K281" s="603"/>
      <c r="L281" s="603"/>
      <c r="M281" s="603"/>
      <c r="N281" s="603"/>
      <c r="O281" s="603"/>
      <c r="P281" s="605"/>
      <c r="Q281" s="1276"/>
      <c r="R281" s="1276"/>
      <c r="S281" s="1276"/>
      <c r="T281" s="1277"/>
      <c r="U281" s="1277"/>
      <c r="V281" s="1277"/>
    </row>
    <row r="282" spans="1:22" s="601" customFormat="1" ht="30" customHeight="1">
      <c r="A282" s="1278"/>
      <c r="B282" s="1278"/>
      <c r="C282" s="1275"/>
      <c r="D282" s="1274"/>
      <c r="E282" s="602" t="s">
        <v>222</v>
      </c>
      <c r="F282" s="602" t="s">
        <v>222</v>
      </c>
      <c r="G282" s="603"/>
      <c r="H282" s="603"/>
      <c r="I282" s="604" t="s">
        <v>222</v>
      </c>
      <c r="J282" s="580" t="s">
        <v>222</v>
      </c>
      <c r="K282" s="603"/>
      <c r="L282" s="603"/>
      <c r="M282" s="603"/>
      <c r="N282" s="603"/>
      <c r="O282" s="603"/>
      <c r="P282" s="605"/>
      <c r="Q282" s="1276"/>
      <c r="R282" s="1276"/>
      <c r="S282" s="1276"/>
      <c r="T282" s="1277"/>
      <c r="U282" s="1277"/>
      <c r="V282" s="1277"/>
    </row>
    <row r="283" spans="1:22" s="601" customFormat="1" ht="30" customHeight="1">
      <c r="A283" s="1278"/>
      <c r="B283" s="1278"/>
      <c r="C283" s="1275"/>
      <c r="D283" s="1274"/>
      <c r="E283" s="602" t="s">
        <v>222</v>
      </c>
      <c r="F283" s="602" t="s">
        <v>222</v>
      </c>
      <c r="G283" s="603"/>
      <c r="H283" s="603"/>
      <c r="I283" s="604" t="s">
        <v>222</v>
      </c>
      <c r="J283" s="580" t="s">
        <v>222</v>
      </c>
      <c r="K283" s="603"/>
      <c r="L283" s="603"/>
      <c r="M283" s="603"/>
      <c r="N283" s="603"/>
      <c r="O283" s="603"/>
      <c r="P283" s="605"/>
      <c r="Q283" s="1276"/>
      <c r="R283" s="1276"/>
      <c r="S283" s="1276"/>
      <c r="T283" s="1277"/>
      <c r="U283" s="1277"/>
      <c r="V283" s="1277"/>
    </row>
    <row r="284" spans="1:22" s="601" customFormat="1" ht="30" customHeight="1">
      <c r="A284" s="1278"/>
      <c r="B284" s="1278"/>
      <c r="C284" s="1275"/>
      <c r="D284" s="1274"/>
      <c r="E284" s="602" t="s">
        <v>222</v>
      </c>
      <c r="F284" s="602" t="s">
        <v>222</v>
      </c>
      <c r="G284" s="603"/>
      <c r="H284" s="603"/>
      <c r="I284" s="604" t="s">
        <v>222</v>
      </c>
      <c r="J284" s="580" t="s">
        <v>222</v>
      </c>
      <c r="K284" s="603"/>
      <c r="L284" s="603"/>
      <c r="M284" s="603"/>
      <c r="N284" s="603"/>
      <c r="O284" s="603"/>
      <c r="P284" s="605"/>
      <c r="Q284" s="1276"/>
      <c r="R284" s="1276"/>
      <c r="S284" s="1276"/>
      <c r="T284" s="1277"/>
      <c r="U284" s="1277"/>
      <c r="V284" s="1277"/>
    </row>
    <row r="285" spans="1:22" s="601" customFormat="1" ht="30" customHeight="1">
      <c r="A285" s="1278"/>
      <c r="B285" s="1278"/>
      <c r="C285" s="1275"/>
      <c r="D285" s="1274"/>
      <c r="E285" s="602" t="s">
        <v>222</v>
      </c>
      <c r="F285" s="602" t="s">
        <v>222</v>
      </c>
      <c r="G285" s="603"/>
      <c r="H285" s="603"/>
      <c r="I285" s="604" t="s">
        <v>222</v>
      </c>
      <c r="J285" s="580" t="s">
        <v>222</v>
      </c>
      <c r="K285" s="603"/>
      <c r="L285" s="603"/>
      <c r="M285" s="603"/>
      <c r="N285" s="603"/>
      <c r="O285" s="603"/>
      <c r="P285" s="605"/>
      <c r="Q285" s="1276"/>
      <c r="R285" s="1276"/>
      <c r="S285" s="1276"/>
      <c r="T285" s="1277"/>
      <c r="U285" s="1277"/>
      <c r="V285" s="1277"/>
    </row>
    <row r="286" spans="1:22" s="601" customFormat="1" ht="30" customHeight="1">
      <c r="A286" s="1278"/>
      <c r="B286" s="1278"/>
      <c r="C286" s="1275"/>
      <c r="D286" s="1274"/>
      <c r="E286" s="602" t="s">
        <v>222</v>
      </c>
      <c r="F286" s="602" t="s">
        <v>222</v>
      </c>
      <c r="G286" s="603"/>
      <c r="H286" s="603"/>
      <c r="I286" s="604" t="s">
        <v>222</v>
      </c>
      <c r="J286" s="580" t="s">
        <v>222</v>
      </c>
      <c r="K286" s="603"/>
      <c r="L286" s="603"/>
      <c r="M286" s="603"/>
      <c r="N286" s="603"/>
      <c r="O286" s="603"/>
      <c r="P286" s="605"/>
      <c r="Q286" s="1276"/>
      <c r="R286" s="1276"/>
      <c r="S286" s="1276"/>
      <c r="T286" s="1277"/>
      <c r="U286" s="1277"/>
      <c r="V286" s="1277"/>
    </row>
    <row r="287" spans="1:22" s="601" customFormat="1" ht="30" customHeight="1">
      <c r="A287" s="1278"/>
      <c r="B287" s="1278"/>
      <c r="C287" s="1275"/>
      <c r="D287" s="1274"/>
      <c r="E287" s="602" t="s">
        <v>222</v>
      </c>
      <c r="F287" s="602" t="s">
        <v>222</v>
      </c>
      <c r="G287" s="603"/>
      <c r="H287" s="603"/>
      <c r="I287" s="604" t="s">
        <v>222</v>
      </c>
      <c r="J287" s="580" t="s">
        <v>222</v>
      </c>
      <c r="K287" s="603"/>
      <c r="L287" s="603"/>
      <c r="M287" s="603"/>
      <c r="N287" s="603"/>
      <c r="O287" s="603"/>
      <c r="P287" s="605"/>
      <c r="Q287" s="1276"/>
      <c r="R287" s="1276"/>
      <c r="S287" s="1276"/>
      <c r="T287" s="1277"/>
      <c r="U287" s="1277"/>
      <c r="V287" s="1277"/>
    </row>
    <row r="288" spans="1:22" s="601" customFormat="1" ht="30" customHeight="1">
      <c r="A288" s="1278"/>
      <c r="B288" s="1278"/>
      <c r="C288" s="1275"/>
      <c r="D288" s="1274"/>
      <c r="E288" s="602" t="s">
        <v>222</v>
      </c>
      <c r="F288" s="602" t="s">
        <v>222</v>
      </c>
      <c r="G288" s="603"/>
      <c r="H288" s="603"/>
      <c r="I288" s="604" t="s">
        <v>222</v>
      </c>
      <c r="J288" s="580" t="s">
        <v>222</v>
      </c>
      <c r="K288" s="603"/>
      <c r="L288" s="603"/>
      <c r="M288" s="603"/>
      <c r="N288" s="603"/>
      <c r="O288" s="603"/>
      <c r="P288" s="605"/>
      <c r="Q288" s="1276"/>
      <c r="R288" s="1276"/>
      <c r="S288" s="1276"/>
      <c r="T288" s="1277"/>
      <c r="U288" s="1277"/>
      <c r="V288" s="1277"/>
    </row>
    <row r="289" spans="1:22" s="601" customFormat="1" ht="30" customHeight="1">
      <c r="A289" s="1278"/>
      <c r="B289" s="1278"/>
      <c r="C289" s="1275"/>
      <c r="D289" s="1274"/>
      <c r="E289" s="602" t="s">
        <v>222</v>
      </c>
      <c r="F289" s="602" t="s">
        <v>222</v>
      </c>
      <c r="G289" s="603"/>
      <c r="H289" s="603"/>
      <c r="I289" s="604" t="s">
        <v>222</v>
      </c>
      <c r="J289" s="580" t="s">
        <v>222</v>
      </c>
      <c r="K289" s="603"/>
      <c r="L289" s="603"/>
      <c r="M289" s="603"/>
      <c r="N289" s="603"/>
      <c r="O289" s="603"/>
      <c r="P289" s="605"/>
      <c r="Q289" s="1276"/>
      <c r="R289" s="1276"/>
      <c r="S289" s="1276"/>
      <c r="T289" s="1277"/>
      <c r="U289" s="1277"/>
      <c r="V289" s="1277"/>
    </row>
    <row r="290" spans="1:22" s="601" customFormat="1" ht="30" customHeight="1">
      <c r="A290" s="1278"/>
      <c r="B290" s="1278"/>
      <c r="C290" s="1275"/>
      <c r="D290" s="1274"/>
      <c r="E290" s="602" t="s">
        <v>222</v>
      </c>
      <c r="F290" s="602" t="s">
        <v>222</v>
      </c>
      <c r="G290" s="603"/>
      <c r="H290" s="603"/>
      <c r="I290" s="604" t="s">
        <v>222</v>
      </c>
      <c r="J290" s="580" t="s">
        <v>222</v>
      </c>
      <c r="K290" s="603"/>
      <c r="L290" s="603"/>
      <c r="M290" s="603"/>
      <c r="N290" s="603"/>
      <c r="O290" s="603"/>
      <c r="P290" s="605"/>
      <c r="Q290" s="1276"/>
      <c r="R290" s="1276"/>
      <c r="S290" s="1276"/>
      <c r="T290" s="1277"/>
      <c r="U290" s="1277"/>
      <c r="V290" s="1277"/>
    </row>
    <row r="291" spans="1:22" s="601" customFormat="1" ht="30" customHeight="1">
      <c r="A291" s="1278"/>
      <c r="B291" s="1278"/>
      <c r="C291" s="1275"/>
      <c r="D291" s="1274"/>
      <c r="E291" s="602" t="s">
        <v>222</v>
      </c>
      <c r="F291" s="602" t="s">
        <v>222</v>
      </c>
      <c r="G291" s="603"/>
      <c r="H291" s="603"/>
      <c r="I291" s="604" t="s">
        <v>222</v>
      </c>
      <c r="J291" s="580" t="s">
        <v>222</v>
      </c>
      <c r="K291" s="603"/>
      <c r="L291" s="603"/>
      <c r="M291" s="603"/>
      <c r="N291" s="603"/>
      <c r="O291" s="603"/>
      <c r="P291" s="605"/>
      <c r="Q291" s="1276"/>
      <c r="R291" s="1276"/>
      <c r="S291" s="1276"/>
      <c r="T291" s="1277"/>
      <c r="U291" s="1277"/>
      <c r="V291" s="1277"/>
    </row>
    <row r="292" spans="1:22" s="601" customFormat="1" ht="30" customHeight="1">
      <c r="A292" s="1278"/>
      <c r="B292" s="1278"/>
      <c r="C292" s="1275"/>
      <c r="D292" s="1274"/>
      <c r="E292" s="602" t="s">
        <v>222</v>
      </c>
      <c r="F292" s="602" t="s">
        <v>222</v>
      </c>
      <c r="G292" s="603"/>
      <c r="H292" s="603"/>
      <c r="I292" s="604" t="s">
        <v>222</v>
      </c>
      <c r="J292" s="580" t="s">
        <v>222</v>
      </c>
      <c r="K292" s="603"/>
      <c r="L292" s="603"/>
      <c r="M292" s="603"/>
      <c r="N292" s="603"/>
      <c r="O292" s="603"/>
      <c r="P292" s="605"/>
      <c r="Q292" s="1276"/>
      <c r="R292" s="1276"/>
      <c r="S292" s="1276"/>
      <c r="T292" s="1277"/>
      <c r="U292" s="1277"/>
      <c r="V292" s="1277"/>
    </row>
    <row r="293" spans="1:22" s="601" customFormat="1" ht="30" customHeight="1">
      <c r="A293" s="1278"/>
      <c r="B293" s="1278"/>
      <c r="C293" s="1275"/>
      <c r="D293" s="1274"/>
      <c r="E293" s="602" t="s">
        <v>222</v>
      </c>
      <c r="F293" s="602" t="s">
        <v>222</v>
      </c>
      <c r="G293" s="603"/>
      <c r="H293" s="603"/>
      <c r="I293" s="604" t="s">
        <v>222</v>
      </c>
      <c r="J293" s="580" t="s">
        <v>222</v>
      </c>
      <c r="K293" s="603"/>
      <c r="L293" s="603"/>
      <c r="M293" s="603"/>
      <c r="N293" s="603"/>
      <c r="O293" s="603"/>
      <c r="P293" s="605"/>
      <c r="Q293" s="1276"/>
      <c r="R293" s="1276"/>
      <c r="S293" s="1276"/>
      <c r="T293" s="1277"/>
      <c r="U293" s="1277"/>
      <c r="V293" s="1277"/>
    </row>
    <row r="294" spans="1:22" s="601" customFormat="1" ht="30" customHeight="1">
      <c r="A294" s="1278"/>
      <c r="B294" s="1278"/>
      <c r="C294" s="1275"/>
      <c r="D294" s="1274"/>
      <c r="E294" s="602" t="s">
        <v>222</v>
      </c>
      <c r="F294" s="602" t="s">
        <v>222</v>
      </c>
      <c r="G294" s="603"/>
      <c r="H294" s="603"/>
      <c r="I294" s="604" t="s">
        <v>222</v>
      </c>
      <c r="J294" s="580" t="s">
        <v>222</v>
      </c>
      <c r="K294" s="603"/>
      <c r="L294" s="603"/>
      <c r="M294" s="603"/>
      <c r="N294" s="603"/>
      <c r="O294" s="603"/>
      <c r="P294" s="605"/>
      <c r="Q294" s="1276"/>
      <c r="R294" s="1276"/>
      <c r="S294" s="1276"/>
      <c r="T294" s="1277"/>
      <c r="U294" s="1277"/>
      <c r="V294" s="1277"/>
    </row>
    <row r="295" spans="1:22" s="601" customFormat="1" ht="30" customHeight="1">
      <c r="A295" s="1278"/>
      <c r="B295" s="1278"/>
      <c r="C295" s="1275"/>
      <c r="D295" s="1274"/>
      <c r="E295" s="602" t="s">
        <v>222</v>
      </c>
      <c r="F295" s="602" t="s">
        <v>222</v>
      </c>
      <c r="G295" s="603"/>
      <c r="H295" s="603"/>
      <c r="I295" s="604" t="s">
        <v>222</v>
      </c>
      <c r="J295" s="580" t="s">
        <v>222</v>
      </c>
      <c r="K295" s="603"/>
      <c r="L295" s="603"/>
      <c r="M295" s="603"/>
      <c r="N295" s="603"/>
      <c r="O295" s="603"/>
      <c r="P295" s="605"/>
      <c r="Q295" s="1276"/>
      <c r="R295" s="1276"/>
      <c r="S295" s="1276"/>
      <c r="T295" s="1277"/>
      <c r="U295" s="1277"/>
      <c r="V295" s="1277"/>
    </row>
    <row r="296" spans="1:22" s="601" customFormat="1" ht="30" customHeight="1">
      <c r="A296" s="1278"/>
      <c r="B296" s="1278"/>
      <c r="C296" s="1275"/>
      <c r="D296" s="1274"/>
      <c r="E296" s="602" t="s">
        <v>222</v>
      </c>
      <c r="F296" s="602" t="s">
        <v>222</v>
      </c>
      <c r="G296" s="603"/>
      <c r="H296" s="603"/>
      <c r="I296" s="604" t="s">
        <v>222</v>
      </c>
      <c r="J296" s="580" t="s">
        <v>222</v>
      </c>
      <c r="K296" s="603"/>
      <c r="L296" s="603"/>
      <c r="M296" s="603"/>
      <c r="N296" s="603"/>
      <c r="O296" s="603"/>
      <c r="P296" s="605"/>
      <c r="Q296" s="1276"/>
      <c r="R296" s="1276"/>
      <c r="S296" s="1276"/>
      <c r="T296" s="1277"/>
      <c r="U296" s="1277"/>
      <c r="V296" s="1277"/>
    </row>
    <row r="297" spans="1:22" s="601" customFormat="1" ht="30" customHeight="1">
      <c r="A297" s="1278"/>
      <c r="B297" s="1278"/>
      <c r="C297" s="1275"/>
      <c r="D297" s="1274"/>
      <c r="E297" s="602" t="s">
        <v>222</v>
      </c>
      <c r="F297" s="602" t="s">
        <v>222</v>
      </c>
      <c r="G297" s="603"/>
      <c r="H297" s="603"/>
      <c r="I297" s="604" t="s">
        <v>222</v>
      </c>
      <c r="J297" s="580" t="s">
        <v>222</v>
      </c>
      <c r="K297" s="603"/>
      <c r="L297" s="603"/>
      <c r="M297" s="603"/>
      <c r="N297" s="603"/>
      <c r="O297" s="603"/>
      <c r="P297" s="605"/>
      <c r="Q297" s="1276"/>
      <c r="R297" s="1276"/>
      <c r="S297" s="1276"/>
      <c r="T297" s="1277"/>
      <c r="U297" s="1277"/>
      <c r="V297" s="1277"/>
    </row>
    <row r="298" spans="1:22" s="601" customFormat="1" ht="30" customHeight="1">
      <c r="A298" s="1278"/>
      <c r="B298" s="1278"/>
      <c r="C298" s="1275"/>
      <c r="D298" s="1274"/>
      <c r="E298" s="602" t="s">
        <v>222</v>
      </c>
      <c r="F298" s="602" t="s">
        <v>222</v>
      </c>
      <c r="G298" s="603"/>
      <c r="H298" s="603"/>
      <c r="I298" s="604" t="s">
        <v>222</v>
      </c>
      <c r="J298" s="580" t="s">
        <v>222</v>
      </c>
      <c r="K298" s="603"/>
      <c r="L298" s="603"/>
      <c r="M298" s="603"/>
      <c r="N298" s="603"/>
      <c r="O298" s="603"/>
      <c r="P298" s="605"/>
      <c r="Q298" s="1276"/>
      <c r="R298" s="1276"/>
      <c r="S298" s="1276"/>
      <c r="T298" s="1277"/>
      <c r="U298" s="1277"/>
      <c r="V298" s="1277"/>
    </row>
    <row r="299" spans="1:22" s="601" customFormat="1" ht="30" customHeight="1">
      <c r="A299" s="1278"/>
      <c r="B299" s="1278"/>
      <c r="C299" s="1275"/>
      <c r="D299" s="1274"/>
      <c r="E299" s="602" t="s">
        <v>222</v>
      </c>
      <c r="F299" s="602" t="s">
        <v>222</v>
      </c>
      <c r="G299" s="603"/>
      <c r="H299" s="603"/>
      <c r="I299" s="604" t="s">
        <v>222</v>
      </c>
      <c r="J299" s="580" t="s">
        <v>222</v>
      </c>
      <c r="K299" s="603"/>
      <c r="L299" s="603"/>
      <c r="M299" s="603"/>
      <c r="N299" s="603"/>
      <c r="O299" s="603"/>
      <c r="P299" s="605"/>
      <c r="Q299" s="1276"/>
      <c r="R299" s="1276"/>
      <c r="S299" s="1276"/>
      <c r="T299" s="1277"/>
      <c r="U299" s="1277"/>
      <c r="V299" s="1277"/>
    </row>
    <row r="300" spans="1:22" s="601" customFormat="1" ht="30" customHeight="1">
      <c r="A300" s="1278"/>
      <c r="B300" s="1278"/>
      <c r="C300" s="1275"/>
      <c r="D300" s="1274"/>
      <c r="E300" s="602" t="s">
        <v>222</v>
      </c>
      <c r="F300" s="602" t="s">
        <v>222</v>
      </c>
      <c r="G300" s="603"/>
      <c r="H300" s="603"/>
      <c r="I300" s="604" t="s">
        <v>222</v>
      </c>
      <c r="J300" s="580" t="s">
        <v>222</v>
      </c>
      <c r="K300" s="603"/>
      <c r="L300" s="603"/>
      <c r="M300" s="603"/>
      <c r="N300" s="603"/>
      <c r="O300" s="603"/>
      <c r="P300" s="605"/>
      <c r="Q300" s="1276"/>
      <c r="R300" s="1276"/>
      <c r="S300" s="1276"/>
      <c r="T300" s="1277"/>
      <c r="U300" s="1277"/>
      <c r="V300" s="1277"/>
    </row>
    <row r="301" spans="1:22" s="601" customFormat="1" ht="30" customHeight="1">
      <c r="A301" s="1278"/>
      <c r="B301" s="1278"/>
      <c r="C301" s="1275"/>
      <c r="D301" s="1274"/>
      <c r="E301" s="602" t="s">
        <v>222</v>
      </c>
      <c r="F301" s="602" t="s">
        <v>222</v>
      </c>
      <c r="G301" s="603"/>
      <c r="H301" s="603"/>
      <c r="I301" s="604" t="s">
        <v>222</v>
      </c>
      <c r="J301" s="580" t="s">
        <v>222</v>
      </c>
      <c r="K301" s="603"/>
      <c r="L301" s="603"/>
      <c r="M301" s="603"/>
      <c r="N301" s="603"/>
      <c r="O301" s="603"/>
      <c r="P301" s="605"/>
      <c r="Q301" s="1276"/>
      <c r="R301" s="1276"/>
      <c r="S301" s="1276"/>
      <c r="T301" s="1277"/>
      <c r="U301" s="1277"/>
      <c r="V301" s="1277"/>
    </row>
    <row r="302" spans="1:22" s="601" customFormat="1" ht="30" customHeight="1">
      <c r="A302" s="1278"/>
      <c r="B302" s="1278"/>
      <c r="C302" s="1275"/>
      <c r="D302" s="1274"/>
      <c r="E302" s="602" t="s">
        <v>222</v>
      </c>
      <c r="F302" s="602" t="s">
        <v>222</v>
      </c>
      <c r="G302" s="603"/>
      <c r="H302" s="603"/>
      <c r="I302" s="604" t="s">
        <v>222</v>
      </c>
      <c r="J302" s="580" t="s">
        <v>222</v>
      </c>
      <c r="K302" s="603"/>
      <c r="L302" s="603"/>
      <c r="M302" s="603"/>
      <c r="N302" s="603"/>
      <c r="O302" s="603"/>
      <c r="P302" s="605"/>
      <c r="Q302" s="1276"/>
      <c r="R302" s="1276"/>
      <c r="S302" s="1276"/>
      <c r="T302" s="1277"/>
      <c r="U302" s="1277"/>
      <c r="V302" s="1277"/>
    </row>
    <row r="303" spans="1:22" s="601" customFormat="1" ht="30" customHeight="1">
      <c r="A303" s="1278"/>
      <c r="B303" s="1278"/>
      <c r="C303" s="1275"/>
      <c r="D303" s="1274"/>
      <c r="E303" s="602" t="s">
        <v>222</v>
      </c>
      <c r="F303" s="602" t="s">
        <v>222</v>
      </c>
      <c r="G303" s="603"/>
      <c r="H303" s="603"/>
      <c r="I303" s="604" t="s">
        <v>222</v>
      </c>
      <c r="J303" s="580" t="s">
        <v>222</v>
      </c>
      <c r="K303" s="603"/>
      <c r="L303" s="603"/>
      <c r="M303" s="603"/>
      <c r="N303" s="603"/>
      <c r="O303" s="603"/>
      <c r="P303" s="605"/>
      <c r="Q303" s="1276"/>
      <c r="R303" s="1276"/>
      <c r="S303" s="1276"/>
      <c r="T303" s="1277"/>
      <c r="U303" s="1277"/>
      <c r="V303" s="1277"/>
    </row>
    <row r="304" spans="1:22" s="601" customFormat="1" ht="30" customHeight="1">
      <c r="A304" s="1278"/>
      <c r="B304" s="1278"/>
      <c r="C304" s="1275"/>
      <c r="D304" s="1274"/>
      <c r="E304" s="602" t="s">
        <v>222</v>
      </c>
      <c r="F304" s="602" t="s">
        <v>222</v>
      </c>
      <c r="G304" s="603"/>
      <c r="H304" s="603"/>
      <c r="I304" s="604" t="s">
        <v>222</v>
      </c>
      <c r="J304" s="580" t="s">
        <v>222</v>
      </c>
      <c r="K304" s="603"/>
      <c r="L304" s="603"/>
      <c r="M304" s="603"/>
      <c r="N304" s="603"/>
      <c r="O304" s="603"/>
      <c r="P304" s="605"/>
      <c r="Q304" s="1276"/>
      <c r="R304" s="1276"/>
      <c r="S304" s="1276"/>
      <c r="T304" s="1277"/>
      <c r="U304" s="1277"/>
      <c r="V304" s="1277"/>
    </row>
    <row r="305" spans="1:22" s="601" customFormat="1" ht="30" customHeight="1">
      <c r="A305" s="1278"/>
      <c r="B305" s="1278"/>
      <c r="C305" s="1275"/>
      <c r="D305" s="1274"/>
      <c r="E305" s="602" t="s">
        <v>222</v>
      </c>
      <c r="F305" s="602" t="s">
        <v>222</v>
      </c>
      <c r="G305" s="603"/>
      <c r="H305" s="603"/>
      <c r="I305" s="604" t="s">
        <v>222</v>
      </c>
      <c r="J305" s="580" t="s">
        <v>222</v>
      </c>
      <c r="K305" s="603"/>
      <c r="L305" s="603"/>
      <c r="M305" s="603"/>
      <c r="N305" s="603"/>
      <c r="O305" s="603"/>
      <c r="P305" s="605"/>
      <c r="Q305" s="1276"/>
      <c r="R305" s="1276"/>
      <c r="S305" s="1276"/>
      <c r="T305" s="1277"/>
      <c r="U305" s="1277"/>
      <c r="V305" s="1277"/>
    </row>
    <row r="306" spans="1:22" s="601" customFormat="1" ht="30" customHeight="1">
      <c r="A306" s="1278"/>
      <c r="B306" s="1278"/>
      <c r="C306" s="1275"/>
      <c r="D306" s="1274"/>
      <c r="E306" s="602" t="s">
        <v>222</v>
      </c>
      <c r="F306" s="602" t="s">
        <v>222</v>
      </c>
      <c r="G306" s="603"/>
      <c r="H306" s="603"/>
      <c r="I306" s="604" t="s">
        <v>222</v>
      </c>
      <c r="J306" s="580" t="s">
        <v>222</v>
      </c>
      <c r="K306" s="603"/>
      <c r="L306" s="603"/>
      <c r="M306" s="603"/>
      <c r="N306" s="603"/>
      <c r="O306" s="603"/>
      <c r="P306" s="605"/>
      <c r="Q306" s="1276"/>
      <c r="R306" s="1276"/>
      <c r="S306" s="1276"/>
      <c r="T306" s="1277"/>
      <c r="U306" s="1277"/>
      <c r="V306" s="1277"/>
    </row>
    <row r="307" spans="1:22" s="601" customFormat="1" ht="30" customHeight="1">
      <c r="A307" s="1278"/>
      <c r="B307" s="1278"/>
      <c r="C307" s="1275"/>
      <c r="D307" s="1274"/>
      <c r="E307" s="602" t="s">
        <v>222</v>
      </c>
      <c r="F307" s="602" t="s">
        <v>222</v>
      </c>
      <c r="G307" s="603"/>
      <c r="H307" s="603"/>
      <c r="I307" s="604" t="s">
        <v>222</v>
      </c>
      <c r="J307" s="580" t="s">
        <v>222</v>
      </c>
      <c r="K307" s="603"/>
      <c r="L307" s="603"/>
      <c r="M307" s="603"/>
      <c r="N307" s="603"/>
      <c r="O307" s="603"/>
      <c r="P307" s="605"/>
      <c r="Q307" s="1276"/>
      <c r="R307" s="1276"/>
      <c r="S307" s="1276"/>
      <c r="T307" s="1277"/>
      <c r="U307" s="1277"/>
      <c r="V307" s="1277"/>
    </row>
    <row r="308" spans="1:22" s="601" customFormat="1" ht="30" customHeight="1">
      <c r="A308" s="1278"/>
      <c r="B308" s="1278"/>
      <c r="C308" s="1275"/>
      <c r="D308" s="1274"/>
      <c r="E308" s="602" t="s">
        <v>222</v>
      </c>
      <c r="F308" s="602" t="s">
        <v>222</v>
      </c>
      <c r="G308" s="603"/>
      <c r="H308" s="603"/>
      <c r="I308" s="604" t="s">
        <v>222</v>
      </c>
      <c r="J308" s="580" t="s">
        <v>222</v>
      </c>
      <c r="K308" s="603"/>
      <c r="L308" s="603"/>
      <c r="M308" s="603"/>
      <c r="N308" s="603"/>
      <c r="O308" s="603"/>
      <c r="P308" s="605"/>
      <c r="Q308" s="1276"/>
      <c r="R308" s="1276"/>
      <c r="S308" s="1276"/>
      <c r="T308" s="1277"/>
      <c r="U308" s="1277"/>
      <c r="V308" s="1277"/>
    </row>
    <row r="309" spans="1:22" s="601" customFormat="1" ht="30" customHeight="1">
      <c r="A309" s="1278"/>
      <c r="B309" s="1278"/>
      <c r="C309" s="1275"/>
      <c r="D309" s="1274"/>
      <c r="E309" s="602" t="s">
        <v>222</v>
      </c>
      <c r="F309" s="602" t="s">
        <v>222</v>
      </c>
      <c r="G309" s="603"/>
      <c r="H309" s="603"/>
      <c r="I309" s="604" t="s">
        <v>222</v>
      </c>
      <c r="J309" s="580" t="s">
        <v>222</v>
      </c>
      <c r="K309" s="603"/>
      <c r="L309" s="603"/>
      <c r="M309" s="603"/>
      <c r="N309" s="603"/>
      <c r="O309" s="603"/>
      <c r="P309" s="605"/>
      <c r="Q309" s="1276"/>
      <c r="R309" s="1276"/>
      <c r="S309" s="1276"/>
      <c r="T309" s="1277"/>
      <c r="U309" s="1277"/>
      <c r="V309" s="1277"/>
    </row>
    <row r="310" spans="1:22" s="601" customFormat="1" ht="30" customHeight="1">
      <c r="A310" s="1278"/>
      <c r="B310" s="1278"/>
      <c r="C310" s="1275"/>
      <c r="D310" s="1274"/>
      <c r="E310" s="602" t="s">
        <v>222</v>
      </c>
      <c r="F310" s="602" t="s">
        <v>222</v>
      </c>
      <c r="G310" s="603"/>
      <c r="H310" s="603"/>
      <c r="I310" s="604" t="s">
        <v>222</v>
      </c>
      <c r="J310" s="580" t="s">
        <v>222</v>
      </c>
      <c r="K310" s="603"/>
      <c r="L310" s="603"/>
      <c r="M310" s="603"/>
      <c r="N310" s="603"/>
      <c r="O310" s="603"/>
      <c r="P310" s="605"/>
      <c r="Q310" s="1276"/>
      <c r="R310" s="1276"/>
      <c r="S310" s="1276"/>
      <c r="T310" s="1277"/>
      <c r="U310" s="1277"/>
      <c r="V310" s="1277"/>
    </row>
    <row r="311" spans="1:22" s="601" customFormat="1" ht="30" customHeight="1">
      <c r="A311" s="1278"/>
      <c r="B311" s="1278"/>
      <c r="C311" s="1275"/>
      <c r="D311" s="1274"/>
      <c r="E311" s="602" t="s">
        <v>222</v>
      </c>
      <c r="F311" s="602" t="s">
        <v>222</v>
      </c>
      <c r="G311" s="603"/>
      <c r="H311" s="603"/>
      <c r="I311" s="604" t="s">
        <v>222</v>
      </c>
      <c r="J311" s="580" t="s">
        <v>222</v>
      </c>
      <c r="K311" s="603"/>
      <c r="L311" s="603"/>
      <c r="M311" s="603"/>
      <c r="N311" s="603"/>
      <c r="O311" s="603"/>
      <c r="P311" s="605"/>
      <c r="Q311" s="1276"/>
      <c r="R311" s="1276"/>
      <c r="S311" s="1276"/>
      <c r="T311" s="1277"/>
      <c r="U311" s="1277"/>
      <c r="V311" s="1277"/>
    </row>
    <row r="312" spans="1:22" s="601" customFormat="1" ht="30" customHeight="1">
      <c r="A312" s="1278"/>
      <c r="B312" s="1278"/>
      <c r="C312" s="1275"/>
      <c r="D312" s="1274"/>
      <c r="E312" s="602" t="s">
        <v>222</v>
      </c>
      <c r="F312" s="602" t="s">
        <v>222</v>
      </c>
      <c r="G312" s="603"/>
      <c r="H312" s="603"/>
      <c r="I312" s="604" t="s">
        <v>222</v>
      </c>
      <c r="J312" s="580" t="s">
        <v>222</v>
      </c>
      <c r="K312" s="603"/>
      <c r="L312" s="603"/>
      <c r="M312" s="603"/>
      <c r="N312" s="603"/>
      <c r="O312" s="603"/>
      <c r="P312" s="605"/>
      <c r="Q312" s="1276"/>
      <c r="R312" s="1276"/>
      <c r="S312" s="1276"/>
      <c r="T312" s="1277"/>
      <c r="U312" s="1277"/>
      <c r="V312" s="1277"/>
    </row>
    <row r="313" spans="1:22" s="601" customFormat="1" ht="30" customHeight="1">
      <c r="A313" s="1278"/>
      <c r="B313" s="1278"/>
      <c r="C313" s="1275"/>
      <c r="D313" s="1274"/>
      <c r="E313" s="602" t="s">
        <v>222</v>
      </c>
      <c r="F313" s="602" t="s">
        <v>222</v>
      </c>
      <c r="G313" s="603"/>
      <c r="H313" s="603"/>
      <c r="I313" s="604" t="s">
        <v>222</v>
      </c>
      <c r="J313" s="580" t="s">
        <v>222</v>
      </c>
      <c r="K313" s="603"/>
      <c r="L313" s="603"/>
      <c r="M313" s="603"/>
      <c r="N313" s="603"/>
      <c r="O313" s="603"/>
      <c r="P313" s="605"/>
      <c r="Q313" s="1276"/>
      <c r="R313" s="1276"/>
      <c r="S313" s="1276"/>
      <c r="T313" s="1277"/>
      <c r="U313" s="1277"/>
      <c r="V313" s="1277"/>
    </row>
    <row r="314" spans="1:22" s="601" customFormat="1" ht="30" customHeight="1">
      <c r="A314" s="1278"/>
      <c r="B314" s="1278"/>
      <c r="C314" s="1275"/>
      <c r="D314" s="1274"/>
      <c r="E314" s="602" t="s">
        <v>222</v>
      </c>
      <c r="F314" s="602" t="s">
        <v>222</v>
      </c>
      <c r="G314" s="603"/>
      <c r="H314" s="603"/>
      <c r="I314" s="604" t="s">
        <v>222</v>
      </c>
      <c r="J314" s="580" t="s">
        <v>222</v>
      </c>
      <c r="K314" s="603"/>
      <c r="L314" s="603"/>
      <c r="M314" s="603"/>
      <c r="N314" s="603"/>
      <c r="O314" s="603"/>
      <c r="P314" s="605"/>
      <c r="Q314" s="1276"/>
      <c r="R314" s="1276"/>
      <c r="S314" s="1276"/>
      <c r="T314" s="1277"/>
      <c r="U314" s="1277"/>
      <c r="V314" s="1277"/>
    </row>
    <row r="315" spans="1:22" s="601" customFormat="1" ht="30" customHeight="1">
      <c r="A315" s="1278"/>
      <c r="B315" s="1278"/>
      <c r="C315" s="1275"/>
      <c r="D315" s="1274"/>
      <c r="E315" s="602" t="s">
        <v>222</v>
      </c>
      <c r="F315" s="602" t="s">
        <v>222</v>
      </c>
      <c r="G315" s="603"/>
      <c r="H315" s="603"/>
      <c r="I315" s="604" t="s">
        <v>222</v>
      </c>
      <c r="J315" s="580" t="s">
        <v>222</v>
      </c>
      <c r="K315" s="603"/>
      <c r="L315" s="603"/>
      <c r="M315" s="603"/>
      <c r="N315" s="603"/>
      <c r="O315" s="603"/>
      <c r="P315" s="605"/>
      <c r="Q315" s="1276"/>
      <c r="R315" s="1276"/>
      <c r="S315" s="1276"/>
      <c r="T315" s="1277"/>
      <c r="U315" s="1277"/>
      <c r="V315" s="1277"/>
    </row>
    <row r="316" spans="1:22" s="601" customFormat="1" ht="30" customHeight="1">
      <c r="A316" s="1278"/>
      <c r="B316" s="1278"/>
      <c r="C316" s="1275"/>
      <c r="D316" s="1274"/>
      <c r="E316" s="602" t="s">
        <v>222</v>
      </c>
      <c r="F316" s="602" t="s">
        <v>222</v>
      </c>
      <c r="G316" s="603"/>
      <c r="H316" s="603"/>
      <c r="I316" s="604" t="s">
        <v>222</v>
      </c>
      <c r="J316" s="580" t="s">
        <v>222</v>
      </c>
      <c r="K316" s="603"/>
      <c r="L316" s="603"/>
      <c r="M316" s="603"/>
      <c r="N316" s="603"/>
      <c r="O316" s="603"/>
      <c r="P316" s="605"/>
      <c r="Q316" s="1276"/>
      <c r="R316" s="1276"/>
      <c r="S316" s="1276"/>
      <c r="T316" s="1277"/>
      <c r="U316" s="1277"/>
      <c r="V316" s="1277"/>
    </row>
    <row r="317" spans="1:22" s="601" customFormat="1" ht="30" customHeight="1">
      <c r="A317" s="1278"/>
      <c r="B317" s="1278"/>
      <c r="C317" s="1275"/>
      <c r="D317" s="1274"/>
      <c r="E317" s="602" t="s">
        <v>222</v>
      </c>
      <c r="F317" s="602" t="s">
        <v>222</v>
      </c>
      <c r="G317" s="603"/>
      <c r="H317" s="603"/>
      <c r="I317" s="604" t="s">
        <v>222</v>
      </c>
      <c r="J317" s="580" t="s">
        <v>222</v>
      </c>
      <c r="K317" s="603"/>
      <c r="L317" s="603"/>
      <c r="M317" s="603"/>
      <c r="N317" s="603"/>
      <c r="O317" s="603"/>
      <c r="P317" s="605"/>
      <c r="Q317" s="1276"/>
      <c r="R317" s="1276"/>
      <c r="S317" s="1276"/>
      <c r="T317" s="1277"/>
      <c r="U317" s="1277"/>
      <c r="V317" s="1277"/>
    </row>
    <row r="318" spans="1:22" s="601" customFormat="1" ht="30" customHeight="1">
      <c r="A318" s="1278"/>
      <c r="B318" s="1278"/>
      <c r="C318" s="1275"/>
      <c r="D318" s="1274"/>
      <c r="E318" s="602" t="s">
        <v>222</v>
      </c>
      <c r="F318" s="602" t="s">
        <v>222</v>
      </c>
      <c r="G318" s="603"/>
      <c r="H318" s="603"/>
      <c r="I318" s="604" t="s">
        <v>222</v>
      </c>
      <c r="J318" s="580" t="s">
        <v>222</v>
      </c>
      <c r="K318" s="603"/>
      <c r="L318" s="603"/>
      <c r="M318" s="603"/>
      <c r="N318" s="603"/>
      <c r="O318" s="603"/>
      <c r="P318" s="605"/>
      <c r="Q318" s="1276"/>
      <c r="R318" s="1276"/>
      <c r="S318" s="1276"/>
      <c r="T318" s="1277"/>
      <c r="U318" s="1277"/>
      <c r="V318" s="1277"/>
    </row>
    <row r="319" spans="1:22" s="601" customFormat="1" ht="30" customHeight="1">
      <c r="A319" s="1278"/>
      <c r="B319" s="1278"/>
      <c r="C319" s="1275"/>
      <c r="D319" s="1274"/>
      <c r="E319" s="602" t="s">
        <v>222</v>
      </c>
      <c r="F319" s="602" t="s">
        <v>222</v>
      </c>
      <c r="G319" s="603"/>
      <c r="H319" s="603"/>
      <c r="I319" s="604" t="s">
        <v>222</v>
      </c>
      <c r="J319" s="580" t="s">
        <v>222</v>
      </c>
      <c r="K319" s="603"/>
      <c r="L319" s="603"/>
      <c r="M319" s="603"/>
      <c r="N319" s="603"/>
      <c r="O319" s="603"/>
      <c r="P319" s="605"/>
      <c r="Q319" s="1276"/>
      <c r="R319" s="1276"/>
      <c r="S319" s="1276"/>
      <c r="T319" s="1277"/>
      <c r="U319" s="1277"/>
      <c r="V319" s="1277"/>
    </row>
    <row r="320" spans="1:22" s="601" customFormat="1" ht="30" customHeight="1">
      <c r="A320" s="1278"/>
      <c r="B320" s="1278"/>
      <c r="C320" s="1275"/>
      <c r="D320" s="1274"/>
      <c r="E320" s="602" t="s">
        <v>222</v>
      </c>
      <c r="F320" s="602" t="s">
        <v>222</v>
      </c>
      <c r="G320" s="603"/>
      <c r="H320" s="603"/>
      <c r="I320" s="604" t="s">
        <v>222</v>
      </c>
      <c r="J320" s="580" t="s">
        <v>222</v>
      </c>
      <c r="K320" s="603"/>
      <c r="L320" s="603"/>
      <c r="M320" s="603"/>
      <c r="N320" s="603"/>
      <c r="O320" s="603"/>
      <c r="P320" s="605"/>
      <c r="Q320" s="1276"/>
      <c r="R320" s="1276"/>
      <c r="S320" s="1276"/>
      <c r="T320" s="1277"/>
      <c r="U320" s="1277"/>
      <c r="V320" s="1277"/>
    </row>
    <row r="321" spans="1:22" s="601" customFormat="1" ht="30" customHeight="1">
      <c r="A321" s="1278"/>
      <c r="B321" s="1278"/>
      <c r="C321" s="1275"/>
      <c r="D321" s="1274"/>
      <c r="E321" s="602" t="s">
        <v>222</v>
      </c>
      <c r="F321" s="602" t="s">
        <v>222</v>
      </c>
      <c r="G321" s="603"/>
      <c r="H321" s="603"/>
      <c r="I321" s="604" t="s">
        <v>222</v>
      </c>
      <c r="J321" s="580" t="s">
        <v>222</v>
      </c>
      <c r="K321" s="603"/>
      <c r="L321" s="603"/>
      <c r="M321" s="603"/>
      <c r="N321" s="603"/>
      <c r="O321" s="603"/>
      <c r="P321" s="605"/>
      <c r="Q321" s="1276"/>
      <c r="R321" s="1276"/>
      <c r="S321" s="1276"/>
      <c r="T321" s="1277"/>
      <c r="U321" s="1277"/>
      <c r="V321" s="1277"/>
    </row>
    <row r="322" spans="1:22" s="601" customFormat="1" ht="30" customHeight="1">
      <c r="A322" s="1278"/>
      <c r="B322" s="1278"/>
      <c r="C322" s="1275"/>
      <c r="D322" s="1274"/>
      <c r="E322" s="602" t="s">
        <v>222</v>
      </c>
      <c r="F322" s="602" t="s">
        <v>222</v>
      </c>
      <c r="G322" s="603"/>
      <c r="H322" s="603"/>
      <c r="I322" s="604" t="s">
        <v>222</v>
      </c>
      <c r="J322" s="580" t="s">
        <v>222</v>
      </c>
      <c r="K322" s="603"/>
      <c r="L322" s="603"/>
      <c r="M322" s="603"/>
      <c r="N322" s="603"/>
      <c r="O322" s="603"/>
      <c r="P322" s="605"/>
      <c r="Q322" s="1276"/>
      <c r="R322" s="1276"/>
      <c r="S322" s="1276"/>
      <c r="T322" s="1277"/>
      <c r="U322" s="1277"/>
      <c r="V322" s="1277"/>
    </row>
    <row r="323" spans="1:22" s="601" customFormat="1" ht="30" customHeight="1">
      <c r="A323" s="1278"/>
      <c r="B323" s="1278"/>
      <c r="C323" s="1275"/>
      <c r="D323" s="1274"/>
      <c r="E323" s="602" t="s">
        <v>222</v>
      </c>
      <c r="F323" s="602" t="s">
        <v>222</v>
      </c>
      <c r="G323" s="603"/>
      <c r="H323" s="603"/>
      <c r="I323" s="604" t="s">
        <v>222</v>
      </c>
      <c r="J323" s="580" t="s">
        <v>222</v>
      </c>
      <c r="K323" s="603"/>
      <c r="L323" s="603"/>
      <c r="M323" s="603"/>
      <c r="N323" s="603"/>
      <c r="O323" s="603"/>
      <c r="P323" s="605"/>
      <c r="Q323" s="1276"/>
      <c r="R323" s="1276"/>
      <c r="S323" s="1276"/>
      <c r="T323" s="1277"/>
      <c r="U323" s="1277"/>
      <c r="V323" s="1277"/>
    </row>
    <row r="324" spans="1:22" s="601" customFormat="1" ht="30" customHeight="1">
      <c r="A324" s="1278"/>
      <c r="B324" s="1278"/>
      <c r="C324" s="1275"/>
      <c r="D324" s="1274"/>
      <c r="E324" s="602" t="s">
        <v>222</v>
      </c>
      <c r="F324" s="602" t="s">
        <v>222</v>
      </c>
      <c r="G324" s="603"/>
      <c r="H324" s="603"/>
      <c r="I324" s="604" t="s">
        <v>222</v>
      </c>
      <c r="J324" s="580" t="s">
        <v>222</v>
      </c>
      <c r="K324" s="603"/>
      <c r="L324" s="603"/>
      <c r="M324" s="603"/>
      <c r="N324" s="603"/>
      <c r="O324" s="603"/>
      <c r="P324" s="605"/>
      <c r="Q324" s="1276"/>
      <c r="R324" s="1276"/>
      <c r="S324" s="1276"/>
      <c r="T324" s="1277"/>
      <c r="U324" s="1277"/>
      <c r="V324" s="1277"/>
    </row>
    <row r="325" spans="1:22" s="601" customFormat="1" ht="30" customHeight="1">
      <c r="A325" s="1278"/>
      <c r="B325" s="1278"/>
      <c r="C325" s="1275"/>
      <c r="D325" s="1274"/>
      <c r="E325" s="602" t="s">
        <v>222</v>
      </c>
      <c r="F325" s="602" t="s">
        <v>222</v>
      </c>
      <c r="G325" s="603"/>
      <c r="H325" s="603"/>
      <c r="I325" s="604" t="s">
        <v>222</v>
      </c>
      <c r="J325" s="580" t="s">
        <v>222</v>
      </c>
      <c r="K325" s="603"/>
      <c r="L325" s="603"/>
      <c r="M325" s="603"/>
      <c r="N325" s="603"/>
      <c r="O325" s="603"/>
      <c r="P325" s="605"/>
      <c r="Q325" s="1276"/>
      <c r="R325" s="1276"/>
      <c r="S325" s="1276"/>
      <c r="T325" s="1277"/>
      <c r="U325" s="1277"/>
      <c r="V325" s="1277"/>
    </row>
    <row r="326" spans="1:22" s="601" customFormat="1" ht="30" customHeight="1">
      <c r="A326" s="1278"/>
      <c r="B326" s="1278"/>
      <c r="C326" s="1275"/>
      <c r="D326" s="1274"/>
      <c r="E326" s="602" t="s">
        <v>222</v>
      </c>
      <c r="F326" s="602" t="s">
        <v>222</v>
      </c>
      <c r="G326" s="603"/>
      <c r="H326" s="603"/>
      <c r="I326" s="604" t="s">
        <v>222</v>
      </c>
      <c r="J326" s="580" t="s">
        <v>222</v>
      </c>
      <c r="K326" s="603"/>
      <c r="L326" s="603"/>
      <c r="M326" s="603"/>
      <c r="N326" s="603"/>
      <c r="O326" s="603"/>
      <c r="P326" s="605"/>
      <c r="Q326" s="1276"/>
      <c r="R326" s="1276"/>
      <c r="S326" s="1276"/>
      <c r="T326" s="1277"/>
      <c r="U326" s="1277"/>
      <c r="V326" s="1277"/>
    </row>
    <row r="327" spans="1:22" s="601" customFormat="1" ht="30" customHeight="1">
      <c r="A327" s="1278"/>
      <c r="B327" s="1278"/>
      <c r="C327" s="1275"/>
      <c r="D327" s="1274"/>
      <c r="E327" s="602" t="s">
        <v>222</v>
      </c>
      <c r="F327" s="602" t="s">
        <v>222</v>
      </c>
      <c r="G327" s="603"/>
      <c r="H327" s="603"/>
      <c r="I327" s="604" t="s">
        <v>222</v>
      </c>
      <c r="J327" s="580" t="s">
        <v>222</v>
      </c>
      <c r="K327" s="603"/>
      <c r="L327" s="603"/>
      <c r="M327" s="603"/>
      <c r="N327" s="603"/>
      <c r="O327" s="603"/>
      <c r="P327" s="605"/>
      <c r="Q327" s="1276"/>
      <c r="R327" s="1276"/>
      <c r="S327" s="1276"/>
      <c r="T327" s="1277"/>
      <c r="U327" s="1277"/>
      <c r="V327" s="1277"/>
    </row>
    <row r="328" spans="1:22" s="601" customFormat="1" ht="30" customHeight="1">
      <c r="A328" s="1278"/>
      <c r="B328" s="1278"/>
      <c r="C328" s="1275"/>
      <c r="D328" s="1274"/>
      <c r="E328" s="602" t="s">
        <v>222</v>
      </c>
      <c r="F328" s="602" t="s">
        <v>222</v>
      </c>
      <c r="G328" s="603"/>
      <c r="H328" s="603"/>
      <c r="I328" s="604" t="s">
        <v>222</v>
      </c>
      <c r="J328" s="580" t="s">
        <v>222</v>
      </c>
      <c r="K328" s="603"/>
      <c r="L328" s="603"/>
      <c r="M328" s="603"/>
      <c r="N328" s="603"/>
      <c r="O328" s="603"/>
      <c r="P328" s="605"/>
      <c r="Q328" s="1276"/>
      <c r="R328" s="1276"/>
      <c r="S328" s="1276"/>
      <c r="T328" s="1277"/>
      <c r="U328" s="1277"/>
      <c r="V328" s="1277"/>
    </row>
    <row r="329" spans="1:22" s="601" customFormat="1" ht="30" customHeight="1">
      <c r="A329" s="1278"/>
      <c r="B329" s="1278"/>
      <c r="C329" s="1275"/>
      <c r="D329" s="1274"/>
      <c r="E329" s="602" t="s">
        <v>222</v>
      </c>
      <c r="F329" s="602" t="s">
        <v>222</v>
      </c>
      <c r="G329" s="603"/>
      <c r="H329" s="603"/>
      <c r="I329" s="604" t="s">
        <v>222</v>
      </c>
      <c r="J329" s="580" t="s">
        <v>222</v>
      </c>
      <c r="K329" s="603"/>
      <c r="L329" s="603"/>
      <c r="M329" s="603"/>
      <c r="N329" s="603"/>
      <c r="O329" s="603"/>
      <c r="P329" s="605"/>
      <c r="Q329" s="1276"/>
      <c r="R329" s="1276"/>
      <c r="S329" s="1276"/>
      <c r="T329" s="1277"/>
      <c r="U329" s="1277"/>
      <c r="V329" s="1277"/>
    </row>
    <row r="330" spans="1:22" s="601" customFormat="1" ht="30" customHeight="1">
      <c r="A330" s="1278"/>
      <c r="B330" s="1278"/>
      <c r="C330" s="1275"/>
      <c r="D330" s="1274"/>
      <c r="E330" s="602" t="s">
        <v>222</v>
      </c>
      <c r="F330" s="602" t="s">
        <v>222</v>
      </c>
      <c r="G330" s="603"/>
      <c r="H330" s="603"/>
      <c r="I330" s="604" t="s">
        <v>222</v>
      </c>
      <c r="J330" s="580" t="s">
        <v>222</v>
      </c>
      <c r="K330" s="603"/>
      <c r="L330" s="603"/>
      <c r="M330" s="603"/>
      <c r="N330" s="603"/>
      <c r="O330" s="603"/>
      <c r="P330" s="605"/>
      <c r="Q330" s="1276"/>
      <c r="R330" s="1276"/>
      <c r="S330" s="1276"/>
      <c r="T330" s="1277"/>
      <c r="U330" s="1277"/>
      <c r="V330" s="1277"/>
    </row>
    <row r="331" spans="1:22" s="601" customFormat="1" ht="30" customHeight="1">
      <c r="A331" s="1278"/>
      <c r="B331" s="1278"/>
      <c r="C331" s="1275"/>
      <c r="D331" s="1274"/>
      <c r="E331" s="602" t="s">
        <v>222</v>
      </c>
      <c r="F331" s="602" t="s">
        <v>222</v>
      </c>
      <c r="G331" s="603"/>
      <c r="H331" s="603"/>
      <c r="I331" s="604" t="s">
        <v>222</v>
      </c>
      <c r="J331" s="580" t="s">
        <v>222</v>
      </c>
      <c r="K331" s="603"/>
      <c r="L331" s="603"/>
      <c r="M331" s="603"/>
      <c r="N331" s="603"/>
      <c r="O331" s="603"/>
      <c r="P331" s="605"/>
      <c r="Q331" s="1276"/>
      <c r="R331" s="1276"/>
      <c r="S331" s="1276"/>
      <c r="T331" s="1277"/>
      <c r="U331" s="1277"/>
      <c r="V331" s="1277"/>
    </row>
    <row r="332" spans="1:22" s="601" customFormat="1" ht="30" customHeight="1">
      <c r="A332" s="1278"/>
      <c r="B332" s="1278"/>
      <c r="C332" s="1275"/>
      <c r="D332" s="1274"/>
      <c r="E332" s="602" t="s">
        <v>222</v>
      </c>
      <c r="F332" s="602" t="s">
        <v>222</v>
      </c>
      <c r="G332" s="603"/>
      <c r="H332" s="603"/>
      <c r="I332" s="604" t="s">
        <v>222</v>
      </c>
      <c r="J332" s="580" t="s">
        <v>222</v>
      </c>
      <c r="K332" s="603"/>
      <c r="L332" s="603"/>
      <c r="M332" s="603"/>
      <c r="N332" s="603"/>
      <c r="O332" s="603"/>
      <c r="P332" s="605"/>
      <c r="Q332" s="1276"/>
      <c r="R332" s="1276"/>
      <c r="S332" s="1276"/>
      <c r="T332" s="1277"/>
      <c r="U332" s="1277"/>
      <c r="V332" s="1277"/>
    </row>
    <row r="333" spans="1:22" s="601" customFormat="1" ht="30" customHeight="1">
      <c r="A333" s="1278"/>
      <c r="B333" s="1278"/>
      <c r="C333" s="1275"/>
      <c r="D333" s="1274"/>
      <c r="E333" s="602" t="s">
        <v>222</v>
      </c>
      <c r="F333" s="602" t="s">
        <v>222</v>
      </c>
      <c r="G333" s="603"/>
      <c r="H333" s="603"/>
      <c r="I333" s="604" t="s">
        <v>222</v>
      </c>
      <c r="J333" s="580" t="s">
        <v>222</v>
      </c>
      <c r="K333" s="603"/>
      <c r="L333" s="603"/>
      <c r="M333" s="603"/>
      <c r="N333" s="603"/>
      <c r="O333" s="603"/>
      <c r="P333" s="605"/>
      <c r="Q333" s="1276"/>
      <c r="R333" s="1276"/>
      <c r="S333" s="1276"/>
      <c r="T333" s="1277"/>
      <c r="U333" s="1277"/>
      <c r="V333" s="1277"/>
    </row>
    <row r="334" spans="1:22" s="601" customFormat="1" ht="30" customHeight="1">
      <c r="A334" s="1278"/>
      <c r="B334" s="1278"/>
      <c r="C334" s="1275"/>
      <c r="D334" s="1274"/>
      <c r="E334" s="602" t="s">
        <v>222</v>
      </c>
      <c r="F334" s="602" t="s">
        <v>222</v>
      </c>
      <c r="G334" s="603"/>
      <c r="H334" s="603"/>
      <c r="I334" s="604" t="s">
        <v>222</v>
      </c>
      <c r="J334" s="580" t="s">
        <v>222</v>
      </c>
      <c r="K334" s="603"/>
      <c r="L334" s="603"/>
      <c r="M334" s="603"/>
      <c r="N334" s="603"/>
      <c r="O334" s="603"/>
      <c r="P334" s="605"/>
      <c r="Q334" s="1276"/>
      <c r="R334" s="1276"/>
      <c r="S334" s="1276"/>
      <c r="T334" s="1277"/>
      <c r="U334" s="1277"/>
      <c r="V334" s="1277"/>
    </row>
    <row r="335" spans="1:22" s="601" customFormat="1" ht="30" customHeight="1">
      <c r="A335" s="1278"/>
      <c r="B335" s="1278"/>
      <c r="C335" s="1275"/>
      <c r="D335" s="1274"/>
      <c r="E335" s="602" t="s">
        <v>222</v>
      </c>
      <c r="F335" s="602" t="s">
        <v>222</v>
      </c>
      <c r="G335" s="603"/>
      <c r="H335" s="603"/>
      <c r="I335" s="604" t="s">
        <v>222</v>
      </c>
      <c r="J335" s="580" t="s">
        <v>222</v>
      </c>
      <c r="K335" s="603"/>
      <c r="L335" s="603"/>
      <c r="M335" s="603"/>
      <c r="N335" s="603"/>
      <c r="O335" s="603"/>
      <c r="P335" s="605"/>
      <c r="Q335" s="1276"/>
      <c r="R335" s="1276"/>
      <c r="S335" s="1276"/>
      <c r="T335" s="1277"/>
      <c r="U335" s="1277"/>
      <c r="V335" s="1277"/>
    </row>
    <row r="336" spans="1:22" s="601" customFormat="1" ht="30" customHeight="1">
      <c r="A336" s="1278"/>
      <c r="B336" s="1278"/>
      <c r="C336" s="1275"/>
      <c r="D336" s="1274"/>
      <c r="E336" s="602" t="s">
        <v>222</v>
      </c>
      <c r="F336" s="602" t="s">
        <v>222</v>
      </c>
      <c r="G336" s="603"/>
      <c r="H336" s="603"/>
      <c r="I336" s="604" t="s">
        <v>222</v>
      </c>
      <c r="J336" s="580" t="s">
        <v>222</v>
      </c>
      <c r="K336" s="603"/>
      <c r="L336" s="603"/>
      <c r="M336" s="603"/>
      <c r="N336" s="603"/>
      <c r="O336" s="603"/>
      <c r="P336" s="605"/>
      <c r="Q336" s="1276"/>
      <c r="R336" s="1276"/>
      <c r="S336" s="1276"/>
      <c r="T336" s="1277"/>
      <c r="U336" s="1277"/>
      <c r="V336" s="1277"/>
    </row>
    <row r="337" spans="1:22" s="601" customFormat="1" ht="30" customHeight="1">
      <c r="A337" s="1278"/>
      <c r="B337" s="1278"/>
      <c r="C337" s="1275"/>
      <c r="D337" s="1274"/>
      <c r="E337" s="602" t="s">
        <v>222</v>
      </c>
      <c r="F337" s="602" t="s">
        <v>222</v>
      </c>
      <c r="G337" s="603"/>
      <c r="H337" s="603"/>
      <c r="I337" s="604" t="s">
        <v>222</v>
      </c>
      <c r="J337" s="580" t="s">
        <v>222</v>
      </c>
      <c r="K337" s="603"/>
      <c r="L337" s="603"/>
      <c r="M337" s="603"/>
      <c r="N337" s="603"/>
      <c r="O337" s="603"/>
      <c r="P337" s="605"/>
      <c r="Q337" s="1276"/>
      <c r="R337" s="1276"/>
      <c r="S337" s="1276"/>
      <c r="T337" s="1277"/>
      <c r="U337" s="1277"/>
      <c r="V337" s="1277"/>
    </row>
    <row r="338" spans="1:22" s="601" customFormat="1" ht="30" customHeight="1">
      <c r="A338" s="1278"/>
      <c r="B338" s="1278"/>
      <c r="C338" s="1275"/>
      <c r="D338" s="1274"/>
      <c r="E338" s="602" t="s">
        <v>222</v>
      </c>
      <c r="F338" s="602" t="s">
        <v>222</v>
      </c>
      <c r="G338" s="603"/>
      <c r="H338" s="603"/>
      <c r="I338" s="604" t="s">
        <v>222</v>
      </c>
      <c r="J338" s="580" t="s">
        <v>222</v>
      </c>
      <c r="K338" s="603"/>
      <c r="L338" s="603"/>
      <c r="M338" s="603"/>
      <c r="N338" s="603"/>
      <c r="O338" s="603"/>
      <c r="P338" s="605"/>
      <c r="Q338" s="1276"/>
      <c r="R338" s="1276"/>
      <c r="S338" s="1276"/>
      <c r="T338" s="1277"/>
      <c r="U338" s="1277"/>
      <c r="V338" s="1277"/>
    </row>
    <row r="339" spans="1:22" s="601" customFormat="1" ht="30" customHeight="1">
      <c r="A339" s="1278"/>
      <c r="B339" s="1278"/>
      <c r="C339" s="1275"/>
      <c r="D339" s="1274"/>
      <c r="E339" s="602" t="s">
        <v>222</v>
      </c>
      <c r="F339" s="602" t="s">
        <v>222</v>
      </c>
      <c r="G339" s="603"/>
      <c r="H339" s="603"/>
      <c r="I339" s="604" t="s">
        <v>222</v>
      </c>
      <c r="J339" s="580" t="s">
        <v>222</v>
      </c>
      <c r="K339" s="603"/>
      <c r="L339" s="603"/>
      <c r="M339" s="603"/>
      <c r="N339" s="603"/>
      <c r="O339" s="603"/>
      <c r="P339" s="605"/>
      <c r="Q339" s="1276"/>
      <c r="R339" s="1276"/>
      <c r="S339" s="1276"/>
      <c r="T339" s="1277"/>
      <c r="U339" s="1277"/>
      <c r="V339" s="1277"/>
    </row>
    <row r="340" spans="1:22" s="601" customFormat="1" ht="30" customHeight="1">
      <c r="A340" s="1278"/>
      <c r="B340" s="1278"/>
      <c r="C340" s="1275"/>
      <c r="D340" s="1274"/>
      <c r="E340" s="602" t="s">
        <v>222</v>
      </c>
      <c r="F340" s="602" t="s">
        <v>222</v>
      </c>
      <c r="G340" s="603"/>
      <c r="H340" s="603"/>
      <c r="I340" s="604" t="s">
        <v>222</v>
      </c>
      <c r="J340" s="580" t="s">
        <v>222</v>
      </c>
      <c r="K340" s="603"/>
      <c r="L340" s="603"/>
      <c r="M340" s="603"/>
      <c r="N340" s="603"/>
      <c r="O340" s="603"/>
      <c r="P340" s="605"/>
      <c r="Q340" s="1276"/>
      <c r="R340" s="1276"/>
      <c r="S340" s="1276"/>
      <c r="T340" s="1277"/>
      <c r="U340" s="1277"/>
      <c r="V340" s="1277"/>
    </row>
    <row r="341" spans="1:22" s="601" customFormat="1" ht="30" customHeight="1">
      <c r="A341" s="1278"/>
      <c r="B341" s="1278"/>
      <c r="C341" s="1275"/>
      <c r="D341" s="1274"/>
      <c r="E341" s="602" t="s">
        <v>222</v>
      </c>
      <c r="F341" s="602" t="s">
        <v>222</v>
      </c>
      <c r="G341" s="603"/>
      <c r="H341" s="603"/>
      <c r="I341" s="604" t="s">
        <v>222</v>
      </c>
      <c r="J341" s="580" t="s">
        <v>222</v>
      </c>
      <c r="K341" s="603"/>
      <c r="L341" s="603"/>
      <c r="M341" s="603"/>
      <c r="N341" s="603"/>
      <c r="O341" s="603"/>
      <c r="P341" s="605"/>
      <c r="Q341" s="1276"/>
      <c r="R341" s="1276"/>
      <c r="S341" s="1276"/>
      <c r="T341" s="1277"/>
      <c r="U341" s="1277"/>
      <c r="V341" s="1277"/>
    </row>
    <row r="342" spans="1:22" s="601" customFormat="1" ht="30" customHeight="1">
      <c r="A342" s="1278"/>
      <c r="B342" s="1278"/>
      <c r="C342" s="1275"/>
      <c r="D342" s="1274"/>
      <c r="E342" s="602" t="s">
        <v>222</v>
      </c>
      <c r="F342" s="602" t="s">
        <v>222</v>
      </c>
      <c r="G342" s="603"/>
      <c r="H342" s="603"/>
      <c r="I342" s="604" t="s">
        <v>222</v>
      </c>
      <c r="J342" s="580" t="s">
        <v>222</v>
      </c>
      <c r="K342" s="603"/>
      <c r="L342" s="603"/>
      <c r="M342" s="603"/>
      <c r="N342" s="603"/>
      <c r="O342" s="603"/>
      <c r="P342" s="605"/>
      <c r="Q342" s="1276"/>
      <c r="R342" s="1276"/>
      <c r="S342" s="1276"/>
      <c r="T342" s="1277"/>
      <c r="U342" s="1277"/>
      <c r="V342" s="1277"/>
    </row>
    <row r="343" spans="1:22" s="601" customFormat="1" ht="30" customHeight="1">
      <c r="A343" s="1278"/>
      <c r="B343" s="1278"/>
      <c r="C343" s="1275"/>
      <c r="D343" s="1274"/>
      <c r="E343" s="602" t="s">
        <v>222</v>
      </c>
      <c r="F343" s="602" t="s">
        <v>222</v>
      </c>
      <c r="G343" s="603"/>
      <c r="H343" s="603"/>
      <c r="I343" s="604" t="s">
        <v>222</v>
      </c>
      <c r="J343" s="580" t="s">
        <v>222</v>
      </c>
      <c r="K343" s="603"/>
      <c r="L343" s="603"/>
      <c r="M343" s="603"/>
      <c r="N343" s="603"/>
      <c r="O343" s="603"/>
      <c r="P343" s="605"/>
      <c r="Q343" s="1276"/>
      <c r="R343" s="1276"/>
      <c r="S343" s="1276"/>
      <c r="T343" s="1277"/>
      <c r="U343" s="1277"/>
      <c r="V343" s="1277"/>
    </row>
    <row r="344" spans="1:22" s="601" customFormat="1" ht="30" customHeight="1">
      <c r="A344" s="1278"/>
      <c r="B344" s="1278"/>
      <c r="C344" s="1275"/>
      <c r="D344" s="1274"/>
      <c r="E344" s="602" t="s">
        <v>222</v>
      </c>
      <c r="F344" s="602" t="s">
        <v>222</v>
      </c>
      <c r="G344" s="603"/>
      <c r="H344" s="603"/>
      <c r="I344" s="604" t="s">
        <v>222</v>
      </c>
      <c r="J344" s="580" t="s">
        <v>222</v>
      </c>
      <c r="K344" s="603"/>
      <c r="L344" s="603"/>
      <c r="M344" s="603"/>
      <c r="N344" s="603"/>
      <c r="O344" s="603"/>
      <c r="P344" s="605"/>
      <c r="Q344" s="1276"/>
      <c r="R344" s="1276"/>
      <c r="S344" s="1276"/>
      <c r="T344" s="1277"/>
      <c r="U344" s="1277"/>
      <c r="V344" s="1277"/>
    </row>
    <row r="345" spans="1:22" s="601" customFormat="1" ht="30" customHeight="1">
      <c r="A345" s="1278"/>
      <c r="B345" s="1278"/>
      <c r="C345" s="1275"/>
      <c r="D345" s="1274"/>
      <c r="E345" s="602" t="s">
        <v>222</v>
      </c>
      <c r="F345" s="602" t="s">
        <v>222</v>
      </c>
      <c r="G345" s="603"/>
      <c r="H345" s="603"/>
      <c r="I345" s="604" t="s">
        <v>222</v>
      </c>
      <c r="J345" s="580" t="s">
        <v>222</v>
      </c>
      <c r="K345" s="603"/>
      <c r="L345" s="603"/>
      <c r="M345" s="603"/>
      <c r="N345" s="603"/>
      <c r="O345" s="603"/>
      <c r="P345" s="605"/>
      <c r="Q345" s="1276"/>
      <c r="R345" s="1276"/>
      <c r="S345" s="1276"/>
      <c r="T345" s="1277"/>
      <c r="U345" s="1277"/>
      <c r="V345" s="1277"/>
    </row>
    <row r="346" spans="1:22" s="601" customFormat="1" ht="30" customHeight="1">
      <c r="A346" s="1278"/>
      <c r="B346" s="1278"/>
      <c r="C346" s="1275"/>
      <c r="D346" s="1274"/>
      <c r="E346" s="602" t="s">
        <v>222</v>
      </c>
      <c r="F346" s="602" t="s">
        <v>222</v>
      </c>
      <c r="G346" s="603"/>
      <c r="H346" s="603"/>
      <c r="I346" s="604" t="s">
        <v>222</v>
      </c>
      <c r="J346" s="580" t="s">
        <v>222</v>
      </c>
      <c r="K346" s="603"/>
      <c r="L346" s="603"/>
      <c r="M346" s="603"/>
      <c r="N346" s="603"/>
      <c r="O346" s="603"/>
      <c r="P346" s="605"/>
      <c r="Q346" s="1276"/>
      <c r="R346" s="1276"/>
      <c r="S346" s="1276"/>
      <c r="T346" s="1277"/>
      <c r="U346" s="1277"/>
      <c r="V346" s="1277"/>
    </row>
    <row r="347" spans="1:22" s="601" customFormat="1" ht="30" customHeight="1">
      <c r="A347" s="1278"/>
      <c r="B347" s="1278"/>
      <c r="C347" s="1275"/>
      <c r="D347" s="1274"/>
      <c r="E347" s="602" t="s">
        <v>222</v>
      </c>
      <c r="F347" s="602" t="s">
        <v>222</v>
      </c>
      <c r="G347" s="603"/>
      <c r="H347" s="603"/>
      <c r="I347" s="604" t="s">
        <v>222</v>
      </c>
      <c r="J347" s="580" t="s">
        <v>222</v>
      </c>
      <c r="K347" s="603"/>
      <c r="L347" s="603"/>
      <c r="M347" s="603"/>
      <c r="N347" s="603"/>
      <c r="O347" s="603"/>
      <c r="P347" s="605"/>
      <c r="Q347" s="1276"/>
      <c r="R347" s="1276"/>
      <c r="S347" s="1276"/>
      <c r="T347" s="1277"/>
      <c r="U347" s="1277"/>
      <c r="V347" s="1277"/>
    </row>
    <row r="348" spans="1:22" s="601" customFormat="1" ht="30" customHeight="1">
      <c r="A348" s="1278"/>
      <c r="B348" s="1278"/>
      <c r="C348" s="1275"/>
      <c r="D348" s="1274"/>
      <c r="E348" s="602" t="s">
        <v>222</v>
      </c>
      <c r="F348" s="602" t="s">
        <v>222</v>
      </c>
      <c r="G348" s="603"/>
      <c r="H348" s="603"/>
      <c r="I348" s="604" t="s">
        <v>222</v>
      </c>
      <c r="J348" s="580" t="s">
        <v>222</v>
      </c>
      <c r="K348" s="603"/>
      <c r="L348" s="603"/>
      <c r="M348" s="603"/>
      <c r="N348" s="603"/>
      <c r="O348" s="603"/>
      <c r="P348" s="605"/>
      <c r="Q348" s="1276"/>
      <c r="R348" s="1276"/>
      <c r="S348" s="1276"/>
      <c r="T348" s="1277"/>
      <c r="U348" s="1277"/>
      <c r="V348" s="1277"/>
    </row>
    <row r="349" spans="1:22" s="601" customFormat="1" ht="30" customHeight="1">
      <c r="A349" s="1278"/>
      <c r="B349" s="1278"/>
      <c r="C349" s="1275"/>
      <c r="D349" s="1274"/>
      <c r="E349" s="602" t="s">
        <v>222</v>
      </c>
      <c r="F349" s="602" t="s">
        <v>222</v>
      </c>
      <c r="G349" s="603"/>
      <c r="H349" s="603"/>
      <c r="I349" s="604" t="s">
        <v>222</v>
      </c>
      <c r="J349" s="580" t="s">
        <v>222</v>
      </c>
      <c r="K349" s="603"/>
      <c r="L349" s="603"/>
      <c r="M349" s="603"/>
      <c r="N349" s="603"/>
      <c r="O349" s="603"/>
      <c r="P349" s="605"/>
      <c r="Q349" s="1276"/>
      <c r="R349" s="1276"/>
      <c r="S349" s="1276"/>
      <c r="T349" s="1277"/>
      <c r="U349" s="1277"/>
      <c r="V349" s="1277"/>
    </row>
    <row r="350" spans="1:22" s="601" customFormat="1" ht="30" customHeight="1">
      <c r="A350" s="1278"/>
      <c r="B350" s="1278"/>
      <c r="C350" s="1275"/>
      <c r="D350" s="1274"/>
      <c r="E350" s="602" t="s">
        <v>222</v>
      </c>
      <c r="F350" s="602" t="s">
        <v>222</v>
      </c>
      <c r="G350" s="603"/>
      <c r="H350" s="603"/>
      <c r="I350" s="604" t="s">
        <v>222</v>
      </c>
      <c r="J350" s="580" t="s">
        <v>222</v>
      </c>
      <c r="K350" s="603"/>
      <c r="L350" s="603"/>
      <c r="M350" s="603"/>
      <c r="N350" s="603"/>
      <c r="O350" s="603"/>
      <c r="P350" s="605"/>
      <c r="Q350" s="1276"/>
      <c r="R350" s="1276"/>
      <c r="S350" s="1276"/>
      <c r="T350" s="1277"/>
      <c r="U350" s="1277"/>
      <c r="V350" s="1277"/>
    </row>
    <row r="351" spans="1:22" s="601" customFormat="1" ht="30" customHeight="1">
      <c r="A351" s="1278"/>
      <c r="B351" s="1278"/>
      <c r="C351" s="1275"/>
      <c r="D351" s="1274"/>
      <c r="E351" s="602" t="s">
        <v>222</v>
      </c>
      <c r="F351" s="602" t="s">
        <v>222</v>
      </c>
      <c r="G351" s="603"/>
      <c r="H351" s="603"/>
      <c r="I351" s="604" t="s">
        <v>222</v>
      </c>
      <c r="J351" s="580" t="s">
        <v>222</v>
      </c>
      <c r="K351" s="603"/>
      <c r="L351" s="603"/>
      <c r="M351" s="603"/>
      <c r="N351" s="603"/>
      <c r="O351" s="603"/>
      <c r="P351" s="605"/>
      <c r="Q351" s="1276"/>
      <c r="R351" s="1276"/>
      <c r="S351" s="1276"/>
      <c r="T351" s="1277"/>
      <c r="U351" s="1277"/>
      <c r="V351" s="1277"/>
    </row>
    <row r="352" spans="1:22" s="601" customFormat="1" ht="30" customHeight="1">
      <c r="A352" s="1278"/>
      <c r="B352" s="1278"/>
      <c r="C352" s="1275"/>
      <c r="D352" s="1274"/>
      <c r="E352" s="602" t="s">
        <v>222</v>
      </c>
      <c r="F352" s="602" t="s">
        <v>222</v>
      </c>
      <c r="G352" s="603"/>
      <c r="H352" s="603"/>
      <c r="I352" s="604" t="s">
        <v>222</v>
      </c>
      <c r="J352" s="580" t="s">
        <v>222</v>
      </c>
      <c r="K352" s="603"/>
      <c r="L352" s="603"/>
      <c r="M352" s="603"/>
      <c r="N352" s="603"/>
      <c r="O352" s="603"/>
      <c r="P352" s="605"/>
      <c r="Q352" s="1276"/>
      <c r="R352" s="1276"/>
      <c r="S352" s="1276"/>
      <c r="T352" s="1277"/>
      <c r="U352" s="1277"/>
      <c r="V352" s="1277"/>
    </row>
    <row r="353" spans="1:22" s="601" customFormat="1" ht="30" customHeight="1">
      <c r="A353" s="1278"/>
      <c r="B353" s="1278"/>
      <c r="C353" s="1275"/>
      <c r="D353" s="1274"/>
      <c r="E353" s="602" t="s">
        <v>222</v>
      </c>
      <c r="F353" s="602" t="s">
        <v>222</v>
      </c>
      <c r="G353" s="603"/>
      <c r="H353" s="603"/>
      <c r="I353" s="604" t="s">
        <v>222</v>
      </c>
      <c r="J353" s="580" t="s">
        <v>222</v>
      </c>
      <c r="K353" s="603"/>
      <c r="L353" s="603"/>
      <c r="M353" s="603"/>
      <c r="N353" s="603"/>
      <c r="O353" s="603"/>
      <c r="P353" s="605"/>
      <c r="Q353" s="1276"/>
      <c r="R353" s="1276"/>
      <c r="S353" s="1276"/>
      <c r="T353" s="1277"/>
      <c r="U353" s="1277"/>
      <c r="V353" s="1277"/>
    </row>
    <row r="354" spans="1:22" s="601" customFormat="1" ht="30" customHeight="1">
      <c r="A354" s="1278"/>
      <c r="B354" s="1278"/>
      <c r="C354" s="1275"/>
      <c r="D354" s="1274"/>
      <c r="E354" s="602" t="s">
        <v>222</v>
      </c>
      <c r="F354" s="602" t="s">
        <v>222</v>
      </c>
      <c r="G354" s="603"/>
      <c r="H354" s="603"/>
      <c r="I354" s="604" t="s">
        <v>222</v>
      </c>
      <c r="J354" s="580" t="s">
        <v>222</v>
      </c>
      <c r="K354" s="603"/>
      <c r="L354" s="603"/>
      <c r="M354" s="603"/>
      <c r="N354" s="603"/>
      <c r="O354" s="603"/>
      <c r="P354" s="605"/>
      <c r="Q354" s="1276"/>
      <c r="R354" s="1276"/>
      <c r="S354" s="1276"/>
      <c r="T354" s="1277"/>
      <c r="U354" s="1277"/>
      <c r="V354" s="1277"/>
    </row>
    <row r="355" spans="1:22" s="601" customFormat="1" ht="30" customHeight="1">
      <c r="A355" s="1275"/>
      <c r="B355" s="1275"/>
      <c r="C355" s="1275"/>
      <c r="D355" s="1274"/>
      <c r="E355" s="602" t="s">
        <v>222</v>
      </c>
      <c r="F355" s="602" t="s">
        <v>222</v>
      </c>
      <c r="G355" s="603"/>
      <c r="H355" s="603"/>
      <c r="I355" s="604" t="s">
        <v>222</v>
      </c>
      <c r="J355" s="580" t="s">
        <v>222</v>
      </c>
      <c r="K355" s="603"/>
      <c r="L355" s="603"/>
      <c r="M355" s="603"/>
      <c r="N355" s="603"/>
      <c r="O355" s="603"/>
      <c r="P355" s="605"/>
      <c r="Q355" s="1276"/>
      <c r="R355" s="1276"/>
      <c r="S355" s="1276"/>
      <c r="T355" s="1277"/>
      <c r="U355" s="1277"/>
      <c r="V355" s="1277"/>
    </row>
    <row r="356" spans="1:22" ht="12.75" customHeight="1">
      <c r="A356" s="226"/>
      <c r="B356" s="226"/>
      <c r="C356" s="226"/>
      <c r="D356" s="226"/>
      <c r="E356" s="226"/>
      <c r="F356" s="226"/>
      <c r="G356" s="226"/>
      <c r="H356" s="226"/>
      <c r="I356" s="226"/>
      <c r="J356" s="226"/>
      <c r="K356" s="226"/>
      <c r="L356" s="224"/>
      <c r="M356" s="224"/>
      <c r="N356" s="224"/>
      <c r="O356" s="224"/>
      <c r="P356" s="1225"/>
      <c r="Q356" s="599"/>
      <c r="R356" s="599"/>
      <c r="S356" s="600"/>
      <c r="T356" s="588"/>
      <c r="U356" s="588"/>
      <c r="V356" s="588"/>
    </row>
    <row r="357" spans="1:22" s="226" customFormat="1" ht="12.75" customHeight="1">
      <c r="A357" s="220" t="s">
        <v>333</v>
      </c>
      <c r="B357" s="220"/>
      <c r="C357" s="738"/>
      <c r="D357" s="738"/>
      <c r="E357" s="738"/>
      <c r="F357" s="738"/>
      <c r="G357" s="738"/>
      <c r="H357" s="738"/>
      <c r="I357" s="738"/>
      <c r="J357" s="738"/>
      <c r="K357" s="738"/>
      <c r="L357" s="738"/>
      <c r="M357" s="738"/>
      <c r="N357" s="738"/>
      <c r="O357" s="738"/>
      <c r="P357" s="1226"/>
    </row>
    <row r="358" spans="1:22" s="226" customFormat="1" ht="8.15" customHeight="1"/>
    <row r="359" spans="1:22" s="226" customFormat="1" ht="16" customHeight="1">
      <c r="A359" s="1490" t="s">
        <v>1066</v>
      </c>
      <c r="B359" s="1490"/>
      <c r="C359" s="1490"/>
      <c r="D359" s="1490"/>
      <c r="E359" s="1490"/>
      <c r="F359" s="1490"/>
      <c r="G359" s="1490"/>
      <c r="H359" s="1490"/>
      <c r="I359" s="1490"/>
      <c r="J359" s="1490"/>
      <c r="K359" s="1490"/>
      <c r="L359" s="1490"/>
      <c r="M359" s="1490"/>
    </row>
    <row r="360" spans="1:22" s="226" customFormat="1" ht="21.65" customHeight="1">
      <c r="A360" s="739" t="s">
        <v>1014</v>
      </c>
      <c r="B360" s="739"/>
      <c r="C360" s="221"/>
      <c r="D360" s="221"/>
      <c r="E360" s="221"/>
      <c r="F360" s="221"/>
      <c r="G360" s="221"/>
      <c r="H360" s="221"/>
      <c r="I360" s="221"/>
      <c r="J360" s="221"/>
      <c r="K360" s="221"/>
      <c r="L360" s="221"/>
      <c r="M360" s="221"/>
    </row>
    <row r="361" spans="1:22" s="75" customFormat="1" ht="58" customHeight="1">
      <c r="A361" s="1491" t="s">
        <v>340</v>
      </c>
      <c r="B361" s="1491"/>
      <c r="C361" s="1491"/>
      <c r="D361" s="1491"/>
      <c r="E361" s="1491"/>
      <c r="F361" s="1491"/>
      <c r="G361" s="1491"/>
      <c r="H361" s="1491"/>
      <c r="I361" s="1491"/>
      <c r="J361" s="1491"/>
      <c r="K361" s="1491"/>
      <c r="L361" s="1491"/>
      <c r="M361" s="1491"/>
    </row>
    <row r="362" spans="1:22" s="75" customFormat="1" ht="15" customHeight="1">
      <c r="A362" s="795" t="s">
        <v>2986</v>
      </c>
      <c r="B362" s="222"/>
      <c r="C362" s="217"/>
      <c r="D362" s="217"/>
      <c r="E362" s="217"/>
      <c r="F362" s="217"/>
      <c r="G362" s="217"/>
      <c r="H362" s="217"/>
      <c r="I362" s="217"/>
      <c r="J362" s="217"/>
      <c r="K362" s="217"/>
      <c r="L362" s="217"/>
      <c r="M362" s="217"/>
    </row>
    <row r="363" spans="1:22" s="75" customFormat="1" ht="18" customHeight="1">
      <c r="A363" s="223" t="s">
        <v>328</v>
      </c>
      <c r="B363" s="223"/>
      <c r="C363" s="90"/>
      <c r="D363" s="90"/>
      <c r="E363" s="90"/>
      <c r="F363" s="90"/>
      <c r="G363" s="90"/>
      <c r="H363" s="90"/>
      <c r="I363" s="90"/>
      <c r="J363" s="90"/>
      <c r="K363" s="90"/>
      <c r="L363" s="90"/>
      <c r="M363" s="90"/>
    </row>
    <row r="364" spans="1:22" s="75" customFormat="1" ht="21" customHeight="1">
      <c r="A364" s="1485" t="s">
        <v>329</v>
      </c>
      <c r="B364" s="1485"/>
      <c r="C364" s="1485"/>
      <c r="D364" s="1485"/>
      <c r="E364" s="1485"/>
      <c r="F364" s="1485"/>
      <c r="G364" s="1485"/>
      <c r="H364" s="1485"/>
      <c r="I364" s="1485"/>
      <c r="J364" s="1485"/>
      <c r="K364" s="1485"/>
      <c r="L364" s="1485"/>
      <c r="M364" s="1485"/>
    </row>
    <row r="365" spans="1:22" s="226" customFormat="1" ht="12.75" customHeight="1"/>
    <row r="366" spans="1:22" s="226" customFormat="1" ht="12.75" customHeight="1"/>
    <row r="367" spans="1:22" s="226" customFormat="1" ht="12.75" customHeight="1"/>
    <row r="368" spans="1:22" s="226" customFormat="1" ht="12.75" customHeight="1">
      <c r="A368" s="823"/>
      <c r="B368" s="227"/>
    </row>
    <row r="379" ht="15.75" customHeight="1"/>
    <row r="386" ht="15" customHeight="1"/>
    <row r="387" ht="15.75" customHeight="1"/>
    <row r="389" ht="12.75" customHeight="1"/>
    <row r="390" ht="11.25" customHeight="1"/>
  </sheetData>
  <sheetProtection algorithmName="SHA-512" hashValue="IZVQQ6kIvlKJrwKoaaIwhO/gDxuLFnoRkcghmrj3JdWaRpZeAch9PVbqLjAjHG8gDHKLqx07oN9Q123/Utga2A==" saltValue="WR2DNlbmGqzbkKkJj3cMAw==" spinCount="100000" sheet="1" objects="1" formatCells="0" formatRows="0" sort="0" autoFilter="0"/>
  <autoFilter ref="A25:V47" xr:uid="{00000000-0001-0000-0900-000000000000}">
    <sortState xmlns:xlrd2="http://schemas.microsoft.com/office/spreadsheetml/2017/richdata2" ref="A26:V29">
      <sortCondition ref="C25:C47"/>
    </sortState>
  </autoFilter>
  <mergeCells count="8">
    <mergeCell ref="H7:J8"/>
    <mergeCell ref="E8:G8"/>
    <mergeCell ref="A364:M364"/>
    <mergeCell ref="J19:K19"/>
    <mergeCell ref="C17:D19"/>
    <mergeCell ref="A359:M359"/>
    <mergeCell ref="A361:M361"/>
    <mergeCell ref="L19:O19"/>
  </mergeCells>
  <conditionalFormatting sqref="D6">
    <cfRule type="expression" dxfId="17" priority="191">
      <formula>AND($D$6="",$P$21&gt;0)</formula>
    </cfRule>
  </conditionalFormatting>
  <conditionalFormatting sqref="D8">
    <cfRule type="expression" dxfId="16" priority="5">
      <formula>AND($D$8="",$E$8&lt;&gt;"")</formula>
    </cfRule>
  </conditionalFormatting>
  <conditionalFormatting sqref="G26:H355 L26:O355">
    <cfRule type="expression" dxfId="15" priority="6">
      <formula>$F26="Location"</formula>
    </cfRule>
  </conditionalFormatting>
  <conditionalFormatting sqref="J26:J355">
    <cfRule type="expression" dxfId="14" priority="3">
      <formula>#REF!="Non"</formula>
    </cfRule>
    <cfRule type="expression" dxfId="13" priority="4">
      <formula>$F26="Location"</formula>
    </cfRule>
  </conditionalFormatting>
  <conditionalFormatting sqref="K8">
    <cfRule type="expression" dxfId="12" priority="194">
      <formula>AND(K8="",K14&gt;0)</formula>
    </cfRule>
  </conditionalFormatting>
  <conditionalFormatting sqref="Q26:V355">
    <cfRule type="expression" dxfId="11" priority="7">
      <formula>$F26="Location"</formula>
    </cfRule>
  </conditionalFormatting>
  <dataValidations count="7">
    <dataValidation type="list" errorStyle="warning" allowBlank="1" showInputMessage="1" showErrorMessage="1" sqref="I26:I355" xr:uid="{E14A5617-1578-4C16-95E5-26CFF7573C7C}">
      <formula1>"«Choisir»,Préscolaire,Primaire,Secondaire,Familiale,Adulte,Tout public"</formula1>
    </dataValidation>
    <dataValidation type="whole" allowBlank="1" showInputMessage="1" showErrorMessage="1" sqref="P26" xr:uid="{F8BFB7E2-76C3-4FCA-904B-93FA853993DE}">
      <formula1>0</formula1>
      <formula2>1000000000000000</formula2>
    </dataValidation>
    <dataValidation type="whole" allowBlank="1" showInputMessage="1" showErrorMessage="1" sqref="P27:P355" xr:uid="{CB836EB0-22EF-42A7-B02E-613DEDE9828F}">
      <formula1>0</formula1>
      <formula2>10000000000</formula2>
    </dataValidation>
    <dataValidation type="list" allowBlank="1" showInputMessage="1" showErrorMessage="1" sqref="L26:O355 G26:G355" xr:uid="{7520C3AF-B733-4CA6-A2BE-8881D7A2138B}">
      <formula1>"X,x"</formula1>
    </dataValidation>
    <dataValidation errorStyle="warning" allowBlank="1" showInputMessage="1" showErrorMessage="1" sqref="K26:K355" xr:uid="{EA620FC5-AC28-4F80-A741-5D2E0430C88B}"/>
    <dataValidation type="list" allowBlank="1" showInputMessage="1" showErrorMessage="1" sqref="J26:J355" xr:uid="{34C98A6A-7D1B-4B53-88C6-3908B2AFB72D}">
      <formula1>"«Choisir»,Activité avant la représentation, Activité après la représentation, Activités avant et après la représentation"</formula1>
    </dataValidation>
    <dataValidation type="list" errorStyle="warning" allowBlank="1" showInputMessage="1" showErrorMessage="1" sqref="F26:F355" xr:uid="{63E0968C-52E5-44A1-9D86-9B1D77D025BC}">
      <formula1>"«Choisir»,Achat,Codiffusion,Résidence,Production,Coproduction"</formula1>
    </dataValidation>
  </dataValidations>
  <hyperlinks>
    <hyperlink ref="A362" r:id="rId1" location="DiversiteCulturelle" xr:uid="{DF8F5F4B-BFCC-4904-BB43-92E5ACBE31F3}"/>
    <hyperlink ref="V25" location="a10Note2" display="a10Note2" xr:uid="{99C42877-80A8-4A41-8857-B3DDB89B71F9}"/>
    <hyperlink ref="A357" location="a10haut" display="Retour en haut de la page" xr:uid="{CD784C38-A675-47A1-AD76-4F914F4A6252}"/>
    <hyperlink ref="G25" location="a10Note1" display="a10Note1" xr:uid="{66336C75-4AEA-42F0-B379-E3C2877167FF}"/>
    <hyperlink ref="O25" location="a10hand" display="Artiste en situation d'handicap***" xr:uid="{07DCDB76-FF80-4841-A3F0-6026AAEA5DFD}"/>
    <hyperlink ref="N25" location="a10releve" display="Artiste de la relève**" xr:uid="{623C07F6-3B0D-4DC7-BB0A-23D11AEFF87D}"/>
    <hyperlink ref="M25" location="a10diversite" display="Diversité culturelle*" xr:uid="{57F853B0-ED64-409F-A478-E97EDC0B7FAD}"/>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0940603-9A62-4A6D-BA51-792E404060B6}">
          <x14:formula1>
            <xm:f>REF!$BD$2:$BD$11</xm:f>
          </x14:formula1>
          <xm:sqref>E26:E355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0543-E36F-4CF8-8A7E-9A2EEA133C21}">
  <dimension ref="A1:Y390"/>
  <sheetViews>
    <sheetView showGridLines="0" zoomScale="90" zoomScaleNormal="90" workbookViewId="0">
      <selection activeCell="E9" sqref="E9"/>
    </sheetView>
  </sheetViews>
  <sheetFormatPr baseColWidth="10" defaultColWidth="10.81640625" defaultRowHeight="12.5"/>
  <cols>
    <col min="1" max="1" width="36.453125" style="1231" customWidth="1"/>
    <col min="2" max="2" width="21.54296875" style="1231" customWidth="1"/>
    <col min="3" max="3" width="38.54296875" style="1231" customWidth="1"/>
    <col min="4" max="4" width="18.1796875" style="1231" customWidth="1"/>
    <col min="5" max="5" width="19.81640625" style="1231" customWidth="1"/>
    <col min="6" max="6" width="17.54296875" style="1231" customWidth="1"/>
    <col min="7" max="7" width="14.7265625" style="1231" customWidth="1"/>
    <col min="8" max="8" width="30.81640625" style="1231" customWidth="1"/>
    <col min="9" max="9" width="14.1796875" style="1231" customWidth="1"/>
    <col min="10" max="10" width="18.453125" style="1231" customWidth="1"/>
    <col min="11" max="11" width="11.1796875" style="1231" customWidth="1"/>
    <col min="12" max="15" width="6.453125" style="1231" customWidth="1"/>
    <col min="16" max="19" width="12.1796875" style="1231" customWidth="1"/>
    <col min="20" max="20" width="12.54296875" style="1231" customWidth="1"/>
    <col min="21" max="21" width="14.81640625" style="1231" customWidth="1"/>
    <col min="22" max="22" width="13.453125" style="1231" customWidth="1"/>
    <col min="23" max="16384" width="10.81640625" style="1231"/>
  </cols>
  <sheetData>
    <row r="1" spans="1:25" ht="18">
      <c r="A1" s="401" t="str">
        <f>"Section 10a : Plan de diffusion "&amp;CONCATENATE(LEFT('Identification '!$D$7,4)+1,"-",RIGHT('Identification '!$D$7,4)+1)</f>
        <v>Section 10a : Plan de diffusion 2026-2027</v>
      </c>
      <c r="B1" s="414"/>
      <c r="I1" s="1244" t="s">
        <v>160</v>
      </c>
      <c r="J1" s="1245"/>
      <c r="K1" s="1245"/>
      <c r="L1" s="1230"/>
    </row>
    <row r="2" spans="1:25" s="1230" customFormat="1" ht="20.149999999999999" customHeight="1">
      <c r="A2" s="901"/>
      <c r="B2" s="901"/>
      <c r="C2" s="288"/>
      <c r="D2" s="288"/>
      <c r="E2" s="288"/>
      <c r="F2" s="288"/>
      <c r="G2" s="288"/>
      <c r="H2" s="288"/>
      <c r="I2" s="1246" t="s">
        <v>161</v>
      </c>
      <c r="J2" s="1247"/>
      <c r="K2" s="1247"/>
      <c r="M2" s="288"/>
      <c r="N2" s="288"/>
      <c r="O2" s="288"/>
      <c r="P2" s="1229"/>
    </row>
    <row r="3" spans="1:25" s="1241" customFormat="1" ht="20" customHeight="1">
      <c r="A3" s="290" t="s">
        <v>104</v>
      </c>
      <c r="B3" s="623" t="str">
        <f>IF(AND('Identification '!$F$11="",'Identification '!$F$15&lt;&gt;""),'Identification '!$F$15,IF('Identification '!$F$11="","",IF('Identification '!$F$13="Inscrire le nom de votre organisme dans la cellule F15",'Identification '!$F$15,'Identification '!$F$13)))</f>
        <v/>
      </c>
      <c r="C3" s="623"/>
      <c r="D3" s="623"/>
      <c r="E3" s="623"/>
      <c r="F3"/>
      <c r="G3" s="1231"/>
      <c r="H3" s="1231"/>
      <c r="Q3" s="1248"/>
      <c r="R3" s="1249"/>
      <c r="T3" s="1249"/>
      <c r="U3" s="1249"/>
      <c r="V3" s="1249"/>
      <c r="X3" s="1248"/>
      <c r="Y3" s="1248"/>
    </row>
    <row r="4" spans="1:25" s="1230" customFormat="1" ht="16.5" customHeight="1">
      <c r="A4" s="879" t="s">
        <v>3025</v>
      </c>
      <c r="B4" s="880" t="str">
        <f>IF('Identification '!$F$11="","",'Identification '!$F$11)</f>
        <v/>
      </c>
      <c r="P4" s="1241"/>
      <c r="V4" s="1250"/>
    </row>
    <row r="5" spans="1:25" s="1230" customFormat="1">
      <c r="A5" s="292"/>
      <c r="B5" s="292"/>
      <c r="C5" s="292"/>
      <c r="D5" s="292"/>
      <c r="E5" s="292"/>
      <c r="F5" s="292"/>
      <c r="G5" s="292"/>
      <c r="N5" s="292"/>
      <c r="O5" s="292"/>
      <c r="P5" s="1224"/>
      <c r="Q5" s="292"/>
      <c r="R5" s="292"/>
      <c r="V5" s="1250"/>
    </row>
    <row r="6" spans="1:25" s="1230" customFormat="1" ht="21.5" customHeight="1">
      <c r="A6" s="292"/>
      <c r="B6" s="292"/>
      <c r="C6" s="900" t="s">
        <v>3046</v>
      </c>
      <c r="D6" s="1265"/>
      <c r="E6" s="711" t="str">
        <f>IF(AND(D6="",P21&gt;0),"Information manquante. SVP corrigez la situation.","")</f>
        <v/>
      </c>
      <c r="F6" s="292"/>
      <c r="G6" s="292"/>
      <c r="J6"/>
      <c r="N6" s="292"/>
      <c r="O6" s="292"/>
      <c r="P6" s="1224"/>
      <c r="Q6" s="292"/>
      <c r="R6" s="292"/>
      <c r="V6" s="1250"/>
    </row>
    <row r="7" spans="1:25" s="1230" customFormat="1" ht="8.5" customHeight="1">
      <c r="A7" s="292"/>
      <c r="B7" s="292"/>
      <c r="C7" s="292"/>
      <c r="D7" s="1224"/>
      <c r="E7" s="292"/>
      <c r="F7" s="292"/>
      <c r="H7" s="1482" t="s">
        <v>3084</v>
      </c>
      <c r="I7" s="1482"/>
      <c r="J7" s="1482"/>
      <c r="M7" s="1230" t="s">
        <v>92</v>
      </c>
      <c r="N7" s="292"/>
      <c r="O7" s="292"/>
      <c r="P7" s="1224"/>
      <c r="Q7" s="292"/>
      <c r="R7" s="292"/>
      <c r="V7" s="1250"/>
    </row>
    <row r="8" spans="1:25" s="1230" customFormat="1" ht="21" customHeight="1">
      <c r="A8" s="292"/>
      <c r="B8" s="292"/>
      <c r="C8" s="598" t="s">
        <v>2897</v>
      </c>
      <c r="D8" s="1265"/>
      <c r="E8" s="1483" t="str">
        <f>IF(AND(D8="",P21&gt;0)," Information manquante. SVP corrigez la situation, si vous ne faites pas de location indiquer 0.","")</f>
        <v/>
      </c>
      <c r="F8" s="1484"/>
      <c r="G8" s="1484"/>
      <c r="H8" s="1482"/>
      <c r="I8" s="1482"/>
      <c r="J8" s="1482"/>
      <c r="K8" s="1265"/>
      <c r="L8" s="1191" t="str">
        <f>IF(AND(K8="",K14&gt;0),"Information manquante!; inscrivez 0 si non applicable.","")</f>
        <v/>
      </c>
      <c r="R8" s="292"/>
      <c r="V8" s="1250"/>
    </row>
    <row r="9" spans="1:25" s="1230" customFormat="1" ht="13">
      <c r="A9" s="292"/>
      <c r="B9" s="292"/>
      <c r="C9" s="598"/>
      <c r="D9" s="598"/>
      <c r="E9" s="598"/>
      <c r="F9" s="598"/>
      <c r="G9" s="292"/>
      <c r="N9" s="292"/>
      <c r="O9" s="292"/>
      <c r="P9" s="1224"/>
      <c r="Q9" s="292"/>
      <c r="R9" s="292"/>
      <c r="V9" s="1250"/>
    </row>
    <row r="10" spans="1:25" s="1230" customFormat="1" ht="16.5" customHeight="1">
      <c r="A10" s="1229"/>
      <c r="B10" s="1229"/>
      <c r="C10" s="1220" t="s">
        <v>3047</v>
      </c>
      <c r="D10" s="293"/>
      <c r="E10" s="1231"/>
      <c r="F10" s="712" t="s">
        <v>2993</v>
      </c>
      <c r="G10" s="715"/>
      <c r="I10" s="1234" t="s">
        <v>2974</v>
      </c>
      <c r="J10" s="1235"/>
      <c r="K10" s="1236"/>
      <c r="P10" s="1241"/>
      <c r="Q10" s="713" t="s">
        <v>265</v>
      </c>
      <c r="R10" s="714"/>
      <c r="S10" s="714"/>
      <c r="T10" s="714"/>
      <c r="U10" s="714"/>
      <c r="V10" s="715"/>
    </row>
    <row r="11" spans="1:25" s="1230" customFormat="1" ht="15" customHeight="1">
      <c r="A11" s="1229"/>
      <c r="B11" s="1229"/>
      <c r="C11" s="595" t="s">
        <v>180</v>
      </c>
      <c r="D11" s="574" t="str">
        <f>IFERROR(SUMIF($F$26:$F$355,"Achat",$P$26:$P$355)&amp;CONCATENATE( "  (",(TEXT((SUMIF($F$26:$F$355,"Achat",$P$26:$P$355)/$D$16),"0%")),")"),"")</f>
        <v/>
      </c>
      <c r="F11" s="716" t="s">
        <v>2893</v>
      </c>
      <c r="G11" s="596" t="str">
        <f>IFERROR((SUMIFS($P$26:$P$355,$I$26:$I$355,"Préscolaire",$F$26:$F$355,"&lt;&gt;Location")+SUMIFS($P$26:$P$355,$I$26:$I$355,"Primaire",$F$26:$F$355,"&lt;&gt;Location"))&amp;CONCATENATE(" (",(TEXT(((SUMIFS($P$26:$P$355,$I$26:$I$355,"Préscolaire",$F$26:$F$355,"&lt;&gt;Location")+SUMIFS($P$26:$P$355,$I$26:$I$355,"Primaire",$F$26:$F$355,"&lt;&gt;Location"))/$G$16),"0%")),")"),"")</f>
        <v/>
      </c>
      <c r="I11" s="1251"/>
      <c r="J11" s="887" t="s">
        <v>2900</v>
      </c>
      <c r="K11" s="888">
        <f>SUMIF($J$26:$J$355,J11,$K$26:$K355)</f>
        <v>0</v>
      </c>
      <c r="P11" s="1241"/>
      <c r="Q11" s="717" t="s">
        <v>266</v>
      </c>
      <c r="R11" s="718" t="str">
        <f>IFERROR(SUMIFS($P$26:$P$355,$E$26:$E$355,Q11,$F$26:$F$355,"&lt;&gt;Location")&amp;CONCATENATE( "  (",(TEXT((SUMIFS($P$26:P355,$E$26:$E$355,Q11,$F$26:$F$355,"&lt;&gt;Location")/SUMIF($F$26:$F$405,"&lt;&gt;Location",$P$26:$P$405)),"0%")),")"),"")</f>
        <v/>
      </c>
      <c r="S11" s="719" t="s">
        <v>143</v>
      </c>
      <c r="T11" s="718" t="str">
        <f>IFERROR(SUMIFS($P$26:$P$355,$E$26:$E$355,S11,$F$26:$F$355,"&lt;&gt;Location")&amp;CONCATENATE( "  (",(TEXT((SUMIFS($P$26:P355,$E$26:$E$355,S11,$F$26:$F$355,"&lt;&gt;Location")/SUMIF($F$26:$F$405,"&lt;&gt;Location",$P$26:$P$405)),"0%")),")"),"")</f>
        <v/>
      </c>
      <c r="U11" s="720" t="s">
        <v>147</v>
      </c>
      <c r="V11" s="721" t="str">
        <f>IFERROR(SUMIFS($P$26:$P$355,$E$26:$E$355,U11,$F$26:$F$355,"&lt;&gt;Location")&amp;CONCATENATE( "  (",(TEXT((SUMIFS($P$26:P355,$E$26:$E$355,U11,$F$26:$F$355,"&lt;&gt;Location")/SUMIF($F$26:$F$405,"&lt;&gt;Location",$P$26:$P$405)),"0%")),")"),"")</f>
        <v/>
      </c>
    </row>
    <row r="12" spans="1:25" s="1230" customFormat="1" ht="15" customHeight="1">
      <c r="A12" s="1229"/>
      <c r="B12" s="1229"/>
      <c r="C12" s="595" t="s">
        <v>179</v>
      </c>
      <c r="D12" s="574" t="str">
        <f>IFERROR(SUMIF($F$26:$F$355,"Codiffusion",$P$26:$P$355)&amp;CONCATENATE( "  (",(TEXT((SUMIF($F$26:$F$355,"Codiffusion",$P$26:$P$355)/$D$16),"0%")),")"),"")</f>
        <v/>
      </c>
      <c r="F12" s="595" t="s">
        <v>1876</v>
      </c>
      <c r="G12" s="596" t="str">
        <f>IFERROR(SUMIFS($P$26:$P$355,$I$26:$I$355,F12,$F$26:$F$355,"&lt;&gt;Location")&amp;CONCATENATE(" (",(TEXT((SUMIFS($P$26:$P$355,$I$26:$I$355,F12,$F$26:$F$355,"&lt;&gt;Location")/$G$16),"0%")),")"),"")</f>
        <v/>
      </c>
      <c r="I12" s="1251"/>
      <c r="J12" s="887" t="s">
        <v>2907</v>
      </c>
      <c r="K12" s="889">
        <f>SUMIF($J$26:$J$355,J12,$K$26:$K356)</f>
        <v>0</v>
      </c>
      <c r="P12" s="1241"/>
      <c r="Q12" s="722" t="s">
        <v>150</v>
      </c>
      <c r="R12" s="718" t="str">
        <f>IFERROR(SUMIFS($P$26:$P$355,$E$26:$E$355,Q12,$F$26:$F$355,"&lt;&gt;Location")&amp;CONCATENATE( "  (",(TEXT((SUMIFS($P$26:P355,$E$26:$E$355,Q12,$F$26:$F$355,"&lt;&gt;Location")/SUMIF($F$26:$F$405,"&lt;&gt;Location",$P$26:$P$405)),"0%")),")"),"")</f>
        <v/>
      </c>
      <c r="S12" s="723" t="s">
        <v>269</v>
      </c>
      <c r="T12" s="718" t="str">
        <f>IFERROR(SUMIFS($P$26:$P$355,$E$26:$E$355,S12,$F$26:$F$355,"&lt;&gt;Location")&amp;CONCATENATE( "  (",(TEXT((SUMIFS($P$26:P355,$E$26:$E$355,S12,$F$26:$F$355,"&lt;&gt;Location")/SUMIF($F$26:$F$405,"&lt;&gt;Location",$P$26:$P$405)),"0%")),")"),"")</f>
        <v/>
      </c>
      <c r="U12" s="724" t="s">
        <v>341</v>
      </c>
      <c r="V12" s="721" t="str">
        <f>IFERROR(SUMIFS($P$26:$P$355,$E$26:$E$355,U12,$F$26:$F$355,"&lt;&gt;Location")&amp;CONCATENATE( "  (",(TEXT((SUMIFS($P$26:P355,$E$26:$E$355,U12,$F$26:$F$355,"&lt;&gt;Location")/SUMIF($F$26:$F$405,"&lt;&gt;Location",$P$26:$P$405)),"0%")),")"),"")</f>
        <v/>
      </c>
    </row>
    <row r="13" spans="1:25" s="1230" customFormat="1" ht="15" customHeight="1">
      <c r="C13" s="595" t="s">
        <v>334</v>
      </c>
      <c r="D13" s="574" t="str">
        <f>IFERROR(SUMIF($F$26:$F$355,"Résidence",$P$26:$P$355)&amp;CONCATENATE( "  (",(TEXT((SUMIF($F$26:$F$355,"Résidence",$P$26:$P$355)/$D$16),"0%")),")"),"")</f>
        <v/>
      </c>
      <c r="F13" s="595" t="s">
        <v>2894</v>
      </c>
      <c r="G13" s="596" t="str">
        <f>IFERROR(SUMIFS($P$26:$P$355,$I$26:$I$355,F13,$F$26:$F$355,"&lt;&gt;Location")&amp;CONCATENATE(" (",(TEXT((SUMIFS($P$26:$P$355,$I$26:$I$355,F13,$F$26:$F$355,"&lt;&gt;Location")/$G$16),"0%")),")"),"")</f>
        <v/>
      </c>
      <c r="I13" s="1251"/>
      <c r="J13" s="887" t="s">
        <v>2908</v>
      </c>
      <c r="K13" s="889">
        <f>SUMIF($J$26:$J$355,J13,$K$26:$K357)</f>
        <v>0</v>
      </c>
      <c r="L13"/>
      <c r="M13"/>
      <c r="N13"/>
      <c r="O13"/>
      <c r="P13"/>
      <c r="Q13" s="722" t="s">
        <v>268</v>
      </c>
      <c r="R13" s="718" t="str">
        <f>IFERROR(SUMIFS($P$26:$P$355,$E$26:$E$355,Q13,$F$26:$F$355,"&lt;&gt;Location")&amp;CONCATENATE( "  (",(TEXT((SUMIFS($P$26:P355,$E$26:$E$355,Q13,$F$26:$F$355,"&lt;&gt;Location")/SUMIF($F$26:$F$405,"&lt;&gt;Location",$P$26:$P$405)),"0%")),")"),"")</f>
        <v/>
      </c>
      <c r="S13" s="725" t="s">
        <v>267</v>
      </c>
      <c r="T13" s="718" t="str">
        <f>IFERROR(SUMIFS($P$26:$P$355,$E$26:$E$355,S13,$F$26:$F$355,"&lt;&gt;Location")&amp;CONCATENATE( "  (",(TEXT((SUMIFS($P$26:P355,$E$26:$E$355,S13,$F$26:$F$355,"&lt;&gt;Location")/SUMIF($F$26:$F$405,"&lt;&gt;Location",$P$26:$P$405)),"0%")),")"),"")</f>
        <v/>
      </c>
      <c r="U13" s="723" t="s">
        <v>7</v>
      </c>
      <c r="V13" s="721" t="str">
        <f>IFERROR(SUMIFS($P$26:P355,$E$26:$E$355,U13,$F$26:$F$355,"&lt;&gt;Location")&amp;CONCATENATE( "  (",(TEXT((SUMIFS($P$26:P355,$E$26:$E$355,U13,$F$26:$F$355,"&lt;&gt;Location")/SUMIF($F$26:$F$405,"&lt;&gt;Location",$P$26:$P$405)),"0%")),")"),"")</f>
        <v/>
      </c>
    </row>
    <row r="14" spans="1:25" s="1230" customFormat="1" ht="15" customHeight="1">
      <c r="A14" s="1229"/>
      <c r="B14" s="1229"/>
      <c r="C14" s="595" t="s">
        <v>181</v>
      </c>
      <c r="D14" s="574" t="str">
        <f>IFERROR(SUMIF($F$26:$F$355,"Production",$P$26:$P$355)+SUMIF($F$26:$F$355,"coProduction",$P$26:$P$355)&amp;CONCATENATE( "  (",(TEXT(((SUMIF($F$26:$F$355,"Production",$P$26:$P$355)+SUMIF($F$26:$F$355,"coProduction",$P$26:$P$355))/$D$16),"0%")),")"),"")</f>
        <v/>
      </c>
      <c r="F14" s="595" t="s">
        <v>2895</v>
      </c>
      <c r="G14" s="596" t="str">
        <f>IFERROR(SUMIFS($P$26:$P$355,$I$26:$I$355,F14,$F$26:$F$355,"&lt;&gt;Location")&amp;CONCATENATE(" (",(TEXT((SUMIFS($P$26:$P$355,$I$26:$I$355,F14,$F$26:$F$355,"&lt;&gt;Location")/$G$16),"0%")),")"),"")</f>
        <v/>
      </c>
      <c r="I14" s="1252"/>
      <c r="J14" s="1238" t="s">
        <v>2899</v>
      </c>
      <c r="K14" s="890">
        <f>SUM(K11:K13)</f>
        <v>0</v>
      </c>
      <c r="L14"/>
      <c r="M14"/>
      <c r="N14"/>
      <c r="O14"/>
      <c r="P14"/>
      <c r="Q14" s="1253"/>
      <c r="R14" s="1254"/>
      <c r="S14" s="1255"/>
      <c r="T14" s="1255"/>
      <c r="U14" s="1255"/>
      <c r="V14" s="1256"/>
    </row>
    <row r="15" spans="1:25" s="1230" customFormat="1" ht="15" customHeight="1">
      <c r="A15" s="1229"/>
      <c r="B15" s="1229"/>
      <c r="C15" s="730" t="s">
        <v>2897</v>
      </c>
      <c r="D15" s="574" t="str">
        <f>IFERROR(D8&amp;CONCATENATE( "  (",(TEXT((D8/$D$16),"0%")),")"),"")</f>
        <v/>
      </c>
      <c r="F15" s="595" t="s">
        <v>1883</v>
      </c>
      <c r="G15" s="596" t="str">
        <f>IFERROR(SUMIFS($P$26:$P$355,$I$26:$I$355,F15,$F$26:$F$355,"&lt;&gt;Location")&amp;CONCATENATE(" (",(TEXT((SUMIFS($P$26:$P$355,$I$26:$I$355,F15,$F$26:$F$355,"&lt;&gt;Location")/$G$16),"0%")),")"),"")</f>
        <v/>
      </c>
      <c r="I15"/>
      <c r="J15"/>
      <c r="K15"/>
      <c r="L15"/>
      <c r="M15"/>
      <c r="N15"/>
      <c r="O15"/>
      <c r="P15"/>
      <c r="V15" s="1250"/>
    </row>
    <row r="16" spans="1:25" s="1230" customFormat="1" ht="15" customHeight="1">
      <c r="A16" s="1229"/>
      <c r="B16" s="1229"/>
      <c r="C16" s="731" t="s">
        <v>8</v>
      </c>
      <c r="D16" s="575">
        <f>P21+D8</f>
        <v>0</v>
      </c>
      <c r="F16" s="597" t="s">
        <v>2898</v>
      </c>
      <c r="G16" s="732">
        <f>SUMIF(F26:F355,"&lt;&gt;Location",P26:P355)</f>
        <v>0</v>
      </c>
      <c r="L16"/>
      <c r="M16"/>
      <c r="N16"/>
      <c r="O16"/>
      <c r="P16"/>
    </row>
    <row r="17" spans="1:23" s="1230" customFormat="1" ht="15" customHeight="1">
      <c r="A17" s="1229"/>
      <c r="B17" s="1229"/>
      <c r="C17" s="1488" t="s">
        <v>2988</v>
      </c>
      <c r="D17" s="1488"/>
      <c r="F17" s="1231"/>
      <c r="G17" s="1231"/>
      <c r="J17" s="291"/>
      <c r="W17" s="292"/>
    </row>
    <row r="18" spans="1:23" s="1230" customFormat="1" ht="4.5" customHeight="1" thickBot="1">
      <c r="A18" s="1229"/>
      <c r="B18" s="1229"/>
      <c r="C18" s="1489"/>
      <c r="D18" s="1489"/>
      <c r="E18" s="733"/>
      <c r="F18" s="297"/>
      <c r="G18" s="297"/>
      <c r="H18" s="297"/>
      <c r="I18" s="292"/>
      <c r="J18" s="292"/>
      <c r="W18" s="292"/>
    </row>
    <row r="19" spans="1:23" s="1230" customFormat="1" ht="38" customHeight="1" thickBot="1">
      <c r="A19" s="1229"/>
      <c r="B19" s="1229"/>
      <c r="C19" s="1489"/>
      <c r="D19" s="1489"/>
      <c r="E19" s="733"/>
      <c r="F19" s="297"/>
      <c r="G19" s="297"/>
      <c r="H19" s="297"/>
      <c r="J19" s="1486" t="s">
        <v>2973</v>
      </c>
      <c r="K19" s="1487"/>
      <c r="L19" s="1492" t="s">
        <v>3191</v>
      </c>
      <c r="M19" s="1493"/>
      <c r="N19" s="1493"/>
      <c r="O19" s="1494"/>
      <c r="W19" s="292"/>
    </row>
    <row r="20" spans="1:23" ht="7.5" customHeight="1">
      <c r="A20"/>
      <c r="B20"/>
      <c r="C20"/>
      <c r="D20"/>
      <c r="E20"/>
      <c r="F20"/>
      <c r="G20"/>
      <c r="H20"/>
      <c r="I20"/>
      <c r="J20"/>
      <c r="K20" s="53"/>
      <c r="L20" s="53"/>
      <c r="M20" s="53"/>
      <c r="N20" s="53"/>
      <c r="O20" s="53"/>
      <c r="P20" s="53"/>
      <c r="Q20"/>
      <c r="R20"/>
      <c r="S20"/>
      <c r="T20"/>
      <c r="U20"/>
      <c r="V20"/>
      <c r="W20"/>
    </row>
    <row r="21" spans="1:23" s="1230" customFormat="1" ht="17.5" customHeight="1">
      <c r="A21" s="1229"/>
      <c r="B21" s="1229"/>
      <c r="C21" s="740"/>
      <c r="D21" s="740"/>
      <c r="E21" s="733"/>
      <c r="F21" s="297"/>
      <c r="G21" s="297"/>
      <c r="H21" s="297"/>
      <c r="I21" s="576"/>
      <c r="J21" s="291" t="s">
        <v>2899</v>
      </c>
      <c r="K21" s="294">
        <f>SUM(K26:K355)-SUMIF($F$26:$F$355,"Location",K26:K355)</f>
        <v>0</v>
      </c>
      <c r="L21" s="294">
        <f>SUMIFS($P$26:$P$355,L$26:L$355,"x",$F$26:$F$355,"&lt;&gt;Location")</f>
        <v>0</v>
      </c>
      <c r="M21" s="295">
        <f>SUMIFS($P$26:$P$355,M$26:M$355,"x",$F$26:$F$355,"&lt;&gt;Location")</f>
        <v>0</v>
      </c>
      <c r="N21" s="295">
        <f>SUMIFS($P$26:$P$355,N$26:N$355,"x",$F$26:$F$355,"&lt;&gt;Location")</f>
        <v>0</v>
      </c>
      <c r="O21" s="296">
        <f>SUMIFS($P$26:$P$355,O$26:O$355,"x",$F$26:$F$355,"&lt;&gt;Location")</f>
        <v>0</v>
      </c>
      <c r="P21" s="295">
        <f t="shared" ref="P21:V21" si="0">SUM(P26:P355)-SUMIF($F$26:$F$355,"Location",P26:P355)</f>
        <v>0</v>
      </c>
      <c r="Q21" s="295">
        <f t="shared" si="0"/>
        <v>0</v>
      </c>
      <c r="R21" s="295">
        <f t="shared" si="0"/>
        <v>0</v>
      </c>
      <c r="S21" s="295">
        <f t="shared" si="0"/>
        <v>0</v>
      </c>
      <c r="T21" s="584">
        <f t="shared" si="0"/>
        <v>0</v>
      </c>
      <c r="U21" s="584">
        <f t="shared" si="0"/>
        <v>0</v>
      </c>
      <c r="V21" s="585">
        <f t="shared" si="0"/>
        <v>0</v>
      </c>
      <c r="W21" s="292"/>
    </row>
    <row r="22" spans="1:23" ht="7.5" customHeight="1">
      <c r="J22" s="292"/>
      <c r="K22" s="292"/>
      <c r="L22" s="1239"/>
      <c r="M22" s="292"/>
      <c r="N22" s="292"/>
      <c r="O22" s="1240"/>
      <c r="P22" s="1241"/>
      <c r="Q22" s="1230"/>
      <c r="R22" s="1230"/>
      <c r="S22" s="1230"/>
      <c r="T22" s="1230"/>
      <c r="U22" s="1230"/>
      <c r="V22" s="1230"/>
    </row>
    <row r="23" spans="1:23" ht="19" customHeight="1">
      <c r="J23" s="576" t="s">
        <v>2896</v>
      </c>
      <c r="K23" s="577">
        <f>SUBTOTAL(9,K26:K355)-SUMIF($F$26:$F$355,"Location",K26:K355)</f>
        <v>0</v>
      </c>
      <c r="L23" s="577" cm="1">
        <f t="array" aca="1" ref="L23" ca="1">IFERROR(SUMPRODUCT((L$26:L$355="x")*($F$26:$F$355&lt;&gt;"Location")*(SUBTOTAL(103,OFFSET($P$26,ROW($P$26:$P$355)-ROW($P$26),0,1))*$P$26:$P$355)),"")</f>
        <v>0</v>
      </c>
      <c r="M23" s="578" cm="1">
        <f t="array" aca="1" ref="M23" ca="1">IFERROR(SUMPRODUCT((M$26:M$355="x")*($F$26:$F$355&lt;&gt;"Location")*(SUBTOTAL(103,OFFSET($P$26,ROW($P$26:$P$355)-ROW($P$26),0,1))*$P$26:$P$355)),"")</f>
        <v>0</v>
      </c>
      <c r="N23" s="578" cm="1">
        <f t="array" aca="1" ref="N23" ca="1">IFERROR(SUMPRODUCT((N$26:N$355="x")*($F$26:$F$355&lt;&gt;"Location")*(SUBTOTAL(103,OFFSET($P$26,ROW($P$26:$P$355)-ROW($P$26),0,1))*$P$26:$P$355)),"")</f>
        <v>0</v>
      </c>
      <c r="O23" s="579" cm="1">
        <f t="array" aca="1" ref="O23" ca="1">IFERROR(SUMPRODUCT((O$26:O$355="x")*($F$26:$F$355&lt;&gt;"Location")*(SUBTOTAL(103,OFFSET($P$26,ROW($P$26:$P$355)-ROW($P$26),0,1))*$P$26:$P$355)),"")</f>
        <v>0</v>
      </c>
      <c r="P23" s="578">
        <f t="shared" ref="P23:V23" si="1">SUBTOTAL(9,P26:P355)-SUMIF($F$26:$F$355,"Location",P26:P355)</f>
        <v>0</v>
      </c>
      <c r="Q23" s="578">
        <f t="shared" si="1"/>
        <v>0</v>
      </c>
      <c r="R23" s="578">
        <f t="shared" si="1"/>
        <v>0</v>
      </c>
      <c r="S23" s="578">
        <f t="shared" si="1"/>
        <v>0</v>
      </c>
      <c r="T23" s="586">
        <f t="shared" si="1"/>
        <v>0</v>
      </c>
      <c r="U23" s="586">
        <f t="shared" si="1"/>
        <v>0</v>
      </c>
      <c r="V23" s="587">
        <f t="shared" si="1"/>
        <v>0</v>
      </c>
    </row>
    <row r="24" spans="1:23" ht="7.5" customHeight="1" thickBot="1"/>
    <row r="25" spans="1:23" s="1242" customFormat="1" ht="109" customHeight="1" thickBot="1">
      <c r="A25" s="1214" t="s">
        <v>3075</v>
      </c>
      <c r="B25" s="1215" t="s">
        <v>3098</v>
      </c>
      <c r="C25" s="1214" t="s">
        <v>19</v>
      </c>
      <c r="D25" s="1214" t="s">
        <v>144</v>
      </c>
      <c r="E25" s="1214" t="s">
        <v>3099</v>
      </c>
      <c r="F25" s="1221" t="s">
        <v>3143</v>
      </c>
      <c r="G25" s="1257" t="s">
        <v>3105</v>
      </c>
      <c r="H25" s="1214" t="s">
        <v>3106</v>
      </c>
      <c r="I25" s="1372" t="s">
        <v>3103</v>
      </c>
      <c r="J25" s="1376" t="s">
        <v>3242</v>
      </c>
      <c r="K25" s="1377" t="s">
        <v>3139</v>
      </c>
      <c r="L25" s="1373" t="s">
        <v>2904</v>
      </c>
      <c r="M25" s="1233" t="s">
        <v>3083</v>
      </c>
      <c r="N25" s="1233" t="s">
        <v>1064</v>
      </c>
      <c r="O25" s="1233" t="s">
        <v>1065</v>
      </c>
      <c r="P25" s="1214" t="s">
        <v>3107</v>
      </c>
      <c r="Q25" s="1214" t="s">
        <v>27</v>
      </c>
      <c r="R25" s="1214" t="s">
        <v>13</v>
      </c>
      <c r="S25" s="1214" t="s">
        <v>14</v>
      </c>
      <c r="T25" s="1214" t="s">
        <v>25</v>
      </c>
      <c r="U25" s="1214" t="s">
        <v>118</v>
      </c>
      <c r="V25" s="1258" t="s">
        <v>3108</v>
      </c>
    </row>
    <row r="26" spans="1:23" s="1243" customFormat="1" ht="30" customHeight="1">
      <c r="A26" s="734"/>
      <c r="B26" s="734"/>
      <c r="C26" s="734"/>
      <c r="D26" s="1271"/>
      <c r="E26" s="735" t="s">
        <v>222</v>
      </c>
      <c r="F26" s="735" t="s">
        <v>222</v>
      </c>
      <c r="G26" s="603"/>
      <c r="H26" s="603"/>
      <c r="I26" s="604" t="s">
        <v>222</v>
      </c>
      <c r="J26" s="1374" t="s">
        <v>222</v>
      </c>
      <c r="K26" s="1375"/>
      <c r="L26" s="603"/>
      <c r="M26" s="603"/>
      <c r="N26" s="603"/>
      <c r="O26" s="603"/>
      <c r="P26" s="605"/>
      <c r="Q26" s="736"/>
      <c r="R26" s="736"/>
      <c r="S26" s="736"/>
      <c r="T26" s="1259"/>
      <c r="U26" s="1259"/>
      <c r="V26" s="1259"/>
    </row>
    <row r="27" spans="1:23" s="1243" customFormat="1" ht="30" customHeight="1">
      <c r="A27" s="734"/>
      <c r="B27" s="734"/>
      <c r="C27" s="734"/>
      <c r="D27" s="1272"/>
      <c r="E27" s="735" t="s">
        <v>222</v>
      </c>
      <c r="F27" s="735" t="s">
        <v>222</v>
      </c>
      <c r="G27" s="603"/>
      <c r="H27" s="603"/>
      <c r="I27" s="604" t="s">
        <v>222</v>
      </c>
      <c r="J27" s="580" t="s">
        <v>222</v>
      </c>
      <c r="K27" s="603"/>
      <c r="L27" s="603"/>
      <c r="M27" s="603"/>
      <c r="N27" s="603"/>
      <c r="O27" s="603"/>
      <c r="P27" s="605"/>
      <c r="Q27" s="736"/>
      <c r="R27" s="736"/>
      <c r="S27" s="736"/>
      <c r="T27" s="1259"/>
      <c r="U27" s="1259"/>
      <c r="V27" s="1259"/>
    </row>
    <row r="28" spans="1:23" s="1243" customFormat="1" ht="30" customHeight="1">
      <c r="A28" s="734"/>
      <c r="B28" s="734"/>
      <c r="C28" s="734"/>
      <c r="D28" s="1272"/>
      <c r="E28" s="735" t="s">
        <v>222</v>
      </c>
      <c r="F28" s="735" t="s">
        <v>222</v>
      </c>
      <c r="G28" s="603"/>
      <c r="H28" s="603"/>
      <c r="I28" s="604" t="s">
        <v>222</v>
      </c>
      <c r="J28" s="580" t="s">
        <v>222</v>
      </c>
      <c r="K28" s="603"/>
      <c r="L28" s="603"/>
      <c r="M28" s="603"/>
      <c r="N28" s="603"/>
      <c r="O28" s="603"/>
      <c r="P28" s="605"/>
      <c r="Q28" s="736"/>
      <c r="R28" s="736"/>
      <c r="S28" s="736"/>
      <c r="T28" s="1259"/>
      <c r="U28" s="1259"/>
      <c r="V28" s="1259"/>
    </row>
    <row r="29" spans="1:23" s="1243" customFormat="1" ht="30" customHeight="1">
      <c r="A29" s="734"/>
      <c r="B29" s="734"/>
      <c r="C29" s="734"/>
      <c r="D29" s="1272"/>
      <c r="E29" s="735" t="s">
        <v>222</v>
      </c>
      <c r="F29" s="735" t="s">
        <v>222</v>
      </c>
      <c r="G29" s="603"/>
      <c r="H29" s="603"/>
      <c r="I29" s="604" t="s">
        <v>222</v>
      </c>
      <c r="J29" s="580" t="s">
        <v>222</v>
      </c>
      <c r="K29" s="603"/>
      <c r="L29" s="603"/>
      <c r="M29" s="603"/>
      <c r="N29" s="603"/>
      <c r="O29" s="603"/>
      <c r="P29" s="605"/>
      <c r="Q29" s="736"/>
      <c r="R29" s="736"/>
      <c r="S29" s="736"/>
      <c r="T29" s="1259"/>
      <c r="U29" s="1259"/>
      <c r="V29" s="1259"/>
    </row>
    <row r="30" spans="1:23" s="1243" customFormat="1" ht="30" customHeight="1">
      <c r="A30" s="734"/>
      <c r="B30" s="734"/>
      <c r="C30" s="734"/>
      <c r="D30" s="1272"/>
      <c r="E30" s="735" t="s">
        <v>222</v>
      </c>
      <c r="F30" s="735" t="s">
        <v>222</v>
      </c>
      <c r="G30" s="603"/>
      <c r="H30" s="603"/>
      <c r="I30" s="604" t="s">
        <v>222</v>
      </c>
      <c r="J30" s="580" t="s">
        <v>222</v>
      </c>
      <c r="K30" s="603"/>
      <c r="L30" s="603"/>
      <c r="M30" s="603"/>
      <c r="N30" s="603"/>
      <c r="O30" s="603"/>
      <c r="P30" s="605"/>
      <c r="Q30" s="736"/>
      <c r="R30" s="736"/>
      <c r="S30" s="736"/>
      <c r="T30" s="1259"/>
      <c r="U30" s="1259"/>
      <c r="V30" s="1259"/>
    </row>
    <row r="31" spans="1:23" s="1243" customFormat="1" ht="30" customHeight="1">
      <c r="A31" s="734"/>
      <c r="B31" s="734"/>
      <c r="C31" s="734"/>
      <c r="D31" s="1272"/>
      <c r="E31" s="735" t="s">
        <v>222</v>
      </c>
      <c r="F31" s="735" t="s">
        <v>222</v>
      </c>
      <c r="G31" s="603"/>
      <c r="H31" s="603"/>
      <c r="I31" s="604" t="s">
        <v>222</v>
      </c>
      <c r="J31" s="580" t="s">
        <v>222</v>
      </c>
      <c r="K31" s="603"/>
      <c r="L31" s="603"/>
      <c r="M31" s="603"/>
      <c r="N31" s="603"/>
      <c r="O31" s="603"/>
      <c r="P31" s="605"/>
      <c r="Q31" s="736"/>
      <c r="R31" s="736"/>
      <c r="S31" s="736"/>
      <c r="T31" s="1259"/>
      <c r="U31" s="1259"/>
      <c r="V31" s="1259"/>
    </row>
    <row r="32" spans="1:23" s="1243" customFormat="1" ht="30" customHeight="1">
      <c r="A32" s="734"/>
      <c r="B32" s="734"/>
      <c r="C32" s="734"/>
      <c r="D32" s="1271"/>
      <c r="E32" s="735" t="s">
        <v>222</v>
      </c>
      <c r="F32" s="735" t="s">
        <v>222</v>
      </c>
      <c r="G32" s="603"/>
      <c r="H32" s="603"/>
      <c r="I32" s="604" t="s">
        <v>222</v>
      </c>
      <c r="J32" s="580" t="s">
        <v>222</v>
      </c>
      <c r="K32" s="603"/>
      <c r="L32" s="603"/>
      <c r="M32" s="603"/>
      <c r="N32" s="603"/>
      <c r="O32" s="603"/>
      <c r="P32" s="605"/>
      <c r="Q32" s="736"/>
      <c r="R32" s="736"/>
      <c r="S32" s="736"/>
      <c r="T32" s="1259"/>
      <c r="U32" s="1259"/>
      <c r="V32" s="1259"/>
    </row>
    <row r="33" spans="1:22" s="1243" customFormat="1" ht="30" customHeight="1">
      <c r="A33" s="734"/>
      <c r="B33" s="734"/>
      <c r="C33" s="734"/>
      <c r="D33" s="1271"/>
      <c r="E33" s="735" t="s">
        <v>222</v>
      </c>
      <c r="F33" s="735" t="s">
        <v>222</v>
      </c>
      <c r="G33" s="603"/>
      <c r="H33" s="603"/>
      <c r="I33" s="604" t="s">
        <v>222</v>
      </c>
      <c r="J33" s="580" t="s">
        <v>222</v>
      </c>
      <c r="K33" s="603"/>
      <c r="L33" s="603"/>
      <c r="M33" s="603"/>
      <c r="N33" s="603"/>
      <c r="O33" s="603"/>
      <c r="P33" s="605"/>
      <c r="Q33" s="736"/>
      <c r="R33" s="736"/>
      <c r="S33" s="736"/>
      <c r="T33" s="1259"/>
      <c r="U33" s="1259"/>
      <c r="V33" s="1259"/>
    </row>
    <row r="34" spans="1:22" s="1243" customFormat="1" ht="30" customHeight="1">
      <c r="A34" s="737"/>
      <c r="B34" s="737"/>
      <c r="C34" s="734"/>
      <c r="D34" s="1271"/>
      <c r="E34" s="735" t="s">
        <v>222</v>
      </c>
      <c r="F34" s="735" t="s">
        <v>222</v>
      </c>
      <c r="G34" s="603"/>
      <c r="H34" s="603"/>
      <c r="I34" s="604" t="s">
        <v>222</v>
      </c>
      <c r="J34" s="580" t="s">
        <v>222</v>
      </c>
      <c r="K34" s="603"/>
      <c r="L34" s="603"/>
      <c r="M34" s="603"/>
      <c r="N34" s="603"/>
      <c r="O34" s="603"/>
      <c r="P34" s="605"/>
      <c r="Q34" s="736"/>
      <c r="R34" s="736"/>
      <c r="S34" s="736"/>
      <c r="T34" s="1259"/>
      <c r="U34" s="1259"/>
      <c r="V34" s="1259"/>
    </row>
    <row r="35" spans="1:22" s="1243" customFormat="1" ht="30" customHeight="1">
      <c r="A35" s="737"/>
      <c r="B35" s="737"/>
      <c r="C35" s="734"/>
      <c r="D35" s="1271"/>
      <c r="E35" s="735" t="s">
        <v>222</v>
      </c>
      <c r="F35" s="735" t="s">
        <v>222</v>
      </c>
      <c r="G35" s="603"/>
      <c r="H35" s="603"/>
      <c r="I35" s="604" t="s">
        <v>222</v>
      </c>
      <c r="J35" s="580" t="s">
        <v>222</v>
      </c>
      <c r="K35" s="603"/>
      <c r="L35" s="603"/>
      <c r="M35" s="603"/>
      <c r="N35" s="603"/>
      <c r="O35" s="603"/>
      <c r="P35" s="605"/>
      <c r="Q35" s="736"/>
      <c r="R35" s="736"/>
      <c r="S35" s="736"/>
      <c r="T35" s="1259"/>
      <c r="U35" s="1259"/>
      <c r="V35" s="1259"/>
    </row>
    <row r="36" spans="1:22" s="1243" customFormat="1" ht="30" customHeight="1">
      <c r="A36" s="737"/>
      <c r="B36" s="737"/>
      <c r="C36" s="734"/>
      <c r="D36" s="1271"/>
      <c r="E36" s="735" t="s">
        <v>222</v>
      </c>
      <c r="F36" s="735" t="s">
        <v>222</v>
      </c>
      <c r="G36" s="603"/>
      <c r="H36" s="603"/>
      <c r="I36" s="604" t="s">
        <v>222</v>
      </c>
      <c r="J36" s="580" t="s">
        <v>222</v>
      </c>
      <c r="K36" s="603"/>
      <c r="L36" s="603"/>
      <c r="M36" s="603"/>
      <c r="N36" s="603"/>
      <c r="O36" s="603"/>
      <c r="P36" s="605"/>
      <c r="Q36" s="736"/>
      <c r="R36" s="736"/>
      <c r="S36" s="736"/>
      <c r="T36" s="1259"/>
      <c r="U36" s="1259"/>
      <c r="V36" s="1259"/>
    </row>
    <row r="37" spans="1:22" s="1243" customFormat="1" ht="30" customHeight="1">
      <c r="A37" s="737"/>
      <c r="B37" s="737"/>
      <c r="C37" s="734"/>
      <c r="D37" s="1271"/>
      <c r="E37" s="735" t="s">
        <v>222</v>
      </c>
      <c r="F37" s="735" t="s">
        <v>222</v>
      </c>
      <c r="G37" s="603"/>
      <c r="H37" s="603"/>
      <c r="I37" s="604" t="s">
        <v>222</v>
      </c>
      <c r="J37" s="580" t="s">
        <v>222</v>
      </c>
      <c r="K37" s="603"/>
      <c r="L37" s="603"/>
      <c r="M37" s="603"/>
      <c r="N37" s="603"/>
      <c r="O37" s="603"/>
      <c r="P37" s="605"/>
      <c r="Q37" s="736"/>
      <c r="R37" s="736"/>
      <c r="S37" s="736"/>
      <c r="T37" s="1259"/>
      <c r="U37" s="1259"/>
      <c r="V37" s="1259"/>
    </row>
    <row r="38" spans="1:22" s="1243" customFormat="1" ht="30" customHeight="1">
      <c r="A38" s="737"/>
      <c r="B38" s="737"/>
      <c r="C38" s="734"/>
      <c r="D38" s="1272"/>
      <c r="E38" s="735" t="s">
        <v>222</v>
      </c>
      <c r="F38" s="735" t="s">
        <v>222</v>
      </c>
      <c r="G38" s="603"/>
      <c r="H38" s="603"/>
      <c r="I38" s="604" t="s">
        <v>222</v>
      </c>
      <c r="J38" s="580" t="s">
        <v>222</v>
      </c>
      <c r="K38" s="603"/>
      <c r="L38" s="603"/>
      <c r="M38" s="603"/>
      <c r="N38" s="603"/>
      <c r="O38" s="603"/>
      <c r="P38" s="605"/>
      <c r="Q38" s="736"/>
      <c r="R38" s="736"/>
      <c r="S38" s="736"/>
      <c r="T38" s="1259"/>
      <c r="U38" s="1259"/>
      <c r="V38" s="1259"/>
    </row>
    <row r="39" spans="1:22" s="1243" customFormat="1" ht="30" customHeight="1">
      <c r="A39" s="737"/>
      <c r="B39" s="737"/>
      <c r="C39" s="734"/>
      <c r="D39" s="1272"/>
      <c r="E39" s="735" t="s">
        <v>222</v>
      </c>
      <c r="F39" s="735" t="s">
        <v>222</v>
      </c>
      <c r="G39" s="603"/>
      <c r="H39" s="603"/>
      <c r="I39" s="604" t="s">
        <v>222</v>
      </c>
      <c r="J39" s="580" t="s">
        <v>222</v>
      </c>
      <c r="K39" s="603"/>
      <c r="L39" s="603"/>
      <c r="M39" s="603"/>
      <c r="N39" s="603"/>
      <c r="O39" s="603"/>
      <c r="P39" s="605"/>
      <c r="Q39" s="736"/>
      <c r="R39" s="736"/>
      <c r="S39" s="736"/>
      <c r="T39" s="1259"/>
      <c r="U39" s="1259"/>
      <c r="V39" s="1259"/>
    </row>
    <row r="40" spans="1:22" s="1243" customFormat="1" ht="30" customHeight="1">
      <c r="A40" s="737"/>
      <c r="B40" s="737"/>
      <c r="C40" s="734"/>
      <c r="D40" s="1272"/>
      <c r="E40" s="735" t="s">
        <v>222</v>
      </c>
      <c r="F40" s="735" t="s">
        <v>222</v>
      </c>
      <c r="G40" s="603"/>
      <c r="H40" s="603"/>
      <c r="I40" s="604" t="s">
        <v>222</v>
      </c>
      <c r="J40" s="580" t="s">
        <v>222</v>
      </c>
      <c r="K40" s="603"/>
      <c r="L40" s="603"/>
      <c r="M40" s="603"/>
      <c r="N40" s="603"/>
      <c r="O40" s="603"/>
      <c r="P40" s="605"/>
      <c r="Q40" s="736"/>
      <c r="R40" s="736"/>
      <c r="S40" s="736"/>
      <c r="T40" s="1259"/>
      <c r="U40" s="1259"/>
      <c r="V40" s="1259"/>
    </row>
    <row r="41" spans="1:22" s="1243" customFormat="1" ht="30" customHeight="1">
      <c r="A41" s="737"/>
      <c r="B41" s="737"/>
      <c r="C41" s="734"/>
      <c r="D41" s="1272"/>
      <c r="E41" s="735" t="s">
        <v>222</v>
      </c>
      <c r="F41" s="735" t="s">
        <v>222</v>
      </c>
      <c r="G41" s="603"/>
      <c r="H41" s="603"/>
      <c r="I41" s="604" t="s">
        <v>222</v>
      </c>
      <c r="J41" s="580" t="s">
        <v>222</v>
      </c>
      <c r="K41" s="603"/>
      <c r="L41" s="603"/>
      <c r="M41" s="603"/>
      <c r="N41" s="603"/>
      <c r="O41" s="603"/>
      <c r="P41" s="605"/>
      <c r="Q41" s="736"/>
      <c r="R41" s="736"/>
      <c r="S41" s="736"/>
      <c r="T41" s="1259"/>
      <c r="U41" s="1259"/>
      <c r="V41" s="1259"/>
    </row>
    <row r="42" spans="1:22" s="1243" customFormat="1" ht="30" customHeight="1">
      <c r="A42" s="737"/>
      <c r="B42" s="737"/>
      <c r="C42" s="734"/>
      <c r="D42" s="1272"/>
      <c r="E42" s="735" t="s">
        <v>222</v>
      </c>
      <c r="F42" s="735" t="s">
        <v>222</v>
      </c>
      <c r="G42" s="603"/>
      <c r="H42" s="603"/>
      <c r="I42" s="604" t="s">
        <v>222</v>
      </c>
      <c r="J42" s="580" t="s">
        <v>222</v>
      </c>
      <c r="K42" s="603"/>
      <c r="L42" s="603"/>
      <c r="M42" s="603"/>
      <c r="N42" s="603"/>
      <c r="O42" s="603"/>
      <c r="P42" s="605"/>
      <c r="Q42" s="736"/>
      <c r="R42" s="736"/>
      <c r="S42" s="736"/>
      <c r="T42" s="1259"/>
      <c r="U42" s="1259"/>
      <c r="V42" s="1259"/>
    </row>
    <row r="43" spans="1:22" s="1243" customFormat="1" ht="30" customHeight="1">
      <c r="A43" s="737"/>
      <c r="B43" s="737"/>
      <c r="C43" s="734"/>
      <c r="D43" s="1272"/>
      <c r="E43" s="735" t="s">
        <v>222</v>
      </c>
      <c r="F43" s="735" t="s">
        <v>222</v>
      </c>
      <c r="G43" s="603"/>
      <c r="H43" s="603"/>
      <c r="I43" s="604" t="s">
        <v>222</v>
      </c>
      <c r="J43" s="580" t="s">
        <v>222</v>
      </c>
      <c r="K43" s="603"/>
      <c r="L43" s="603"/>
      <c r="M43" s="603"/>
      <c r="N43" s="603"/>
      <c r="O43" s="603"/>
      <c r="P43" s="605"/>
      <c r="Q43" s="736"/>
      <c r="R43" s="736"/>
      <c r="S43" s="736"/>
      <c r="T43" s="1259"/>
      <c r="U43" s="1259"/>
      <c r="V43" s="1259"/>
    </row>
    <row r="44" spans="1:22" s="1243" customFormat="1" ht="30" customHeight="1">
      <c r="A44" s="737"/>
      <c r="B44" s="737"/>
      <c r="C44" s="734"/>
      <c r="D44" s="1272"/>
      <c r="E44" s="735" t="s">
        <v>222</v>
      </c>
      <c r="F44" s="735" t="s">
        <v>222</v>
      </c>
      <c r="G44" s="603"/>
      <c r="H44" s="603"/>
      <c r="I44" s="604" t="s">
        <v>222</v>
      </c>
      <c r="J44" s="580" t="s">
        <v>222</v>
      </c>
      <c r="K44" s="603"/>
      <c r="L44" s="603"/>
      <c r="M44" s="603"/>
      <c r="N44" s="603"/>
      <c r="O44" s="603"/>
      <c r="P44" s="605"/>
      <c r="Q44" s="736"/>
      <c r="R44" s="736"/>
      <c r="S44" s="736"/>
      <c r="T44" s="1259"/>
      <c r="U44" s="1259"/>
      <c r="V44" s="1259"/>
    </row>
    <row r="45" spans="1:22" s="1243" customFormat="1" ht="30" customHeight="1">
      <c r="A45" s="737"/>
      <c r="B45" s="737"/>
      <c r="C45" s="734"/>
      <c r="D45" s="1272"/>
      <c r="E45" s="735" t="s">
        <v>222</v>
      </c>
      <c r="F45" s="735" t="s">
        <v>222</v>
      </c>
      <c r="G45" s="603"/>
      <c r="H45" s="603"/>
      <c r="I45" s="604" t="s">
        <v>222</v>
      </c>
      <c r="J45" s="580" t="s">
        <v>222</v>
      </c>
      <c r="K45" s="603"/>
      <c r="L45" s="603"/>
      <c r="M45" s="603"/>
      <c r="N45" s="603"/>
      <c r="O45" s="603"/>
      <c r="P45" s="605"/>
      <c r="Q45" s="736"/>
      <c r="R45" s="736"/>
      <c r="S45" s="736"/>
      <c r="T45" s="1259"/>
      <c r="U45" s="1259"/>
      <c r="V45" s="1259"/>
    </row>
    <row r="46" spans="1:22" s="1243" customFormat="1" ht="30" customHeight="1">
      <c r="A46" s="737"/>
      <c r="B46" s="737"/>
      <c r="C46" s="734"/>
      <c r="D46" s="1272"/>
      <c r="E46" s="735" t="s">
        <v>222</v>
      </c>
      <c r="F46" s="735" t="s">
        <v>222</v>
      </c>
      <c r="G46" s="603"/>
      <c r="H46" s="603"/>
      <c r="I46" s="604" t="s">
        <v>222</v>
      </c>
      <c r="J46" s="580" t="s">
        <v>222</v>
      </c>
      <c r="K46" s="603"/>
      <c r="L46" s="603"/>
      <c r="M46" s="603"/>
      <c r="N46" s="603"/>
      <c r="O46" s="603"/>
      <c r="P46" s="605"/>
      <c r="Q46" s="736"/>
      <c r="R46" s="736"/>
      <c r="S46" s="736"/>
      <c r="T46" s="1259"/>
      <c r="U46" s="1259"/>
      <c r="V46" s="1259"/>
    </row>
    <row r="47" spans="1:22" s="1243" customFormat="1" ht="30" customHeight="1">
      <c r="A47" s="737"/>
      <c r="B47" s="737"/>
      <c r="C47" s="734"/>
      <c r="D47" s="1272"/>
      <c r="E47" s="735" t="s">
        <v>222</v>
      </c>
      <c r="F47" s="735" t="s">
        <v>222</v>
      </c>
      <c r="G47" s="603"/>
      <c r="H47" s="603"/>
      <c r="I47" s="604" t="s">
        <v>222</v>
      </c>
      <c r="J47" s="580" t="s">
        <v>222</v>
      </c>
      <c r="K47" s="603"/>
      <c r="L47" s="603"/>
      <c r="M47" s="603"/>
      <c r="N47" s="603"/>
      <c r="O47" s="603"/>
      <c r="P47" s="605"/>
      <c r="Q47" s="736"/>
      <c r="R47" s="736"/>
      <c r="S47" s="736"/>
      <c r="T47" s="1259"/>
      <c r="U47" s="1259"/>
      <c r="V47" s="1259"/>
    </row>
    <row r="48" spans="1:22" s="1243" customFormat="1" ht="30" customHeight="1">
      <c r="A48" s="737"/>
      <c r="B48" s="737"/>
      <c r="C48" s="734"/>
      <c r="D48" s="1272"/>
      <c r="E48" s="735" t="s">
        <v>222</v>
      </c>
      <c r="F48" s="735" t="s">
        <v>222</v>
      </c>
      <c r="G48" s="603"/>
      <c r="H48" s="603"/>
      <c r="I48" s="604" t="s">
        <v>222</v>
      </c>
      <c r="J48" s="580" t="s">
        <v>222</v>
      </c>
      <c r="K48" s="603"/>
      <c r="L48" s="603"/>
      <c r="M48" s="603"/>
      <c r="N48" s="603"/>
      <c r="O48" s="603"/>
      <c r="P48" s="605"/>
      <c r="Q48" s="736"/>
      <c r="R48" s="736"/>
      <c r="S48" s="736"/>
      <c r="T48" s="1259"/>
      <c r="U48" s="1259"/>
      <c r="V48" s="1259"/>
    </row>
    <row r="49" spans="1:22" s="1243" customFormat="1" ht="30" customHeight="1">
      <c r="A49" s="737"/>
      <c r="B49" s="737"/>
      <c r="C49" s="734"/>
      <c r="D49" s="1272"/>
      <c r="E49" s="735" t="s">
        <v>222</v>
      </c>
      <c r="F49" s="735" t="s">
        <v>222</v>
      </c>
      <c r="G49" s="603"/>
      <c r="H49" s="603"/>
      <c r="I49" s="604" t="s">
        <v>222</v>
      </c>
      <c r="J49" s="580" t="s">
        <v>222</v>
      </c>
      <c r="K49" s="603"/>
      <c r="L49" s="603"/>
      <c r="M49" s="603"/>
      <c r="N49" s="603"/>
      <c r="O49" s="603"/>
      <c r="P49" s="605"/>
      <c r="Q49" s="736"/>
      <c r="R49" s="736"/>
      <c r="S49" s="736"/>
      <c r="T49" s="1259"/>
      <c r="U49" s="1259"/>
      <c r="V49" s="1259"/>
    </row>
    <row r="50" spans="1:22" s="1243" customFormat="1" ht="30" customHeight="1">
      <c r="A50" s="737"/>
      <c r="B50" s="737"/>
      <c r="C50" s="734"/>
      <c r="D50" s="1272"/>
      <c r="E50" s="735" t="s">
        <v>222</v>
      </c>
      <c r="F50" s="735" t="s">
        <v>222</v>
      </c>
      <c r="G50" s="603"/>
      <c r="H50" s="603"/>
      <c r="I50" s="604" t="s">
        <v>222</v>
      </c>
      <c r="J50" s="580" t="s">
        <v>222</v>
      </c>
      <c r="K50" s="603"/>
      <c r="L50" s="603"/>
      <c r="M50" s="603"/>
      <c r="N50" s="603"/>
      <c r="O50" s="603"/>
      <c r="P50" s="605"/>
      <c r="Q50" s="736"/>
      <c r="R50" s="736"/>
      <c r="S50" s="736"/>
      <c r="T50" s="1259"/>
      <c r="U50" s="1259"/>
      <c r="V50" s="1259"/>
    </row>
    <row r="51" spans="1:22" s="1243" customFormat="1" ht="30" customHeight="1">
      <c r="A51" s="737"/>
      <c r="B51" s="737"/>
      <c r="C51" s="734"/>
      <c r="D51" s="1272"/>
      <c r="E51" s="735" t="s">
        <v>222</v>
      </c>
      <c r="F51" s="735" t="s">
        <v>222</v>
      </c>
      <c r="G51" s="603"/>
      <c r="H51" s="603"/>
      <c r="I51" s="604" t="s">
        <v>222</v>
      </c>
      <c r="J51" s="580" t="s">
        <v>222</v>
      </c>
      <c r="K51" s="603"/>
      <c r="L51" s="603"/>
      <c r="M51" s="603"/>
      <c r="N51" s="603"/>
      <c r="O51" s="603"/>
      <c r="P51" s="605"/>
      <c r="Q51" s="736"/>
      <c r="R51" s="736"/>
      <c r="S51" s="736"/>
      <c r="T51" s="1259"/>
      <c r="U51" s="1259"/>
      <c r="V51" s="1259"/>
    </row>
    <row r="52" spans="1:22" s="1243" customFormat="1" ht="30" customHeight="1">
      <c r="A52" s="737"/>
      <c r="B52" s="737"/>
      <c r="C52" s="734"/>
      <c r="D52" s="1272"/>
      <c r="E52" s="735" t="s">
        <v>222</v>
      </c>
      <c r="F52" s="735" t="s">
        <v>222</v>
      </c>
      <c r="G52" s="603"/>
      <c r="H52" s="603"/>
      <c r="I52" s="604" t="s">
        <v>222</v>
      </c>
      <c r="J52" s="580" t="s">
        <v>222</v>
      </c>
      <c r="K52" s="603"/>
      <c r="L52" s="603"/>
      <c r="M52" s="603"/>
      <c r="N52" s="603"/>
      <c r="O52" s="603"/>
      <c r="P52" s="605"/>
      <c r="Q52" s="736"/>
      <c r="R52" s="736"/>
      <c r="S52" s="736"/>
      <c r="T52" s="1259"/>
      <c r="U52" s="1259"/>
      <c r="V52" s="1259"/>
    </row>
    <row r="53" spans="1:22" s="1243" customFormat="1" ht="30" customHeight="1">
      <c r="A53" s="737"/>
      <c r="B53" s="737"/>
      <c r="C53" s="734"/>
      <c r="D53" s="1272"/>
      <c r="E53" s="735" t="s">
        <v>222</v>
      </c>
      <c r="F53" s="735" t="s">
        <v>222</v>
      </c>
      <c r="G53" s="603"/>
      <c r="H53" s="603"/>
      <c r="I53" s="604" t="s">
        <v>222</v>
      </c>
      <c r="J53" s="580" t="s">
        <v>222</v>
      </c>
      <c r="K53" s="603"/>
      <c r="L53" s="603"/>
      <c r="M53" s="603"/>
      <c r="N53" s="603"/>
      <c r="O53" s="603"/>
      <c r="P53" s="605"/>
      <c r="Q53" s="736"/>
      <c r="R53" s="736"/>
      <c r="S53" s="736"/>
      <c r="T53" s="1259"/>
      <c r="U53" s="1259"/>
      <c r="V53" s="1259"/>
    </row>
    <row r="54" spans="1:22" s="1243" customFormat="1" ht="30" customHeight="1">
      <c r="A54" s="737"/>
      <c r="B54" s="737"/>
      <c r="C54" s="734"/>
      <c r="D54" s="1272"/>
      <c r="E54" s="735" t="s">
        <v>222</v>
      </c>
      <c r="F54" s="735" t="s">
        <v>222</v>
      </c>
      <c r="G54" s="603"/>
      <c r="H54" s="603"/>
      <c r="I54" s="604" t="s">
        <v>222</v>
      </c>
      <c r="J54" s="580" t="s">
        <v>222</v>
      </c>
      <c r="K54" s="603"/>
      <c r="L54" s="603"/>
      <c r="M54" s="603"/>
      <c r="N54" s="603"/>
      <c r="O54" s="603"/>
      <c r="P54" s="605"/>
      <c r="Q54" s="736"/>
      <c r="R54" s="736"/>
      <c r="S54" s="736"/>
      <c r="T54" s="1259"/>
      <c r="U54" s="1259"/>
      <c r="V54" s="1259"/>
    </row>
    <row r="55" spans="1:22" s="1243" customFormat="1" ht="30" customHeight="1">
      <c r="A55" s="737"/>
      <c r="B55" s="737"/>
      <c r="C55" s="734"/>
      <c r="D55" s="1272"/>
      <c r="E55" s="735" t="s">
        <v>222</v>
      </c>
      <c r="F55" s="735" t="s">
        <v>222</v>
      </c>
      <c r="G55" s="603"/>
      <c r="H55" s="603"/>
      <c r="I55" s="604" t="s">
        <v>222</v>
      </c>
      <c r="J55" s="580" t="s">
        <v>222</v>
      </c>
      <c r="K55" s="603"/>
      <c r="L55" s="603"/>
      <c r="M55" s="603"/>
      <c r="N55" s="603"/>
      <c r="O55" s="603"/>
      <c r="P55" s="605"/>
      <c r="Q55" s="736"/>
      <c r="R55" s="736"/>
      <c r="S55" s="736"/>
      <c r="T55" s="1259"/>
      <c r="U55" s="1259"/>
      <c r="V55" s="1259"/>
    </row>
    <row r="56" spans="1:22" s="1243" customFormat="1" ht="30" customHeight="1">
      <c r="A56" s="737"/>
      <c r="B56" s="737"/>
      <c r="C56" s="734"/>
      <c r="D56" s="1272"/>
      <c r="E56" s="735" t="s">
        <v>222</v>
      </c>
      <c r="F56" s="735" t="s">
        <v>222</v>
      </c>
      <c r="G56" s="603"/>
      <c r="H56" s="603"/>
      <c r="I56" s="604" t="s">
        <v>222</v>
      </c>
      <c r="J56" s="580" t="s">
        <v>222</v>
      </c>
      <c r="K56" s="603"/>
      <c r="L56" s="603"/>
      <c r="M56" s="603"/>
      <c r="N56" s="603"/>
      <c r="O56" s="603"/>
      <c r="P56" s="605"/>
      <c r="Q56" s="736"/>
      <c r="R56" s="736"/>
      <c r="S56" s="736"/>
      <c r="T56" s="1259"/>
      <c r="U56" s="1259"/>
      <c r="V56" s="1259"/>
    </row>
    <row r="57" spans="1:22" s="1243" customFormat="1" ht="30" customHeight="1">
      <c r="A57" s="737"/>
      <c r="B57" s="737"/>
      <c r="C57" s="734"/>
      <c r="D57" s="1272"/>
      <c r="E57" s="735" t="s">
        <v>222</v>
      </c>
      <c r="F57" s="735" t="s">
        <v>222</v>
      </c>
      <c r="G57" s="603"/>
      <c r="H57" s="603"/>
      <c r="I57" s="604" t="s">
        <v>222</v>
      </c>
      <c r="J57" s="580" t="s">
        <v>222</v>
      </c>
      <c r="K57" s="603"/>
      <c r="L57" s="603"/>
      <c r="M57" s="603"/>
      <c r="N57" s="603"/>
      <c r="O57" s="603"/>
      <c r="P57" s="605"/>
      <c r="Q57" s="736"/>
      <c r="R57" s="736"/>
      <c r="S57" s="736"/>
      <c r="T57" s="1259"/>
      <c r="U57" s="1259"/>
      <c r="V57" s="1259"/>
    </row>
    <row r="58" spans="1:22" s="1243" customFormat="1" ht="30" customHeight="1">
      <c r="A58" s="737"/>
      <c r="B58" s="737"/>
      <c r="C58" s="734"/>
      <c r="D58" s="1272"/>
      <c r="E58" s="735" t="s">
        <v>222</v>
      </c>
      <c r="F58" s="735" t="s">
        <v>222</v>
      </c>
      <c r="G58" s="603"/>
      <c r="H58" s="603"/>
      <c r="I58" s="604" t="s">
        <v>222</v>
      </c>
      <c r="J58" s="580" t="s">
        <v>222</v>
      </c>
      <c r="K58" s="603"/>
      <c r="L58" s="603"/>
      <c r="M58" s="603"/>
      <c r="N58" s="603"/>
      <c r="O58" s="603"/>
      <c r="P58" s="605"/>
      <c r="Q58" s="736"/>
      <c r="R58" s="736"/>
      <c r="S58" s="736"/>
      <c r="T58" s="1259"/>
      <c r="U58" s="1259"/>
      <c r="V58" s="1259"/>
    </row>
    <row r="59" spans="1:22" s="1243" customFormat="1" ht="30" customHeight="1">
      <c r="A59" s="737"/>
      <c r="B59" s="737"/>
      <c r="C59" s="734"/>
      <c r="D59" s="1272"/>
      <c r="E59" s="735" t="s">
        <v>222</v>
      </c>
      <c r="F59" s="735" t="s">
        <v>222</v>
      </c>
      <c r="G59" s="603"/>
      <c r="H59" s="603"/>
      <c r="I59" s="604" t="s">
        <v>222</v>
      </c>
      <c r="J59" s="580" t="s">
        <v>222</v>
      </c>
      <c r="K59" s="603"/>
      <c r="L59" s="603"/>
      <c r="M59" s="603"/>
      <c r="N59" s="603"/>
      <c r="O59" s="603"/>
      <c r="P59" s="605"/>
      <c r="Q59" s="736"/>
      <c r="R59" s="736"/>
      <c r="S59" s="736"/>
      <c r="T59" s="1259"/>
      <c r="U59" s="1259"/>
      <c r="V59" s="1259"/>
    </row>
    <row r="60" spans="1:22" s="1243" customFormat="1" ht="30" customHeight="1">
      <c r="A60" s="737"/>
      <c r="B60" s="737"/>
      <c r="C60" s="734"/>
      <c r="D60" s="1272"/>
      <c r="E60" s="735" t="s">
        <v>222</v>
      </c>
      <c r="F60" s="735" t="s">
        <v>222</v>
      </c>
      <c r="G60" s="603"/>
      <c r="H60" s="603"/>
      <c r="I60" s="604" t="s">
        <v>222</v>
      </c>
      <c r="J60" s="580" t="s">
        <v>222</v>
      </c>
      <c r="K60" s="603"/>
      <c r="L60" s="603"/>
      <c r="M60" s="603"/>
      <c r="N60" s="603"/>
      <c r="O60" s="603"/>
      <c r="P60" s="605"/>
      <c r="Q60" s="736"/>
      <c r="R60" s="736"/>
      <c r="S60" s="736"/>
      <c r="T60" s="1259"/>
      <c r="U60" s="1259"/>
      <c r="V60" s="1259"/>
    </row>
    <row r="61" spans="1:22" s="1243" customFormat="1" ht="30" customHeight="1">
      <c r="A61" s="737"/>
      <c r="B61" s="737"/>
      <c r="C61" s="734"/>
      <c r="D61" s="1272"/>
      <c r="E61" s="735" t="s">
        <v>222</v>
      </c>
      <c r="F61" s="735" t="s">
        <v>222</v>
      </c>
      <c r="G61" s="603"/>
      <c r="H61" s="603"/>
      <c r="I61" s="604" t="s">
        <v>222</v>
      </c>
      <c r="J61" s="580" t="s">
        <v>222</v>
      </c>
      <c r="K61" s="603"/>
      <c r="L61" s="603"/>
      <c r="M61" s="603"/>
      <c r="N61" s="603"/>
      <c r="O61" s="603"/>
      <c r="P61" s="605"/>
      <c r="Q61" s="736"/>
      <c r="R61" s="736"/>
      <c r="S61" s="736"/>
      <c r="T61" s="1259"/>
      <c r="U61" s="1259"/>
      <c r="V61" s="1259"/>
    </row>
    <row r="62" spans="1:22" s="1243" customFormat="1" ht="30" customHeight="1">
      <c r="A62" s="737"/>
      <c r="B62" s="737"/>
      <c r="C62" s="734"/>
      <c r="D62" s="1272"/>
      <c r="E62" s="735" t="s">
        <v>222</v>
      </c>
      <c r="F62" s="735" t="s">
        <v>222</v>
      </c>
      <c r="G62" s="603"/>
      <c r="H62" s="603"/>
      <c r="I62" s="604" t="s">
        <v>222</v>
      </c>
      <c r="J62" s="580" t="s">
        <v>222</v>
      </c>
      <c r="K62" s="603"/>
      <c r="L62" s="603"/>
      <c r="M62" s="603"/>
      <c r="N62" s="603"/>
      <c r="O62" s="603"/>
      <c r="P62" s="605"/>
      <c r="Q62" s="736"/>
      <c r="R62" s="736"/>
      <c r="S62" s="736"/>
      <c r="T62" s="1259"/>
      <c r="U62" s="1259"/>
      <c r="V62" s="1259"/>
    </row>
    <row r="63" spans="1:22" s="1243" customFormat="1" ht="30" customHeight="1">
      <c r="A63" s="737"/>
      <c r="B63" s="737"/>
      <c r="C63" s="734"/>
      <c r="D63" s="1272"/>
      <c r="E63" s="735" t="s">
        <v>222</v>
      </c>
      <c r="F63" s="735" t="s">
        <v>222</v>
      </c>
      <c r="G63" s="603"/>
      <c r="H63" s="603"/>
      <c r="I63" s="604" t="s">
        <v>222</v>
      </c>
      <c r="J63" s="580" t="s">
        <v>222</v>
      </c>
      <c r="K63" s="603"/>
      <c r="L63" s="603"/>
      <c r="M63" s="603"/>
      <c r="N63" s="603"/>
      <c r="O63" s="603"/>
      <c r="P63" s="605"/>
      <c r="Q63" s="736"/>
      <c r="R63" s="736"/>
      <c r="S63" s="736"/>
      <c r="T63" s="1259"/>
      <c r="U63" s="1259"/>
      <c r="V63" s="1259"/>
    </row>
    <row r="64" spans="1:22" s="1243" customFormat="1" ht="30" customHeight="1">
      <c r="A64" s="737"/>
      <c r="B64" s="737"/>
      <c r="C64" s="734"/>
      <c r="D64" s="1272"/>
      <c r="E64" s="735" t="s">
        <v>222</v>
      </c>
      <c r="F64" s="735" t="s">
        <v>222</v>
      </c>
      <c r="G64" s="603"/>
      <c r="H64" s="603"/>
      <c r="I64" s="604" t="s">
        <v>222</v>
      </c>
      <c r="J64" s="580" t="s">
        <v>222</v>
      </c>
      <c r="K64" s="603"/>
      <c r="L64" s="603"/>
      <c r="M64" s="603"/>
      <c r="N64" s="603"/>
      <c r="O64" s="603"/>
      <c r="P64" s="605"/>
      <c r="Q64" s="736"/>
      <c r="R64" s="736"/>
      <c r="S64" s="736"/>
      <c r="T64" s="1259"/>
      <c r="U64" s="1259"/>
      <c r="V64" s="1259"/>
    </row>
    <row r="65" spans="1:22" s="1243" customFormat="1" ht="30" customHeight="1">
      <c r="A65" s="737"/>
      <c r="B65" s="737"/>
      <c r="C65" s="734"/>
      <c r="D65" s="1272"/>
      <c r="E65" s="735" t="s">
        <v>222</v>
      </c>
      <c r="F65" s="735" t="s">
        <v>222</v>
      </c>
      <c r="G65" s="603"/>
      <c r="H65" s="603"/>
      <c r="I65" s="604" t="s">
        <v>222</v>
      </c>
      <c r="J65" s="580" t="s">
        <v>222</v>
      </c>
      <c r="K65" s="603"/>
      <c r="L65" s="603"/>
      <c r="M65" s="603"/>
      <c r="N65" s="603"/>
      <c r="O65" s="603"/>
      <c r="P65" s="605"/>
      <c r="Q65" s="736"/>
      <c r="R65" s="736"/>
      <c r="S65" s="736"/>
      <c r="T65" s="1259"/>
      <c r="U65" s="1259"/>
      <c r="V65" s="1259"/>
    </row>
    <row r="66" spans="1:22" s="1243" customFormat="1" ht="30" customHeight="1">
      <c r="A66" s="737"/>
      <c r="B66" s="737"/>
      <c r="C66" s="734"/>
      <c r="D66" s="1272"/>
      <c r="E66" s="735" t="s">
        <v>222</v>
      </c>
      <c r="F66" s="735" t="s">
        <v>222</v>
      </c>
      <c r="G66" s="603"/>
      <c r="H66" s="603"/>
      <c r="I66" s="604" t="s">
        <v>222</v>
      </c>
      <c r="J66" s="580" t="s">
        <v>222</v>
      </c>
      <c r="K66" s="603"/>
      <c r="L66" s="603"/>
      <c r="M66" s="603"/>
      <c r="N66" s="603"/>
      <c r="O66" s="603"/>
      <c r="P66" s="605"/>
      <c r="Q66" s="736"/>
      <c r="R66" s="736"/>
      <c r="S66" s="736"/>
      <c r="T66" s="1259"/>
      <c r="U66" s="1259"/>
      <c r="V66" s="1259"/>
    </row>
    <row r="67" spans="1:22" s="1243" customFormat="1" ht="30" customHeight="1">
      <c r="A67" s="737"/>
      <c r="B67" s="737"/>
      <c r="C67" s="734"/>
      <c r="D67" s="1272"/>
      <c r="E67" s="735" t="s">
        <v>222</v>
      </c>
      <c r="F67" s="735" t="s">
        <v>222</v>
      </c>
      <c r="G67" s="603"/>
      <c r="H67" s="603"/>
      <c r="I67" s="604" t="s">
        <v>222</v>
      </c>
      <c r="J67" s="580" t="s">
        <v>222</v>
      </c>
      <c r="K67" s="603"/>
      <c r="L67" s="603"/>
      <c r="M67" s="603"/>
      <c r="N67" s="603"/>
      <c r="O67" s="603"/>
      <c r="P67" s="605"/>
      <c r="Q67" s="736"/>
      <c r="R67" s="736"/>
      <c r="S67" s="736"/>
      <c r="T67" s="1259"/>
      <c r="U67" s="1259"/>
      <c r="V67" s="1259"/>
    </row>
    <row r="68" spans="1:22" s="1243" customFormat="1" ht="30" customHeight="1">
      <c r="A68" s="737"/>
      <c r="B68" s="737"/>
      <c r="C68" s="734"/>
      <c r="D68" s="1272"/>
      <c r="E68" s="735" t="s">
        <v>222</v>
      </c>
      <c r="F68" s="735" t="s">
        <v>222</v>
      </c>
      <c r="G68" s="603"/>
      <c r="H68" s="603"/>
      <c r="I68" s="604" t="s">
        <v>222</v>
      </c>
      <c r="J68" s="580" t="s">
        <v>222</v>
      </c>
      <c r="K68" s="603"/>
      <c r="L68" s="603"/>
      <c r="M68" s="603"/>
      <c r="N68" s="603"/>
      <c r="O68" s="603"/>
      <c r="P68" s="605"/>
      <c r="Q68" s="736"/>
      <c r="R68" s="736"/>
      <c r="S68" s="736"/>
      <c r="T68" s="1259"/>
      <c r="U68" s="1259"/>
      <c r="V68" s="1259"/>
    </row>
    <row r="69" spans="1:22" s="1243" customFormat="1" ht="30" customHeight="1">
      <c r="A69" s="737"/>
      <c r="B69" s="737"/>
      <c r="C69" s="734"/>
      <c r="D69" s="1272"/>
      <c r="E69" s="735" t="s">
        <v>222</v>
      </c>
      <c r="F69" s="735" t="s">
        <v>222</v>
      </c>
      <c r="G69" s="603"/>
      <c r="H69" s="603"/>
      <c r="I69" s="604" t="s">
        <v>222</v>
      </c>
      <c r="J69" s="580" t="s">
        <v>222</v>
      </c>
      <c r="K69" s="603"/>
      <c r="L69" s="603"/>
      <c r="M69" s="603"/>
      <c r="N69" s="603"/>
      <c r="O69" s="603"/>
      <c r="P69" s="605"/>
      <c r="Q69" s="736"/>
      <c r="R69" s="736"/>
      <c r="S69" s="736"/>
      <c r="T69" s="1259"/>
      <c r="U69" s="1259"/>
      <c r="V69" s="1259"/>
    </row>
    <row r="70" spans="1:22" s="1243" customFormat="1" ht="30" customHeight="1">
      <c r="A70" s="737"/>
      <c r="B70" s="737"/>
      <c r="C70" s="734"/>
      <c r="D70" s="1272"/>
      <c r="E70" s="735" t="s">
        <v>222</v>
      </c>
      <c r="F70" s="735" t="s">
        <v>222</v>
      </c>
      <c r="G70" s="603"/>
      <c r="H70" s="603"/>
      <c r="I70" s="604" t="s">
        <v>222</v>
      </c>
      <c r="J70" s="580" t="s">
        <v>222</v>
      </c>
      <c r="K70" s="603"/>
      <c r="L70" s="603"/>
      <c r="M70" s="603"/>
      <c r="N70" s="603"/>
      <c r="O70" s="603"/>
      <c r="P70" s="605"/>
      <c r="Q70" s="736"/>
      <c r="R70" s="736"/>
      <c r="S70" s="736"/>
      <c r="T70" s="1259"/>
      <c r="U70" s="1259"/>
      <c r="V70" s="1259"/>
    </row>
    <row r="71" spans="1:22" s="1243" customFormat="1" ht="30" customHeight="1">
      <c r="A71" s="737"/>
      <c r="B71" s="737"/>
      <c r="C71" s="734"/>
      <c r="D71" s="1272"/>
      <c r="E71" s="735" t="s">
        <v>222</v>
      </c>
      <c r="F71" s="735" t="s">
        <v>222</v>
      </c>
      <c r="G71" s="603"/>
      <c r="H71" s="603"/>
      <c r="I71" s="604" t="s">
        <v>222</v>
      </c>
      <c r="J71" s="580" t="s">
        <v>222</v>
      </c>
      <c r="K71" s="603"/>
      <c r="L71" s="603"/>
      <c r="M71" s="603"/>
      <c r="N71" s="603"/>
      <c r="O71" s="603"/>
      <c r="P71" s="605"/>
      <c r="Q71" s="736"/>
      <c r="R71" s="736"/>
      <c r="S71" s="736"/>
      <c r="T71" s="1259"/>
      <c r="U71" s="1259"/>
      <c r="V71" s="1259"/>
    </row>
    <row r="72" spans="1:22" s="1243" customFormat="1" ht="30" customHeight="1">
      <c r="A72" s="737"/>
      <c r="B72" s="737"/>
      <c r="C72" s="734"/>
      <c r="D72" s="1272"/>
      <c r="E72" s="735" t="s">
        <v>222</v>
      </c>
      <c r="F72" s="735" t="s">
        <v>222</v>
      </c>
      <c r="G72" s="603"/>
      <c r="H72" s="603"/>
      <c r="I72" s="604" t="s">
        <v>222</v>
      </c>
      <c r="J72" s="580" t="s">
        <v>222</v>
      </c>
      <c r="K72" s="603"/>
      <c r="L72" s="603"/>
      <c r="M72" s="603"/>
      <c r="N72" s="603"/>
      <c r="O72" s="603"/>
      <c r="P72" s="605"/>
      <c r="Q72" s="736"/>
      <c r="R72" s="736"/>
      <c r="S72" s="736"/>
      <c r="T72" s="1259"/>
      <c r="U72" s="1259"/>
      <c r="V72" s="1259"/>
    </row>
    <row r="73" spans="1:22" s="1243" customFormat="1" ht="30" customHeight="1">
      <c r="A73" s="737"/>
      <c r="B73" s="737"/>
      <c r="C73" s="734"/>
      <c r="D73" s="1272"/>
      <c r="E73" s="735" t="s">
        <v>222</v>
      </c>
      <c r="F73" s="735" t="s">
        <v>222</v>
      </c>
      <c r="G73" s="603"/>
      <c r="H73" s="603"/>
      <c r="I73" s="604" t="s">
        <v>222</v>
      </c>
      <c r="J73" s="580" t="s">
        <v>222</v>
      </c>
      <c r="K73" s="603"/>
      <c r="L73" s="603"/>
      <c r="M73" s="603"/>
      <c r="N73" s="603"/>
      <c r="O73" s="603"/>
      <c r="P73" s="605"/>
      <c r="Q73" s="736"/>
      <c r="R73" s="736"/>
      <c r="S73" s="736"/>
      <c r="T73" s="1259"/>
      <c r="U73" s="1259"/>
      <c r="V73" s="1259"/>
    </row>
    <row r="74" spans="1:22" s="1243" customFormat="1" ht="30" customHeight="1">
      <c r="A74" s="737"/>
      <c r="B74" s="737"/>
      <c r="C74" s="734"/>
      <c r="D74" s="1272"/>
      <c r="E74" s="735" t="s">
        <v>222</v>
      </c>
      <c r="F74" s="735" t="s">
        <v>222</v>
      </c>
      <c r="G74" s="603"/>
      <c r="H74" s="603"/>
      <c r="I74" s="604" t="s">
        <v>222</v>
      </c>
      <c r="J74" s="580" t="s">
        <v>222</v>
      </c>
      <c r="K74" s="603"/>
      <c r="L74" s="603"/>
      <c r="M74" s="603"/>
      <c r="N74" s="603"/>
      <c r="O74" s="603"/>
      <c r="P74" s="605"/>
      <c r="Q74" s="736"/>
      <c r="R74" s="736"/>
      <c r="S74" s="736"/>
      <c r="T74" s="1259"/>
      <c r="U74" s="1259"/>
      <c r="V74" s="1259"/>
    </row>
    <row r="75" spans="1:22" s="1243" customFormat="1" ht="30" customHeight="1">
      <c r="A75" s="737"/>
      <c r="B75" s="737"/>
      <c r="C75" s="734"/>
      <c r="D75" s="1272"/>
      <c r="E75" s="735" t="s">
        <v>222</v>
      </c>
      <c r="F75" s="735" t="s">
        <v>222</v>
      </c>
      <c r="G75" s="603"/>
      <c r="H75" s="603"/>
      <c r="I75" s="604" t="s">
        <v>222</v>
      </c>
      <c r="J75" s="580" t="s">
        <v>222</v>
      </c>
      <c r="K75" s="603"/>
      <c r="L75" s="603"/>
      <c r="M75" s="603"/>
      <c r="N75" s="603"/>
      <c r="O75" s="603"/>
      <c r="P75" s="605"/>
      <c r="Q75" s="736"/>
      <c r="R75" s="736"/>
      <c r="S75" s="736"/>
      <c r="T75" s="1259"/>
      <c r="U75" s="1259"/>
      <c r="V75" s="1259"/>
    </row>
    <row r="76" spans="1:22" s="1243" customFormat="1" ht="30" customHeight="1">
      <c r="A76" s="737"/>
      <c r="B76" s="737"/>
      <c r="C76" s="734"/>
      <c r="D76" s="1272"/>
      <c r="E76" s="735" t="s">
        <v>222</v>
      </c>
      <c r="F76" s="735" t="s">
        <v>222</v>
      </c>
      <c r="G76" s="603"/>
      <c r="H76" s="603"/>
      <c r="I76" s="604" t="s">
        <v>222</v>
      </c>
      <c r="J76" s="580" t="s">
        <v>222</v>
      </c>
      <c r="K76" s="603"/>
      <c r="L76" s="603"/>
      <c r="M76" s="603"/>
      <c r="N76" s="603"/>
      <c r="O76" s="603"/>
      <c r="P76" s="605"/>
      <c r="Q76" s="736"/>
      <c r="R76" s="736"/>
      <c r="S76" s="736"/>
      <c r="T76" s="1259"/>
      <c r="U76" s="1259"/>
      <c r="V76" s="1259"/>
    </row>
    <row r="77" spans="1:22" s="1243" customFormat="1" ht="30" customHeight="1">
      <c r="A77" s="737"/>
      <c r="B77" s="737"/>
      <c r="C77" s="734"/>
      <c r="D77" s="1272"/>
      <c r="E77" s="735" t="s">
        <v>222</v>
      </c>
      <c r="F77" s="735" t="s">
        <v>222</v>
      </c>
      <c r="G77" s="603"/>
      <c r="H77" s="603"/>
      <c r="I77" s="604" t="s">
        <v>222</v>
      </c>
      <c r="J77" s="580" t="s">
        <v>222</v>
      </c>
      <c r="K77" s="603"/>
      <c r="L77" s="603"/>
      <c r="M77" s="603"/>
      <c r="N77" s="603"/>
      <c r="O77" s="603"/>
      <c r="P77" s="605"/>
      <c r="Q77" s="736"/>
      <c r="R77" s="736"/>
      <c r="S77" s="736"/>
      <c r="T77" s="1259"/>
      <c r="U77" s="1259"/>
      <c r="V77" s="1259"/>
    </row>
    <row r="78" spans="1:22" s="1243" customFormat="1" ht="30" customHeight="1">
      <c r="A78" s="737"/>
      <c r="B78" s="737"/>
      <c r="C78" s="734"/>
      <c r="D78" s="1272"/>
      <c r="E78" s="735" t="s">
        <v>222</v>
      </c>
      <c r="F78" s="735" t="s">
        <v>222</v>
      </c>
      <c r="G78" s="603"/>
      <c r="H78" s="603"/>
      <c r="I78" s="604" t="s">
        <v>222</v>
      </c>
      <c r="J78" s="580" t="s">
        <v>222</v>
      </c>
      <c r="K78" s="603"/>
      <c r="L78" s="603"/>
      <c r="M78" s="603"/>
      <c r="N78" s="603"/>
      <c r="O78" s="603"/>
      <c r="P78" s="605"/>
      <c r="Q78" s="736"/>
      <c r="R78" s="736"/>
      <c r="S78" s="736"/>
      <c r="T78" s="1259"/>
      <c r="U78" s="1259"/>
      <c r="V78" s="1259"/>
    </row>
    <row r="79" spans="1:22" s="1243" customFormat="1" ht="30" customHeight="1">
      <c r="A79" s="737"/>
      <c r="B79" s="737"/>
      <c r="C79" s="734"/>
      <c r="D79" s="1272"/>
      <c r="E79" s="735" t="s">
        <v>222</v>
      </c>
      <c r="F79" s="735" t="s">
        <v>222</v>
      </c>
      <c r="G79" s="603"/>
      <c r="H79" s="603"/>
      <c r="I79" s="604" t="s">
        <v>222</v>
      </c>
      <c r="J79" s="580" t="s">
        <v>222</v>
      </c>
      <c r="K79" s="603"/>
      <c r="L79" s="603"/>
      <c r="M79" s="603"/>
      <c r="N79" s="603"/>
      <c r="O79" s="603"/>
      <c r="P79" s="605"/>
      <c r="Q79" s="736"/>
      <c r="R79" s="736"/>
      <c r="S79" s="736"/>
      <c r="T79" s="1259"/>
      <c r="U79" s="1259"/>
      <c r="V79" s="1259"/>
    </row>
    <row r="80" spans="1:22" s="1243" customFormat="1" ht="30" customHeight="1">
      <c r="A80" s="737"/>
      <c r="B80" s="737"/>
      <c r="C80" s="734"/>
      <c r="D80" s="1272"/>
      <c r="E80" s="735" t="s">
        <v>222</v>
      </c>
      <c r="F80" s="735" t="s">
        <v>222</v>
      </c>
      <c r="G80" s="603"/>
      <c r="H80" s="603"/>
      <c r="I80" s="604" t="s">
        <v>222</v>
      </c>
      <c r="J80" s="580" t="s">
        <v>222</v>
      </c>
      <c r="K80" s="603"/>
      <c r="L80" s="603"/>
      <c r="M80" s="603"/>
      <c r="N80" s="603"/>
      <c r="O80" s="603"/>
      <c r="P80" s="605"/>
      <c r="Q80" s="736"/>
      <c r="R80" s="736"/>
      <c r="S80" s="736"/>
      <c r="T80" s="1259"/>
      <c r="U80" s="1259"/>
      <c r="V80" s="1259"/>
    </row>
    <row r="81" spans="1:22" s="1243" customFormat="1" ht="30" customHeight="1">
      <c r="A81" s="737"/>
      <c r="B81" s="737"/>
      <c r="C81" s="734"/>
      <c r="D81" s="1272"/>
      <c r="E81" s="735" t="s">
        <v>222</v>
      </c>
      <c r="F81" s="735" t="s">
        <v>222</v>
      </c>
      <c r="G81" s="603"/>
      <c r="H81" s="603"/>
      <c r="I81" s="604" t="s">
        <v>222</v>
      </c>
      <c r="J81" s="580" t="s">
        <v>222</v>
      </c>
      <c r="K81" s="603"/>
      <c r="L81" s="603"/>
      <c r="M81" s="603"/>
      <c r="N81" s="603"/>
      <c r="O81" s="603"/>
      <c r="P81" s="605"/>
      <c r="Q81" s="736"/>
      <c r="R81" s="736"/>
      <c r="S81" s="736"/>
      <c r="T81" s="1259"/>
      <c r="U81" s="1259"/>
      <c r="V81" s="1259"/>
    </row>
    <row r="82" spans="1:22" s="1243" customFormat="1" ht="30" customHeight="1">
      <c r="A82" s="737"/>
      <c r="B82" s="737"/>
      <c r="C82" s="734"/>
      <c r="D82" s="1272"/>
      <c r="E82" s="735" t="s">
        <v>222</v>
      </c>
      <c r="F82" s="735" t="s">
        <v>222</v>
      </c>
      <c r="G82" s="603"/>
      <c r="H82" s="603"/>
      <c r="I82" s="604" t="s">
        <v>222</v>
      </c>
      <c r="J82" s="580" t="s">
        <v>222</v>
      </c>
      <c r="K82" s="603"/>
      <c r="L82" s="603"/>
      <c r="M82" s="603"/>
      <c r="N82" s="603"/>
      <c r="O82" s="603"/>
      <c r="P82" s="605"/>
      <c r="Q82" s="736"/>
      <c r="R82" s="736"/>
      <c r="S82" s="736"/>
      <c r="T82" s="1259"/>
      <c r="U82" s="1259"/>
      <c r="V82" s="1259"/>
    </row>
    <row r="83" spans="1:22" s="1243" customFormat="1" ht="30" customHeight="1">
      <c r="A83" s="737"/>
      <c r="B83" s="737"/>
      <c r="C83" s="734"/>
      <c r="D83" s="1272"/>
      <c r="E83" s="735" t="s">
        <v>222</v>
      </c>
      <c r="F83" s="735" t="s">
        <v>222</v>
      </c>
      <c r="G83" s="603"/>
      <c r="H83" s="603"/>
      <c r="I83" s="604" t="s">
        <v>222</v>
      </c>
      <c r="J83" s="580" t="s">
        <v>222</v>
      </c>
      <c r="K83" s="603"/>
      <c r="L83" s="603"/>
      <c r="M83" s="603"/>
      <c r="N83" s="603"/>
      <c r="O83" s="603"/>
      <c r="P83" s="605"/>
      <c r="Q83" s="736"/>
      <c r="R83" s="736"/>
      <c r="S83" s="736"/>
      <c r="T83" s="1259"/>
      <c r="U83" s="1259"/>
      <c r="V83" s="1259"/>
    </row>
    <row r="84" spans="1:22" s="1243" customFormat="1" ht="30" customHeight="1">
      <c r="A84" s="737"/>
      <c r="B84" s="737"/>
      <c r="C84" s="734"/>
      <c r="D84" s="1272"/>
      <c r="E84" s="735" t="s">
        <v>222</v>
      </c>
      <c r="F84" s="735" t="s">
        <v>222</v>
      </c>
      <c r="G84" s="603"/>
      <c r="H84" s="603"/>
      <c r="I84" s="604" t="s">
        <v>222</v>
      </c>
      <c r="J84" s="580" t="s">
        <v>222</v>
      </c>
      <c r="K84" s="603"/>
      <c r="L84" s="603"/>
      <c r="M84" s="603"/>
      <c r="N84" s="603"/>
      <c r="O84" s="603"/>
      <c r="P84" s="605"/>
      <c r="Q84" s="736"/>
      <c r="R84" s="736"/>
      <c r="S84" s="736"/>
      <c r="T84" s="1259"/>
      <c r="U84" s="1259"/>
      <c r="V84" s="1259"/>
    </row>
    <row r="85" spans="1:22" s="1243" customFormat="1" ht="30" customHeight="1">
      <c r="A85" s="737"/>
      <c r="B85" s="737"/>
      <c r="C85" s="734"/>
      <c r="D85" s="1272"/>
      <c r="E85" s="735" t="s">
        <v>222</v>
      </c>
      <c r="F85" s="735" t="s">
        <v>222</v>
      </c>
      <c r="G85" s="603"/>
      <c r="H85" s="603"/>
      <c r="I85" s="604" t="s">
        <v>222</v>
      </c>
      <c r="J85" s="580" t="s">
        <v>222</v>
      </c>
      <c r="K85" s="603"/>
      <c r="L85" s="603"/>
      <c r="M85" s="603"/>
      <c r="N85" s="603"/>
      <c r="O85" s="603"/>
      <c r="P85" s="605"/>
      <c r="Q85" s="736"/>
      <c r="R85" s="736"/>
      <c r="S85" s="736"/>
      <c r="T85" s="1259"/>
      <c r="U85" s="1259"/>
      <c r="V85" s="1259"/>
    </row>
    <row r="86" spans="1:22" s="1243" customFormat="1" ht="30" customHeight="1">
      <c r="A86" s="737"/>
      <c r="B86" s="737"/>
      <c r="C86" s="734"/>
      <c r="D86" s="1272"/>
      <c r="E86" s="735" t="s">
        <v>222</v>
      </c>
      <c r="F86" s="735" t="s">
        <v>222</v>
      </c>
      <c r="G86" s="603"/>
      <c r="H86" s="603"/>
      <c r="I86" s="604" t="s">
        <v>222</v>
      </c>
      <c r="J86" s="580" t="s">
        <v>222</v>
      </c>
      <c r="K86" s="603"/>
      <c r="L86" s="603"/>
      <c r="M86" s="603"/>
      <c r="N86" s="603"/>
      <c r="O86" s="603"/>
      <c r="P86" s="605"/>
      <c r="Q86" s="736"/>
      <c r="R86" s="736"/>
      <c r="S86" s="736"/>
      <c r="T86" s="1259"/>
      <c r="U86" s="1259"/>
      <c r="V86" s="1259"/>
    </row>
    <row r="87" spans="1:22" s="1243" customFormat="1" ht="30" customHeight="1">
      <c r="A87" s="737"/>
      <c r="B87" s="737"/>
      <c r="C87" s="734"/>
      <c r="D87" s="1272"/>
      <c r="E87" s="735" t="s">
        <v>222</v>
      </c>
      <c r="F87" s="735" t="s">
        <v>222</v>
      </c>
      <c r="G87" s="603"/>
      <c r="H87" s="603"/>
      <c r="I87" s="604" t="s">
        <v>222</v>
      </c>
      <c r="J87" s="580" t="s">
        <v>222</v>
      </c>
      <c r="K87" s="603"/>
      <c r="L87" s="603"/>
      <c r="M87" s="603"/>
      <c r="N87" s="603"/>
      <c r="O87" s="603"/>
      <c r="P87" s="605"/>
      <c r="Q87" s="736"/>
      <c r="R87" s="736"/>
      <c r="S87" s="736"/>
      <c r="T87" s="1259"/>
      <c r="U87" s="1259"/>
      <c r="V87" s="1259"/>
    </row>
    <row r="88" spans="1:22" s="1243" customFormat="1" ht="30" customHeight="1">
      <c r="A88" s="737"/>
      <c r="B88" s="737"/>
      <c r="C88" s="734"/>
      <c r="D88" s="1272"/>
      <c r="E88" s="735" t="s">
        <v>222</v>
      </c>
      <c r="F88" s="735" t="s">
        <v>222</v>
      </c>
      <c r="G88" s="603"/>
      <c r="H88" s="603"/>
      <c r="I88" s="604" t="s">
        <v>222</v>
      </c>
      <c r="J88" s="580" t="s">
        <v>222</v>
      </c>
      <c r="K88" s="603"/>
      <c r="L88" s="603"/>
      <c r="M88" s="603"/>
      <c r="N88" s="603"/>
      <c r="O88" s="603"/>
      <c r="P88" s="605"/>
      <c r="Q88" s="736"/>
      <c r="R88" s="736"/>
      <c r="S88" s="736"/>
      <c r="T88" s="1259"/>
      <c r="U88" s="1259"/>
      <c r="V88" s="1259"/>
    </row>
    <row r="89" spans="1:22" s="1243" customFormat="1" ht="30" customHeight="1">
      <c r="A89" s="737"/>
      <c r="B89" s="737"/>
      <c r="C89" s="734"/>
      <c r="D89" s="1272"/>
      <c r="E89" s="735" t="s">
        <v>222</v>
      </c>
      <c r="F89" s="735" t="s">
        <v>222</v>
      </c>
      <c r="G89" s="603"/>
      <c r="H89" s="603"/>
      <c r="I89" s="604" t="s">
        <v>222</v>
      </c>
      <c r="J89" s="580" t="s">
        <v>222</v>
      </c>
      <c r="K89" s="603"/>
      <c r="L89" s="603"/>
      <c r="M89" s="603"/>
      <c r="N89" s="603"/>
      <c r="O89" s="603"/>
      <c r="P89" s="605"/>
      <c r="Q89" s="736"/>
      <c r="R89" s="736"/>
      <c r="S89" s="736"/>
      <c r="T89" s="1259"/>
      <c r="U89" s="1259"/>
      <c r="V89" s="1259"/>
    </row>
    <row r="90" spans="1:22" s="1243" customFormat="1" ht="30" customHeight="1">
      <c r="A90" s="737"/>
      <c r="B90" s="737"/>
      <c r="C90" s="734"/>
      <c r="D90" s="1272"/>
      <c r="E90" s="735" t="s">
        <v>222</v>
      </c>
      <c r="F90" s="735" t="s">
        <v>222</v>
      </c>
      <c r="G90" s="603"/>
      <c r="H90" s="603"/>
      <c r="I90" s="604" t="s">
        <v>222</v>
      </c>
      <c r="J90" s="580" t="s">
        <v>222</v>
      </c>
      <c r="K90" s="603"/>
      <c r="L90" s="603"/>
      <c r="M90" s="603"/>
      <c r="N90" s="603"/>
      <c r="O90" s="603"/>
      <c r="P90" s="605"/>
      <c r="Q90" s="736"/>
      <c r="R90" s="736"/>
      <c r="S90" s="736"/>
      <c r="T90" s="1259"/>
      <c r="U90" s="1259"/>
      <c r="V90" s="1259"/>
    </row>
    <row r="91" spans="1:22" s="1243" customFormat="1" ht="30" customHeight="1">
      <c r="A91" s="737"/>
      <c r="B91" s="737"/>
      <c r="C91" s="734"/>
      <c r="D91" s="1272"/>
      <c r="E91" s="735" t="s">
        <v>222</v>
      </c>
      <c r="F91" s="735" t="s">
        <v>222</v>
      </c>
      <c r="G91" s="603"/>
      <c r="H91" s="603"/>
      <c r="I91" s="604" t="s">
        <v>222</v>
      </c>
      <c r="J91" s="580" t="s">
        <v>222</v>
      </c>
      <c r="K91" s="603"/>
      <c r="L91" s="603"/>
      <c r="M91" s="603"/>
      <c r="N91" s="603"/>
      <c r="O91" s="603"/>
      <c r="P91" s="605"/>
      <c r="Q91" s="736"/>
      <c r="R91" s="736"/>
      <c r="S91" s="736"/>
      <c r="T91" s="1259"/>
      <c r="U91" s="1259"/>
      <c r="V91" s="1259"/>
    </row>
    <row r="92" spans="1:22" s="1243" customFormat="1" ht="30" customHeight="1">
      <c r="A92" s="737"/>
      <c r="B92" s="737"/>
      <c r="C92" s="734"/>
      <c r="D92" s="1272"/>
      <c r="E92" s="735" t="s">
        <v>222</v>
      </c>
      <c r="F92" s="735" t="s">
        <v>222</v>
      </c>
      <c r="G92" s="603"/>
      <c r="H92" s="603"/>
      <c r="I92" s="604" t="s">
        <v>222</v>
      </c>
      <c r="J92" s="580" t="s">
        <v>222</v>
      </c>
      <c r="K92" s="603"/>
      <c r="L92" s="603"/>
      <c r="M92" s="603"/>
      <c r="N92" s="603"/>
      <c r="O92" s="603"/>
      <c r="P92" s="605"/>
      <c r="Q92" s="736"/>
      <c r="R92" s="736"/>
      <c r="S92" s="736"/>
      <c r="T92" s="1259"/>
      <c r="U92" s="1259"/>
      <c r="V92" s="1259"/>
    </row>
    <row r="93" spans="1:22" s="1243" customFormat="1" ht="30" customHeight="1">
      <c r="A93" s="737"/>
      <c r="B93" s="737"/>
      <c r="C93" s="734"/>
      <c r="D93" s="1272"/>
      <c r="E93" s="735" t="s">
        <v>222</v>
      </c>
      <c r="F93" s="735" t="s">
        <v>222</v>
      </c>
      <c r="G93" s="603"/>
      <c r="H93" s="603"/>
      <c r="I93" s="604" t="s">
        <v>222</v>
      </c>
      <c r="J93" s="580" t="s">
        <v>222</v>
      </c>
      <c r="K93" s="603"/>
      <c r="L93" s="603"/>
      <c r="M93" s="603"/>
      <c r="N93" s="603"/>
      <c r="O93" s="603"/>
      <c r="P93" s="605"/>
      <c r="Q93" s="736"/>
      <c r="R93" s="736"/>
      <c r="S93" s="736"/>
      <c r="T93" s="1259"/>
      <c r="U93" s="1259"/>
      <c r="V93" s="1259"/>
    </row>
    <row r="94" spans="1:22" s="1243" customFormat="1" ht="30" customHeight="1">
      <c r="A94" s="737"/>
      <c r="B94" s="737"/>
      <c r="C94" s="734"/>
      <c r="D94" s="1272"/>
      <c r="E94" s="735" t="s">
        <v>222</v>
      </c>
      <c r="F94" s="735" t="s">
        <v>222</v>
      </c>
      <c r="G94" s="603"/>
      <c r="H94" s="603"/>
      <c r="I94" s="604" t="s">
        <v>222</v>
      </c>
      <c r="J94" s="580" t="s">
        <v>222</v>
      </c>
      <c r="K94" s="603"/>
      <c r="L94" s="603"/>
      <c r="M94" s="603"/>
      <c r="N94" s="603"/>
      <c r="O94" s="603"/>
      <c r="P94" s="605"/>
      <c r="Q94" s="736"/>
      <c r="R94" s="736"/>
      <c r="S94" s="736"/>
      <c r="T94" s="1259"/>
      <c r="U94" s="1259"/>
      <c r="V94" s="1259"/>
    </row>
    <row r="95" spans="1:22" s="1243" customFormat="1" ht="30" customHeight="1">
      <c r="A95" s="737"/>
      <c r="B95" s="737"/>
      <c r="C95" s="734"/>
      <c r="D95" s="1272"/>
      <c r="E95" s="735" t="s">
        <v>222</v>
      </c>
      <c r="F95" s="735" t="s">
        <v>222</v>
      </c>
      <c r="G95" s="603"/>
      <c r="H95" s="603"/>
      <c r="I95" s="604" t="s">
        <v>222</v>
      </c>
      <c r="J95" s="580" t="s">
        <v>222</v>
      </c>
      <c r="K95" s="603"/>
      <c r="L95" s="603"/>
      <c r="M95" s="603"/>
      <c r="N95" s="603"/>
      <c r="O95" s="603"/>
      <c r="P95" s="605"/>
      <c r="Q95" s="736"/>
      <c r="R95" s="736"/>
      <c r="S95" s="736"/>
      <c r="T95" s="1259"/>
      <c r="U95" s="1259"/>
      <c r="V95" s="1259"/>
    </row>
    <row r="96" spans="1:22" s="1243" customFormat="1" ht="30" customHeight="1">
      <c r="A96" s="737"/>
      <c r="B96" s="737"/>
      <c r="C96" s="734"/>
      <c r="D96" s="1272"/>
      <c r="E96" s="735" t="s">
        <v>222</v>
      </c>
      <c r="F96" s="735" t="s">
        <v>222</v>
      </c>
      <c r="G96" s="603"/>
      <c r="H96" s="603"/>
      <c r="I96" s="604" t="s">
        <v>222</v>
      </c>
      <c r="J96" s="580" t="s">
        <v>222</v>
      </c>
      <c r="K96" s="603"/>
      <c r="L96" s="603"/>
      <c r="M96" s="603"/>
      <c r="N96" s="603"/>
      <c r="O96" s="603"/>
      <c r="P96" s="605"/>
      <c r="Q96" s="736"/>
      <c r="R96" s="736"/>
      <c r="S96" s="736"/>
      <c r="T96" s="1259"/>
      <c r="U96" s="1259"/>
      <c r="V96" s="1259"/>
    </row>
    <row r="97" spans="1:22" s="1243" customFormat="1" ht="30" customHeight="1">
      <c r="A97" s="737"/>
      <c r="B97" s="737"/>
      <c r="C97" s="734"/>
      <c r="D97" s="1272"/>
      <c r="E97" s="735" t="s">
        <v>222</v>
      </c>
      <c r="F97" s="735" t="s">
        <v>222</v>
      </c>
      <c r="G97" s="603"/>
      <c r="H97" s="603"/>
      <c r="I97" s="604" t="s">
        <v>222</v>
      </c>
      <c r="J97" s="580" t="s">
        <v>222</v>
      </c>
      <c r="K97" s="603"/>
      <c r="L97" s="603"/>
      <c r="M97" s="603"/>
      <c r="N97" s="603"/>
      <c r="O97" s="603"/>
      <c r="P97" s="605"/>
      <c r="Q97" s="736"/>
      <c r="R97" s="736"/>
      <c r="S97" s="736"/>
      <c r="T97" s="1259"/>
      <c r="U97" s="1259"/>
      <c r="V97" s="1259"/>
    </row>
    <row r="98" spans="1:22" s="1243" customFormat="1" ht="30" customHeight="1">
      <c r="A98" s="737"/>
      <c r="B98" s="737"/>
      <c r="C98" s="734"/>
      <c r="D98" s="1272"/>
      <c r="E98" s="735" t="s">
        <v>222</v>
      </c>
      <c r="F98" s="735" t="s">
        <v>222</v>
      </c>
      <c r="G98" s="603"/>
      <c r="H98" s="603"/>
      <c r="I98" s="604" t="s">
        <v>222</v>
      </c>
      <c r="J98" s="580" t="s">
        <v>222</v>
      </c>
      <c r="K98" s="603"/>
      <c r="L98" s="603"/>
      <c r="M98" s="603"/>
      <c r="N98" s="603"/>
      <c r="O98" s="603"/>
      <c r="P98" s="605"/>
      <c r="Q98" s="736"/>
      <c r="R98" s="736"/>
      <c r="S98" s="736"/>
      <c r="T98" s="1259"/>
      <c r="U98" s="1259"/>
      <c r="V98" s="1259"/>
    </row>
    <row r="99" spans="1:22" s="1243" customFormat="1" ht="30" customHeight="1">
      <c r="A99" s="737"/>
      <c r="B99" s="737"/>
      <c r="C99" s="734"/>
      <c r="D99" s="1272"/>
      <c r="E99" s="735" t="s">
        <v>222</v>
      </c>
      <c r="F99" s="735" t="s">
        <v>222</v>
      </c>
      <c r="G99" s="603"/>
      <c r="H99" s="603"/>
      <c r="I99" s="604" t="s">
        <v>222</v>
      </c>
      <c r="J99" s="580" t="s">
        <v>222</v>
      </c>
      <c r="K99" s="603"/>
      <c r="L99" s="603"/>
      <c r="M99" s="603"/>
      <c r="N99" s="603"/>
      <c r="O99" s="603"/>
      <c r="P99" s="605"/>
      <c r="Q99" s="736"/>
      <c r="R99" s="736"/>
      <c r="S99" s="736"/>
      <c r="T99" s="1259"/>
      <c r="U99" s="1259"/>
      <c r="V99" s="1259"/>
    </row>
    <row r="100" spans="1:22" s="1243" customFormat="1" ht="30" customHeight="1">
      <c r="A100" s="737"/>
      <c r="B100" s="737"/>
      <c r="C100" s="734"/>
      <c r="D100" s="1272"/>
      <c r="E100" s="735" t="s">
        <v>222</v>
      </c>
      <c r="F100" s="735" t="s">
        <v>222</v>
      </c>
      <c r="G100" s="603"/>
      <c r="H100" s="603"/>
      <c r="I100" s="604" t="s">
        <v>222</v>
      </c>
      <c r="J100" s="580" t="s">
        <v>222</v>
      </c>
      <c r="K100" s="603"/>
      <c r="L100" s="603"/>
      <c r="M100" s="603"/>
      <c r="N100" s="603"/>
      <c r="O100" s="603"/>
      <c r="P100" s="605"/>
      <c r="Q100" s="736"/>
      <c r="R100" s="736"/>
      <c r="S100" s="736"/>
      <c r="T100" s="1259"/>
      <c r="U100" s="1259"/>
      <c r="V100" s="1259"/>
    </row>
    <row r="101" spans="1:22" s="1243" customFormat="1" ht="30" customHeight="1">
      <c r="A101" s="737"/>
      <c r="B101" s="737"/>
      <c r="C101" s="734"/>
      <c r="D101" s="1272"/>
      <c r="E101" s="735" t="s">
        <v>222</v>
      </c>
      <c r="F101" s="735" t="s">
        <v>222</v>
      </c>
      <c r="G101" s="603"/>
      <c r="H101" s="603"/>
      <c r="I101" s="604" t="s">
        <v>222</v>
      </c>
      <c r="J101" s="580" t="s">
        <v>222</v>
      </c>
      <c r="K101" s="603"/>
      <c r="L101" s="603"/>
      <c r="M101" s="603"/>
      <c r="N101" s="603"/>
      <c r="O101" s="603"/>
      <c r="P101" s="605"/>
      <c r="Q101" s="736"/>
      <c r="R101" s="736"/>
      <c r="S101" s="736"/>
      <c r="T101" s="1259"/>
      <c r="U101" s="1259"/>
      <c r="V101" s="1259"/>
    </row>
    <row r="102" spans="1:22" s="1243" customFormat="1" ht="30" customHeight="1">
      <c r="A102" s="737"/>
      <c r="B102" s="737"/>
      <c r="C102" s="734"/>
      <c r="D102" s="1272"/>
      <c r="E102" s="735" t="s">
        <v>222</v>
      </c>
      <c r="F102" s="735" t="s">
        <v>222</v>
      </c>
      <c r="G102" s="603"/>
      <c r="H102" s="603"/>
      <c r="I102" s="604" t="s">
        <v>222</v>
      </c>
      <c r="J102" s="580" t="s">
        <v>222</v>
      </c>
      <c r="K102" s="603"/>
      <c r="L102" s="603"/>
      <c r="M102" s="603"/>
      <c r="N102" s="603"/>
      <c r="O102" s="603"/>
      <c r="P102" s="605"/>
      <c r="Q102" s="736"/>
      <c r="R102" s="736"/>
      <c r="S102" s="736"/>
      <c r="T102" s="1259"/>
      <c r="U102" s="1259"/>
      <c r="V102" s="1259"/>
    </row>
    <row r="103" spans="1:22" s="1243" customFormat="1" ht="30" customHeight="1">
      <c r="A103" s="737"/>
      <c r="B103" s="737"/>
      <c r="C103" s="734"/>
      <c r="D103" s="1272"/>
      <c r="E103" s="735" t="s">
        <v>222</v>
      </c>
      <c r="F103" s="735" t="s">
        <v>222</v>
      </c>
      <c r="G103" s="603"/>
      <c r="H103" s="603"/>
      <c r="I103" s="604" t="s">
        <v>222</v>
      </c>
      <c r="J103" s="580" t="s">
        <v>222</v>
      </c>
      <c r="K103" s="603"/>
      <c r="L103" s="603"/>
      <c r="M103" s="603"/>
      <c r="N103" s="603"/>
      <c r="O103" s="603"/>
      <c r="P103" s="605"/>
      <c r="Q103" s="736"/>
      <c r="R103" s="736"/>
      <c r="S103" s="736"/>
      <c r="T103" s="1259"/>
      <c r="U103" s="1259"/>
      <c r="V103" s="1259"/>
    </row>
    <row r="104" spans="1:22" s="1243" customFormat="1" ht="30" customHeight="1">
      <c r="A104" s="737"/>
      <c r="B104" s="737"/>
      <c r="C104" s="734"/>
      <c r="D104" s="1272"/>
      <c r="E104" s="735" t="s">
        <v>222</v>
      </c>
      <c r="F104" s="735" t="s">
        <v>222</v>
      </c>
      <c r="G104" s="603"/>
      <c r="H104" s="603"/>
      <c r="I104" s="604" t="s">
        <v>222</v>
      </c>
      <c r="J104" s="580" t="s">
        <v>222</v>
      </c>
      <c r="K104" s="603"/>
      <c r="L104" s="603"/>
      <c r="M104" s="603"/>
      <c r="N104" s="603"/>
      <c r="O104" s="603"/>
      <c r="P104" s="605"/>
      <c r="Q104" s="736"/>
      <c r="R104" s="736"/>
      <c r="S104" s="736"/>
      <c r="T104" s="1259"/>
      <c r="U104" s="1259"/>
      <c r="V104" s="1259"/>
    </row>
    <row r="105" spans="1:22" s="1243" customFormat="1" ht="30" customHeight="1">
      <c r="A105" s="737"/>
      <c r="B105" s="737"/>
      <c r="C105" s="734"/>
      <c r="D105" s="1272"/>
      <c r="E105" s="735" t="s">
        <v>222</v>
      </c>
      <c r="F105" s="735" t="s">
        <v>222</v>
      </c>
      <c r="G105" s="603"/>
      <c r="H105" s="603"/>
      <c r="I105" s="604" t="s">
        <v>222</v>
      </c>
      <c r="J105" s="580" t="s">
        <v>222</v>
      </c>
      <c r="K105" s="603"/>
      <c r="L105" s="603"/>
      <c r="M105" s="603"/>
      <c r="N105" s="603"/>
      <c r="O105" s="603"/>
      <c r="P105" s="605"/>
      <c r="Q105" s="736"/>
      <c r="R105" s="736"/>
      <c r="S105" s="736"/>
      <c r="T105" s="1259"/>
      <c r="U105" s="1259"/>
      <c r="V105" s="1259"/>
    </row>
    <row r="106" spans="1:22" s="1243" customFormat="1" ht="30" customHeight="1">
      <c r="A106" s="737"/>
      <c r="B106" s="737"/>
      <c r="C106" s="734"/>
      <c r="D106" s="1272"/>
      <c r="E106" s="735" t="s">
        <v>222</v>
      </c>
      <c r="F106" s="735" t="s">
        <v>222</v>
      </c>
      <c r="G106" s="603"/>
      <c r="H106" s="603"/>
      <c r="I106" s="604" t="s">
        <v>222</v>
      </c>
      <c r="J106" s="580" t="s">
        <v>222</v>
      </c>
      <c r="K106" s="603"/>
      <c r="L106" s="603"/>
      <c r="M106" s="603"/>
      <c r="N106" s="603"/>
      <c r="O106" s="603"/>
      <c r="P106" s="605"/>
      <c r="Q106" s="736"/>
      <c r="R106" s="736"/>
      <c r="S106" s="736"/>
      <c r="T106" s="1259"/>
      <c r="U106" s="1259"/>
      <c r="V106" s="1259"/>
    </row>
    <row r="107" spans="1:22" s="1243" customFormat="1" ht="30" customHeight="1">
      <c r="A107" s="737"/>
      <c r="B107" s="737"/>
      <c r="C107" s="734"/>
      <c r="D107" s="1272"/>
      <c r="E107" s="735" t="s">
        <v>222</v>
      </c>
      <c r="F107" s="735" t="s">
        <v>222</v>
      </c>
      <c r="G107" s="603"/>
      <c r="H107" s="603"/>
      <c r="I107" s="604" t="s">
        <v>222</v>
      </c>
      <c r="J107" s="580" t="s">
        <v>222</v>
      </c>
      <c r="K107" s="603"/>
      <c r="L107" s="603"/>
      <c r="M107" s="603"/>
      <c r="N107" s="603"/>
      <c r="O107" s="603"/>
      <c r="P107" s="605"/>
      <c r="Q107" s="736"/>
      <c r="R107" s="736"/>
      <c r="S107" s="736"/>
      <c r="T107" s="1259"/>
      <c r="U107" s="1259"/>
      <c r="V107" s="1259"/>
    </row>
    <row r="108" spans="1:22" s="1243" customFormat="1" ht="30" customHeight="1">
      <c r="A108" s="737"/>
      <c r="B108" s="737"/>
      <c r="C108" s="734"/>
      <c r="D108" s="1272"/>
      <c r="E108" s="735" t="s">
        <v>222</v>
      </c>
      <c r="F108" s="735" t="s">
        <v>222</v>
      </c>
      <c r="G108" s="603"/>
      <c r="H108" s="603"/>
      <c r="I108" s="604" t="s">
        <v>222</v>
      </c>
      <c r="J108" s="580" t="s">
        <v>222</v>
      </c>
      <c r="K108" s="603"/>
      <c r="L108" s="603"/>
      <c r="M108" s="603"/>
      <c r="N108" s="603"/>
      <c r="O108" s="603"/>
      <c r="P108" s="605"/>
      <c r="Q108" s="736"/>
      <c r="R108" s="736"/>
      <c r="S108" s="736"/>
      <c r="T108" s="1259"/>
      <c r="U108" s="1259"/>
      <c r="V108" s="1259"/>
    </row>
    <row r="109" spans="1:22" s="1243" customFormat="1" ht="30" customHeight="1">
      <c r="A109" s="737"/>
      <c r="B109" s="737"/>
      <c r="C109" s="734"/>
      <c r="D109" s="1272"/>
      <c r="E109" s="735" t="s">
        <v>222</v>
      </c>
      <c r="F109" s="735" t="s">
        <v>222</v>
      </c>
      <c r="G109" s="603"/>
      <c r="H109" s="603"/>
      <c r="I109" s="604" t="s">
        <v>222</v>
      </c>
      <c r="J109" s="580" t="s">
        <v>222</v>
      </c>
      <c r="K109" s="603"/>
      <c r="L109" s="603"/>
      <c r="M109" s="603"/>
      <c r="N109" s="603"/>
      <c r="O109" s="603"/>
      <c r="P109" s="605"/>
      <c r="Q109" s="736"/>
      <c r="R109" s="736"/>
      <c r="S109" s="736"/>
      <c r="T109" s="1259"/>
      <c r="U109" s="1259"/>
      <c r="V109" s="1259"/>
    </row>
    <row r="110" spans="1:22" s="1243" customFormat="1" ht="30" customHeight="1">
      <c r="A110" s="737"/>
      <c r="B110" s="737"/>
      <c r="C110" s="734"/>
      <c r="D110" s="1272"/>
      <c r="E110" s="735" t="s">
        <v>222</v>
      </c>
      <c r="F110" s="735" t="s">
        <v>222</v>
      </c>
      <c r="G110" s="603"/>
      <c r="H110" s="603"/>
      <c r="I110" s="604" t="s">
        <v>222</v>
      </c>
      <c r="J110" s="580" t="s">
        <v>222</v>
      </c>
      <c r="K110" s="603"/>
      <c r="L110" s="603"/>
      <c r="M110" s="603"/>
      <c r="N110" s="603"/>
      <c r="O110" s="603"/>
      <c r="P110" s="605"/>
      <c r="Q110" s="736"/>
      <c r="R110" s="736"/>
      <c r="S110" s="736"/>
      <c r="T110" s="1259"/>
      <c r="U110" s="1259"/>
      <c r="V110" s="1259"/>
    </row>
    <row r="111" spans="1:22" s="1243" customFormat="1" ht="30" customHeight="1">
      <c r="A111" s="737"/>
      <c r="B111" s="737"/>
      <c r="C111" s="734"/>
      <c r="D111" s="1272"/>
      <c r="E111" s="735" t="s">
        <v>222</v>
      </c>
      <c r="F111" s="735" t="s">
        <v>222</v>
      </c>
      <c r="G111" s="603"/>
      <c r="H111" s="603"/>
      <c r="I111" s="604" t="s">
        <v>222</v>
      </c>
      <c r="J111" s="580" t="s">
        <v>222</v>
      </c>
      <c r="K111" s="603"/>
      <c r="L111" s="603"/>
      <c r="M111" s="603"/>
      <c r="N111" s="603"/>
      <c r="O111" s="603"/>
      <c r="P111" s="605"/>
      <c r="Q111" s="736"/>
      <c r="R111" s="736"/>
      <c r="S111" s="736"/>
      <c r="T111" s="1259"/>
      <c r="U111" s="1259"/>
      <c r="V111" s="1259"/>
    </row>
    <row r="112" spans="1:22" s="1243" customFormat="1" ht="30" customHeight="1">
      <c r="A112" s="737"/>
      <c r="B112" s="737"/>
      <c r="C112" s="734"/>
      <c r="D112" s="1272"/>
      <c r="E112" s="735" t="s">
        <v>222</v>
      </c>
      <c r="F112" s="735" t="s">
        <v>222</v>
      </c>
      <c r="G112" s="603"/>
      <c r="H112" s="603"/>
      <c r="I112" s="604" t="s">
        <v>222</v>
      </c>
      <c r="J112" s="580" t="s">
        <v>222</v>
      </c>
      <c r="K112" s="603"/>
      <c r="L112" s="603"/>
      <c r="M112" s="603"/>
      <c r="N112" s="603"/>
      <c r="O112" s="603"/>
      <c r="P112" s="605"/>
      <c r="Q112" s="736"/>
      <c r="R112" s="736"/>
      <c r="S112" s="736"/>
      <c r="T112" s="1259"/>
      <c r="U112" s="1259"/>
      <c r="V112" s="1259"/>
    </row>
    <row r="113" spans="1:22" s="1243" customFormat="1" ht="30" customHeight="1">
      <c r="A113" s="737"/>
      <c r="B113" s="737"/>
      <c r="C113" s="734"/>
      <c r="D113" s="1272"/>
      <c r="E113" s="735" t="s">
        <v>222</v>
      </c>
      <c r="F113" s="735" t="s">
        <v>222</v>
      </c>
      <c r="G113" s="603"/>
      <c r="H113" s="603"/>
      <c r="I113" s="604" t="s">
        <v>222</v>
      </c>
      <c r="J113" s="580" t="s">
        <v>222</v>
      </c>
      <c r="K113" s="603"/>
      <c r="L113" s="603"/>
      <c r="M113" s="603"/>
      <c r="N113" s="603"/>
      <c r="O113" s="603"/>
      <c r="P113" s="605"/>
      <c r="Q113" s="736"/>
      <c r="R113" s="736"/>
      <c r="S113" s="736"/>
      <c r="T113" s="1259"/>
      <c r="U113" s="1259"/>
      <c r="V113" s="1259"/>
    </row>
    <row r="114" spans="1:22" s="1243" customFormat="1" ht="30" customHeight="1">
      <c r="A114" s="737"/>
      <c r="B114" s="737"/>
      <c r="C114" s="734"/>
      <c r="D114" s="1272"/>
      <c r="E114" s="735" t="s">
        <v>222</v>
      </c>
      <c r="F114" s="735" t="s">
        <v>222</v>
      </c>
      <c r="G114" s="603"/>
      <c r="H114" s="603"/>
      <c r="I114" s="604" t="s">
        <v>222</v>
      </c>
      <c r="J114" s="580" t="s">
        <v>222</v>
      </c>
      <c r="K114" s="603"/>
      <c r="L114" s="603"/>
      <c r="M114" s="603"/>
      <c r="N114" s="603"/>
      <c r="O114" s="603"/>
      <c r="P114" s="605"/>
      <c r="Q114" s="736"/>
      <c r="R114" s="736"/>
      <c r="S114" s="736"/>
      <c r="T114" s="1259"/>
      <c r="U114" s="1259"/>
      <c r="V114" s="1259"/>
    </row>
    <row r="115" spans="1:22" s="1243" customFormat="1" ht="30" customHeight="1">
      <c r="A115" s="737"/>
      <c r="B115" s="737"/>
      <c r="C115" s="734"/>
      <c r="D115" s="1272"/>
      <c r="E115" s="735" t="s">
        <v>222</v>
      </c>
      <c r="F115" s="735" t="s">
        <v>222</v>
      </c>
      <c r="G115" s="603"/>
      <c r="H115" s="603"/>
      <c r="I115" s="604" t="s">
        <v>222</v>
      </c>
      <c r="J115" s="580" t="s">
        <v>222</v>
      </c>
      <c r="K115" s="603"/>
      <c r="L115" s="603"/>
      <c r="M115" s="603"/>
      <c r="N115" s="603"/>
      <c r="O115" s="603"/>
      <c r="P115" s="605"/>
      <c r="Q115" s="736"/>
      <c r="R115" s="736"/>
      <c r="S115" s="736"/>
      <c r="T115" s="1259"/>
      <c r="U115" s="1259"/>
      <c r="V115" s="1259"/>
    </row>
    <row r="116" spans="1:22" s="1243" customFormat="1" ht="30" customHeight="1">
      <c r="A116" s="737"/>
      <c r="B116" s="737"/>
      <c r="C116" s="734"/>
      <c r="D116" s="1272"/>
      <c r="E116" s="735" t="s">
        <v>222</v>
      </c>
      <c r="F116" s="735" t="s">
        <v>222</v>
      </c>
      <c r="G116" s="603"/>
      <c r="H116" s="603"/>
      <c r="I116" s="604" t="s">
        <v>222</v>
      </c>
      <c r="J116" s="580" t="s">
        <v>222</v>
      </c>
      <c r="K116" s="603"/>
      <c r="L116" s="603"/>
      <c r="M116" s="603"/>
      <c r="N116" s="603"/>
      <c r="O116" s="603"/>
      <c r="P116" s="605"/>
      <c r="Q116" s="736"/>
      <c r="R116" s="736"/>
      <c r="S116" s="736"/>
      <c r="T116" s="1259"/>
      <c r="U116" s="1259"/>
      <c r="V116" s="1259"/>
    </row>
    <row r="117" spans="1:22" s="1243" customFormat="1" ht="30" customHeight="1">
      <c r="A117" s="737"/>
      <c r="B117" s="737"/>
      <c r="C117" s="734"/>
      <c r="D117" s="1272"/>
      <c r="E117" s="735" t="s">
        <v>222</v>
      </c>
      <c r="F117" s="735" t="s">
        <v>222</v>
      </c>
      <c r="G117" s="603"/>
      <c r="H117" s="603"/>
      <c r="I117" s="604" t="s">
        <v>222</v>
      </c>
      <c r="J117" s="580" t="s">
        <v>222</v>
      </c>
      <c r="K117" s="603"/>
      <c r="L117" s="603"/>
      <c r="M117" s="603"/>
      <c r="N117" s="603"/>
      <c r="O117" s="603"/>
      <c r="P117" s="605"/>
      <c r="Q117" s="736"/>
      <c r="R117" s="736"/>
      <c r="S117" s="736"/>
      <c r="T117" s="1259"/>
      <c r="U117" s="1259"/>
      <c r="V117" s="1259"/>
    </row>
    <row r="118" spans="1:22" s="1243" customFormat="1" ht="30" customHeight="1">
      <c r="A118" s="737"/>
      <c r="B118" s="737"/>
      <c r="C118" s="734"/>
      <c r="D118" s="1272"/>
      <c r="E118" s="735" t="s">
        <v>222</v>
      </c>
      <c r="F118" s="735" t="s">
        <v>222</v>
      </c>
      <c r="G118" s="603"/>
      <c r="H118" s="603"/>
      <c r="I118" s="604" t="s">
        <v>222</v>
      </c>
      <c r="J118" s="580" t="s">
        <v>222</v>
      </c>
      <c r="K118" s="603"/>
      <c r="L118" s="603"/>
      <c r="M118" s="603"/>
      <c r="N118" s="603"/>
      <c r="O118" s="603"/>
      <c r="P118" s="605"/>
      <c r="Q118" s="736"/>
      <c r="R118" s="736"/>
      <c r="S118" s="736"/>
      <c r="T118" s="1259"/>
      <c r="U118" s="1259"/>
      <c r="V118" s="1259"/>
    </row>
    <row r="119" spans="1:22" s="1243" customFormat="1" ht="30" customHeight="1">
      <c r="A119" s="737"/>
      <c r="B119" s="737"/>
      <c r="C119" s="734"/>
      <c r="D119" s="1272"/>
      <c r="E119" s="735" t="s">
        <v>222</v>
      </c>
      <c r="F119" s="735" t="s">
        <v>222</v>
      </c>
      <c r="G119" s="603"/>
      <c r="H119" s="603"/>
      <c r="I119" s="604" t="s">
        <v>222</v>
      </c>
      <c r="J119" s="580" t="s">
        <v>222</v>
      </c>
      <c r="K119" s="603"/>
      <c r="L119" s="603"/>
      <c r="M119" s="603"/>
      <c r="N119" s="603"/>
      <c r="O119" s="603"/>
      <c r="P119" s="605"/>
      <c r="Q119" s="736"/>
      <c r="R119" s="736"/>
      <c r="S119" s="736"/>
      <c r="T119" s="1259"/>
      <c r="U119" s="1259"/>
      <c r="V119" s="1259"/>
    </row>
    <row r="120" spans="1:22" s="1243" customFormat="1" ht="30" customHeight="1">
      <c r="A120" s="737"/>
      <c r="B120" s="737"/>
      <c r="C120" s="734"/>
      <c r="D120" s="1272"/>
      <c r="E120" s="735" t="s">
        <v>222</v>
      </c>
      <c r="F120" s="735" t="s">
        <v>222</v>
      </c>
      <c r="G120" s="603"/>
      <c r="H120" s="603"/>
      <c r="I120" s="604" t="s">
        <v>222</v>
      </c>
      <c r="J120" s="580" t="s">
        <v>222</v>
      </c>
      <c r="K120" s="603"/>
      <c r="L120" s="603"/>
      <c r="M120" s="603"/>
      <c r="N120" s="603"/>
      <c r="O120" s="603"/>
      <c r="P120" s="605"/>
      <c r="Q120" s="736"/>
      <c r="R120" s="736"/>
      <c r="S120" s="736"/>
      <c r="T120" s="1259"/>
      <c r="U120" s="1259"/>
      <c r="V120" s="1259"/>
    </row>
    <row r="121" spans="1:22" s="1243" customFormat="1" ht="30" customHeight="1">
      <c r="A121" s="737"/>
      <c r="B121" s="737"/>
      <c r="C121" s="734"/>
      <c r="D121" s="1272"/>
      <c r="E121" s="735" t="s">
        <v>222</v>
      </c>
      <c r="F121" s="735" t="s">
        <v>222</v>
      </c>
      <c r="G121" s="603"/>
      <c r="H121" s="603"/>
      <c r="I121" s="604" t="s">
        <v>222</v>
      </c>
      <c r="J121" s="580" t="s">
        <v>222</v>
      </c>
      <c r="K121" s="603"/>
      <c r="L121" s="603"/>
      <c r="M121" s="603"/>
      <c r="N121" s="603"/>
      <c r="O121" s="603"/>
      <c r="P121" s="605"/>
      <c r="Q121" s="736"/>
      <c r="R121" s="736"/>
      <c r="S121" s="736"/>
      <c r="T121" s="1259"/>
      <c r="U121" s="1259"/>
      <c r="V121" s="1259"/>
    </row>
    <row r="122" spans="1:22" s="1243" customFormat="1" ht="30" customHeight="1">
      <c r="A122" s="737"/>
      <c r="B122" s="737"/>
      <c r="C122" s="734"/>
      <c r="D122" s="1272"/>
      <c r="E122" s="735" t="s">
        <v>222</v>
      </c>
      <c r="F122" s="735" t="s">
        <v>222</v>
      </c>
      <c r="G122" s="603"/>
      <c r="H122" s="603"/>
      <c r="I122" s="604" t="s">
        <v>222</v>
      </c>
      <c r="J122" s="580" t="s">
        <v>222</v>
      </c>
      <c r="K122" s="603"/>
      <c r="L122" s="603"/>
      <c r="M122" s="603"/>
      <c r="N122" s="603"/>
      <c r="O122" s="603"/>
      <c r="P122" s="605"/>
      <c r="Q122" s="736"/>
      <c r="R122" s="736"/>
      <c r="S122" s="736"/>
      <c r="T122" s="1259"/>
      <c r="U122" s="1259"/>
      <c r="V122" s="1259"/>
    </row>
    <row r="123" spans="1:22" s="1243" customFormat="1" ht="30" customHeight="1">
      <c r="A123" s="737"/>
      <c r="B123" s="737"/>
      <c r="C123" s="734"/>
      <c r="D123" s="1272"/>
      <c r="E123" s="735" t="s">
        <v>222</v>
      </c>
      <c r="F123" s="735" t="s">
        <v>222</v>
      </c>
      <c r="G123" s="603"/>
      <c r="H123" s="603"/>
      <c r="I123" s="604" t="s">
        <v>222</v>
      </c>
      <c r="J123" s="580" t="s">
        <v>222</v>
      </c>
      <c r="K123" s="603"/>
      <c r="L123" s="603"/>
      <c r="M123" s="603"/>
      <c r="N123" s="603"/>
      <c r="O123" s="603"/>
      <c r="P123" s="605"/>
      <c r="Q123" s="736"/>
      <c r="R123" s="736"/>
      <c r="S123" s="736"/>
      <c r="T123" s="1259"/>
      <c r="U123" s="1259"/>
      <c r="V123" s="1259"/>
    </row>
    <row r="124" spans="1:22" s="1243" customFormat="1" ht="30" customHeight="1">
      <c r="A124" s="737"/>
      <c r="B124" s="737"/>
      <c r="C124" s="734"/>
      <c r="D124" s="1272"/>
      <c r="E124" s="735" t="s">
        <v>222</v>
      </c>
      <c r="F124" s="735" t="s">
        <v>222</v>
      </c>
      <c r="G124" s="603"/>
      <c r="H124" s="603"/>
      <c r="I124" s="604" t="s">
        <v>222</v>
      </c>
      <c r="J124" s="580" t="s">
        <v>222</v>
      </c>
      <c r="K124" s="603"/>
      <c r="L124" s="603"/>
      <c r="M124" s="603"/>
      <c r="N124" s="603"/>
      <c r="O124" s="603"/>
      <c r="P124" s="605"/>
      <c r="Q124" s="736"/>
      <c r="R124" s="736"/>
      <c r="S124" s="736"/>
      <c r="T124" s="1259"/>
      <c r="U124" s="1259"/>
      <c r="V124" s="1259"/>
    </row>
    <row r="125" spans="1:22" s="1243" customFormat="1" ht="30" customHeight="1">
      <c r="A125" s="737"/>
      <c r="B125" s="737"/>
      <c r="C125" s="734"/>
      <c r="D125" s="1272"/>
      <c r="E125" s="735" t="s">
        <v>222</v>
      </c>
      <c r="F125" s="735" t="s">
        <v>222</v>
      </c>
      <c r="G125" s="603"/>
      <c r="H125" s="603"/>
      <c r="I125" s="604" t="s">
        <v>222</v>
      </c>
      <c r="J125" s="580" t="s">
        <v>222</v>
      </c>
      <c r="K125" s="603"/>
      <c r="L125" s="603"/>
      <c r="M125" s="603"/>
      <c r="N125" s="603"/>
      <c r="O125" s="603"/>
      <c r="P125" s="605"/>
      <c r="Q125" s="736"/>
      <c r="R125" s="736"/>
      <c r="S125" s="736"/>
      <c r="T125" s="1259"/>
      <c r="U125" s="1259"/>
      <c r="V125" s="1259"/>
    </row>
    <row r="126" spans="1:22" s="1243" customFormat="1" ht="30" customHeight="1">
      <c r="A126" s="737"/>
      <c r="B126" s="737"/>
      <c r="C126" s="734"/>
      <c r="D126" s="1272"/>
      <c r="E126" s="735" t="s">
        <v>222</v>
      </c>
      <c r="F126" s="735" t="s">
        <v>222</v>
      </c>
      <c r="G126" s="603"/>
      <c r="H126" s="603"/>
      <c r="I126" s="604" t="s">
        <v>222</v>
      </c>
      <c r="J126" s="580" t="s">
        <v>222</v>
      </c>
      <c r="K126" s="603"/>
      <c r="L126" s="603"/>
      <c r="M126" s="603"/>
      <c r="N126" s="603"/>
      <c r="O126" s="603"/>
      <c r="P126" s="605"/>
      <c r="Q126" s="736"/>
      <c r="R126" s="736"/>
      <c r="S126" s="736"/>
      <c r="T126" s="1259"/>
      <c r="U126" s="1259"/>
      <c r="V126" s="1259"/>
    </row>
    <row r="127" spans="1:22" s="1243" customFormat="1" ht="30" customHeight="1">
      <c r="A127" s="737"/>
      <c r="B127" s="737"/>
      <c r="C127" s="734"/>
      <c r="D127" s="1272"/>
      <c r="E127" s="735" t="s">
        <v>222</v>
      </c>
      <c r="F127" s="735" t="s">
        <v>222</v>
      </c>
      <c r="G127" s="603"/>
      <c r="H127" s="603"/>
      <c r="I127" s="604" t="s">
        <v>222</v>
      </c>
      <c r="J127" s="580" t="s">
        <v>222</v>
      </c>
      <c r="K127" s="603"/>
      <c r="L127" s="603"/>
      <c r="M127" s="603"/>
      <c r="N127" s="603"/>
      <c r="O127" s="603"/>
      <c r="P127" s="605"/>
      <c r="Q127" s="736"/>
      <c r="R127" s="736"/>
      <c r="S127" s="736"/>
      <c r="T127" s="1259"/>
      <c r="U127" s="1259"/>
      <c r="V127" s="1259"/>
    </row>
    <row r="128" spans="1:22" s="1243" customFormat="1" ht="30" customHeight="1">
      <c r="A128" s="737"/>
      <c r="B128" s="737"/>
      <c r="C128" s="734"/>
      <c r="D128" s="1272"/>
      <c r="E128" s="735" t="s">
        <v>222</v>
      </c>
      <c r="F128" s="735" t="s">
        <v>222</v>
      </c>
      <c r="G128" s="603"/>
      <c r="H128" s="603"/>
      <c r="I128" s="604" t="s">
        <v>222</v>
      </c>
      <c r="J128" s="580" t="s">
        <v>222</v>
      </c>
      <c r="K128" s="603"/>
      <c r="L128" s="603"/>
      <c r="M128" s="603"/>
      <c r="N128" s="603"/>
      <c r="O128" s="603"/>
      <c r="P128" s="605"/>
      <c r="Q128" s="736"/>
      <c r="R128" s="736"/>
      <c r="S128" s="736"/>
      <c r="T128" s="1259"/>
      <c r="U128" s="1259"/>
      <c r="V128" s="1259"/>
    </row>
    <row r="129" spans="1:22" s="1243" customFormat="1" ht="30" customHeight="1">
      <c r="A129" s="737"/>
      <c r="B129" s="737"/>
      <c r="C129" s="734"/>
      <c r="D129" s="1272"/>
      <c r="E129" s="735" t="s">
        <v>222</v>
      </c>
      <c r="F129" s="735" t="s">
        <v>222</v>
      </c>
      <c r="G129" s="603"/>
      <c r="H129" s="603"/>
      <c r="I129" s="604" t="s">
        <v>222</v>
      </c>
      <c r="J129" s="580" t="s">
        <v>222</v>
      </c>
      <c r="K129" s="603"/>
      <c r="L129" s="603"/>
      <c r="M129" s="603"/>
      <c r="N129" s="603"/>
      <c r="O129" s="603"/>
      <c r="P129" s="605"/>
      <c r="Q129" s="736"/>
      <c r="R129" s="736"/>
      <c r="S129" s="736"/>
      <c r="T129" s="1259"/>
      <c r="U129" s="1259"/>
      <c r="V129" s="1259"/>
    </row>
    <row r="130" spans="1:22" s="1243" customFormat="1" ht="30" customHeight="1">
      <c r="A130" s="737"/>
      <c r="B130" s="737"/>
      <c r="C130" s="734"/>
      <c r="D130" s="1272"/>
      <c r="E130" s="735" t="s">
        <v>222</v>
      </c>
      <c r="F130" s="735" t="s">
        <v>222</v>
      </c>
      <c r="G130" s="603"/>
      <c r="H130" s="603"/>
      <c r="I130" s="604" t="s">
        <v>222</v>
      </c>
      <c r="J130" s="580" t="s">
        <v>222</v>
      </c>
      <c r="K130" s="603"/>
      <c r="L130" s="603"/>
      <c r="M130" s="603"/>
      <c r="N130" s="603"/>
      <c r="O130" s="603"/>
      <c r="P130" s="605"/>
      <c r="Q130" s="736"/>
      <c r="R130" s="736"/>
      <c r="S130" s="736"/>
      <c r="T130" s="1259"/>
      <c r="U130" s="1259"/>
      <c r="V130" s="1259"/>
    </row>
    <row r="131" spans="1:22" s="1243" customFormat="1" ht="30" customHeight="1">
      <c r="A131" s="737"/>
      <c r="B131" s="737"/>
      <c r="C131" s="734"/>
      <c r="D131" s="1272"/>
      <c r="E131" s="735" t="s">
        <v>222</v>
      </c>
      <c r="F131" s="735" t="s">
        <v>222</v>
      </c>
      <c r="G131" s="603"/>
      <c r="H131" s="603"/>
      <c r="I131" s="604" t="s">
        <v>222</v>
      </c>
      <c r="J131" s="580" t="s">
        <v>222</v>
      </c>
      <c r="K131" s="603"/>
      <c r="L131" s="603"/>
      <c r="M131" s="603"/>
      <c r="N131" s="603"/>
      <c r="O131" s="603"/>
      <c r="P131" s="605"/>
      <c r="Q131" s="736"/>
      <c r="R131" s="736"/>
      <c r="S131" s="736"/>
      <c r="T131" s="1259"/>
      <c r="U131" s="1259"/>
      <c r="V131" s="1259"/>
    </row>
    <row r="132" spans="1:22" s="1243" customFormat="1" ht="30" customHeight="1">
      <c r="A132" s="737"/>
      <c r="B132" s="737"/>
      <c r="C132" s="734"/>
      <c r="D132" s="1272"/>
      <c r="E132" s="735" t="s">
        <v>222</v>
      </c>
      <c r="F132" s="735" t="s">
        <v>222</v>
      </c>
      <c r="G132" s="603"/>
      <c r="H132" s="603"/>
      <c r="I132" s="604" t="s">
        <v>222</v>
      </c>
      <c r="J132" s="580" t="s">
        <v>222</v>
      </c>
      <c r="K132" s="603"/>
      <c r="L132" s="603"/>
      <c r="M132" s="603"/>
      <c r="N132" s="603"/>
      <c r="O132" s="603"/>
      <c r="P132" s="605"/>
      <c r="Q132" s="736"/>
      <c r="R132" s="736"/>
      <c r="S132" s="736"/>
      <c r="T132" s="1259"/>
      <c r="U132" s="1259"/>
      <c r="V132" s="1259"/>
    </row>
    <row r="133" spans="1:22" s="1243" customFormat="1" ht="30" customHeight="1">
      <c r="A133" s="737"/>
      <c r="B133" s="737"/>
      <c r="C133" s="734"/>
      <c r="D133" s="1272"/>
      <c r="E133" s="735" t="s">
        <v>222</v>
      </c>
      <c r="F133" s="735" t="s">
        <v>222</v>
      </c>
      <c r="G133" s="603"/>
      <c r="H133" s="603"/>
      <c r="I133" s="604" t="s">
        <v>222</v>
      </c>
      <c r="J133" s="580" t="s">
        <v>222</v>
      </c>
      <c r="K133" s="603"/>
      <c r="L133" s="603"/>
      <c r="M133" s="603"/>
      <c r="N133" s="603"/>
      <c r="O133" s="603"/>
      <c r="P133" s="605"/>
      <c r="Q133" s="736"/>
      <c r="R133" s="736"/>
      <c r="S133" s="736"/>
      <c r="T133" s="1259"/>
      <c r="U133" s="1259"/>
      <c r="V133" s="1259"/>
    </row>
    <row r="134" spans="1:22" s="1243" customFormat="1" ht="30" customHeight="1">
      <c r="A134" s="737"/>
      <c r="B134" s="737"/>
      <c r="C134" s="734"/>
      <c r="D134" s="1272"/>
      <c r="E134" s="735" t="s">
        <v>222</v>
      </c>
      <c r="F134" s="735" t="s">
        <v>222</v>
      </c>
      <c r="G134" s="603"/>
      <c r="H134" s="603"/>
      <c r="I134" s="604" t="s">
        <v>222</v>
      </c>
      <c r="J134" s="580" t="s">
        <v>222</v>
      </c>
      <c r="K134" s="603"/>
      <c r="L134" s="603"/>
      <c r="M134" s="603"/>
      <c r="N134" s="603"/>
      <c r="O134" s="603"/>
      <c r="P134" s="605"/>
      <c r="Q134" s="736"/>
      <c r="R134" s="736"/>
      <c r="S134" s="736"/>
      <c r="T134" s="1259"/>
      <c r="U134" s="1259"/>
      <c r="V134" s="1259"/>
    </row>
    <row r="135" spans="1:22" s="1243" customFormat="1" ht="30" customHeight="1">
      <c r="A135" s="737"/>
      <c r="B135" s="737"/>
      <c r="C135" s="734"/>
      <c r="D135" s="1272"/>
      <c r="E135" s="735" t="s">
        <v>222</v>
      </c>
      <c r="F135" s="735" t="s">
        <v>222</v>
      </c>
      <c r="G135" s="603"/>
      <c r="H135" s="603"/>
      <c r="I135" s="604" t="s">
        <v>222</v>
      </c>
      <c r="J135" s="580" t="s">
        <v>222</v>
      </c>
      <c r="K135" s="603"/>
      <c r="L135" s="603"/>
      <c r="M135" s="603"/>
      <c r="N135" s="603"/>
      <c r="O135" s="603"/>
      <c r="P135" s="605"/>
      <c r="Q135" s="736"/>
      <c r="R135" s="736"/>
      <c r="S135" s="736"/>
      <c r="T135" s="1259"/>
      <c r="U135" s="1259"/>
      <c r="V135" s="1259"/>
    </row>
    <row r="136" spans="1:22" s="1243" customFormat="1" ht="30" customHeight="1">
      <c r="A136" s="737"/>
      <c r="B136" s="737"/>
      <c r="C136" s="734"/>
      <c r="D136" s="1272"/>
      <c r="E136" s="735" t="s">
        <v>222</v>
      </c>
      <c r="F136" s="735" t="s">
        <v>222</v>
      </c>
      <c r="G136" s="603"/>
      <c r="H136" s="603"/>
      <c r="I136" s="604" t="s">
        <v>222</v>
      </c>
      <c r="J136" s="580" t="s">
        <v>222</v>
      </c>
      <c r="K136" s="603"/>
      <c r="L136" s="603"/>
      <c r="M136" s="603"/>
      <c r="N136" s="603"/>
      <c r="O136" s="603"/>
      <c r="P136" s="605"/>
      <c r="Q136" s="736"/>
      <c r="R136" s="736"/>
      <c r="S136" s="736"/>
      <c r="T136" s="1259"/>
      <c r="U136" s="1259"/>
      <c r="V136" s="1259"/>
    </row>
    <row r="137" spans="1:22" s="1243" customFormat="1" ht="30" customHeight="1">
      <c r="A137" s="737"/>
      <c r="B137" s="737"/>
      <c r="C137" s="734"/>
      <c r="D137" s="1272"/>
      <c r="E137" s="735" t="s">
        <v>222</v>
      </c>
      <c r="F137" s="735" t="s">
        <v>222</v>
      </c>
      <c r="G137" s="603"/>
      <c r="H137" s="603"/>
      <c r="I137" s="604" t="s">
        <v>222</v>
      </c>
      <c r="J137" s="580" t="s">
        <v>222</v>
      </c>
      <c r="K137" s="603"/>
      <c r="L137" s="603"/>
      <c r="M137" s="603"/>
      <c r="N137" s="603"/>
      <c r="O137" s="603"/>
      <c r="P137" s="605"/>
      <c r="Q137" s="736"/>
      <c r="R137" s="736"/>
      <c r="S137" s="736"/>
      <c r="T137" s="1259"/>
      <c r="U137" s="1259"/>
      <c r="V137" s="1259"/>
    </row>
    <row r="138" spans="1:22" s="1243" customFormat="1" ht="30" customHeight="1">
      <c r="A138" s="737"/>
      <c r="B138" s="737"/>
      <c r="C138" s="734"/>
      <c r="D138" s="1272"/>
      <c r="E138" s="735" t="s">
        <v>222</v>
      </c>
      <c r="F138" s="735" t="s">
        <v>222</v>
      </c>
      <c r="G138" s="603"/>
      <c r="H138" s="603"/>
      <c r="I138" s="604" t="s">
        <v>222</v>
      </c>
      <c r="J138" s="580" t="s">
        <v>222</v>
      </c>
      <c r="K138" s="603"/>
      <c r="L138" s="603"/>
      <c r="M138" s="603"/>
      <c r="N138" s="603"/>
      <c r="O138" s="603"/>
      <c r="P138" s="605"/>
      <c r="Q138" s="736"/>
      <c r="R138" s="736"/>
      <c r="S138" s="736"/>
      <c r="T138" s="1259"/>
      <c r="U138" s="1259"/>
      <c r="V138" s="1259"/>
    </row>
    <row r="139" spans="1:22" s="1243" customFormat="1" ht="30" customHeight="1">
      <c r="A139" s="737"/>
      <c r="B139" s="737"/>
      <c r="C139" s="734"/>
      <c r="D139" s="1272"/>
      <c r="E139" s="735" t="s">
        <v>222</v>
      </c>
      <c r="F139" s="735" t="s">
        <v>222</v>
      </c>
      <c r="G139" s="603"/>
      <c r="H139" s="603"/>
      <c r="I139" s="604" t="s">
        <v>222</v>
      </c>
      <c r="J139" s="580" t="s">
        <v>222</v>
      </c>
      <c r="K139" s="603"/>
      <c r="L139" s="603"/>
      <c r="M139" s="603"/>
      <c r="N139" s="603"/>
      <c r="O139" s="603"/>
      <c r="P139" s="605"/>
      <c r="Q139" s="736"/>
      <c r="R139" s="736"/>
      <c r="S139" s="736"/>
      <c r="T139" s="1259"/>
      <c r="U139" s="1259"/>
      <c r="V139" s="1259"/>
    </row>
    <row r="140" spans="1:22" s="1243" customFormat="1" ht="30" customHeight="1">
      <c r="A140" s="737"/>
      <c r="B140" s="737"/>
      <c r="C140" s="734"/>
      <c r="D140" s="1272"/>
      <c r="E140" s="735" t="s">
        <v>222</v>
      </c>
      <c r="F140" s="735" t="s">
        <v>222</v>
      </c>
      <c r="G140" s="603"/>
      <c r="H140" s="603"/>
      <c r="I140" s="604" t="s">
        <v>222</v>
      </c>
      <c r="J140" s="580" t="s">
        <v>222</v>
      </c>
      <c r="K140" s="603"/>
      <c r="L140" s="603"/>
      <c r="M140" s="603"/>
      <c r="N140" s="603"/>
      <c r="O140" s="603"/>
      <c r="P140" s="605"/>
      <c r="Q140" s="736"/>
      <c r="R140" s="736"/>
      <c r="S140" s="736"/>
      <c r="T140" s="1259"/>
      <c r="U140" s="1259"/>
      <c r="V140" s="1259"/>
    </row>
    <row r="141" spans="1:22" s="1243" customFormat="1" ht="30" customHeight="1">
      <c r="A141" s="737"/>
      <c r="B141" s="737"/>
      <c r="C141" s="734"/>
      <c r="D141" s="1272"/>
      <c r="E141" s="735" t="s">
        <v>222</v>
      </c>
      <c r="F141" s="735" t="s">
        <v>222</v>
      </c>
      <c r="G141" s="603"/>
      <c r="H141" s="603"/>
      <c r="I141" s="604" t="s">
        <v>222</v>
      </c>
      <c r="J141" s="580" t="s">
        <v>222</v>
      </c>
      <c r="K141" s="603"/>
      <c r="L141" s="603"/>
      <c r="M141" s="603"/>
      <c r="N141" s="603"/>
      <c r="O141" s="603"/>
      <c r="P141" s="605"/>
      <c r="Q141" s="736"/>
      <c r="R141" s="736"/>
      <c r="S141" s="736"/>
      <c r="T141" s="1259"/>
      <c r="U141" s="1259"/>
      <c r="V141" s="1259"/>
    </row>
    <row r="142" spans="1:22" s="1243" customFormat="1" ht="30" customHeight="1">
      <c r="A142" s="737"/>
      <c r="B142" s="737"/>
      <c r="C142" s="734"/>
      <c r="D142" s="1272"/>
      <c r="E142" s="735" t="s">
        <v>222</v>
      </c>
      <c r="F142" s="735" t="s">
        <v>222</v>
      </c>
      <c r="G142" s="603"/>
      <c r="H142" s="603"/>
      <c r="I142" s="604" t="s">
        <v>222</v>
      </c>
      <c r="J142" s="580" t="s">
        <v>222</v>
      </c>
      <c r="K142" s="603"/>
      <c r="L142" s="603"/>
      <c r="M142" s="603"/>
      <c r="N142" s="603"/>
      <c r="O142" s="603"/>
      <c r="P142" s="605"/>
      <c r="Q142" s="736"/>
      <c r="R142" s="736"/>
      <c r="S142" s="736"/>
      <c r="T142" s="1259"/>
      <c r="U142" s="1259"/>
      <c r="V142" s="1259"/>
    </row>
    <row r="143" spans="1:22" s="1243" customFormat="1" ht="30" customHeight="1">
      <c r="A143" s="737"/>
      <c r="B143" s="737"/>
      <c r="C143" s="734"/>
      <c r="D143" s="1272"/>
      <c r="E143" s="735" t="s">
        <v>222</v>
      </c>
      <c r="F143" s="735" t="s">
        <v>222</v>
      </c>
      <c r="G143" s="603"/>
      <c r="H143" s="603"/>
      <c r="I143" s="604" t="s">
        <v>222</v>
      </c>
      <c r="J143" s="580" t="s">
        <v>222</v>
      </c>
      <c r="K143" s="603"/>
      <c r="L143" s="603"/>
      <c r="M143" s="603"/>
      <c r="N143" s="603"/>
      <c r="O143" s="603"/>
      <c r="P143" s="605"/>
      <c r="Q143" s="736"/>
      <c r="R143" s="736"/>
      <c r="S143" s="736"/>
      <c r="T143" s="1259"/>
      <c r="U143" s="1259"/>
      <c r="V143" s="1259"/>
    </row>
    <row r="144" spans="1:22" s="1243" customFormat="1" ht="30" customHeight="1">
      <c r="A144" s="737"/>
      <c r="B144" s="737"/>
      <c r="C144" s="734"/>
      <c r="D144" s="1272"/>
      <c r="E144" s="735" t="s">
        <v>222</v>
      </c>
      <c r="F144" s="735" t="s">
        <v>222</v>
      </c>
      <c r="G144" s="603"/>
      <c r="H144" s="603"/>
      <c r="I144" s="604" t="s">
        <v>222</v>
      </c>
      <c r="J144" s="580" t="s">
        <v>222</v>
      </c>
      <c r="K144" s="603"/>
      <c r="L144" s="603"/>
      <c r="M144" s="603"/>
      <c r="N144" s="603"/>
      <c r="O144" s="603"/>
      <c r="P144" s="605"/>
      <c r="Q144" s="736"/>
      <c r="R144" s="736"/>
      <c r="S144" s="736"/>
      <c r="T144" s="1259"/>
      <c r="U144" s="1259"/>
      <c r="V144" s="1259"/>
    </row>
    <row r="145" spans="1:22" s="1243" customFormat="1" ht="30" customHeight="1">
      <c r="A145" s="737"/>
      <c r="B145" s="737"/>
      <c r="C145" s="734"/>
      <c r="D145" s="1272"/>
      <c r="E145" s="735" t="s">
        <v>222</v>
      </c>
      <c r="F145" s="735" t="s">
        <v>222</v>
      </c>
      <c r="G145" s="603"/>
      <c r="H145" s="603"/>
      <c r="I145" s="604" t="s">
        <v>222</v>
      </c>
      <c r="J145" s="580" t="s">
        <v>222</v>
      </c>
      <c r="K145" s="603"/>
      <c r="L145" s="603"/>
      <c r="M145" s="603"/>
      <c r="N145" s="603"/>
      <c r="O145" s="603"/>
      <c r="P145" s="605"/>
      <c r="Q145" s="736"/>
      <c r="R145" s="736"/>
      <c r="S145" s="736"/>
      <c r="T145" s="1259"/>
      <c r="U145" s="1259"/>
      <c r="V145" s="1259"/>
    </row>
    <row r="146" spans="1:22" s="1243" customFormat="1" ht="30" customHeight="1">
      <c r="A146" s="737"/>
      <c r="B146" s="737"/>
      <c r="C146" s="734"/>
      <c r="D146" s="1272"/>
      <c r="E146" s="735" t="s">
        <v>222</v>
      </c>
      <c r="F146" s="735" t="s">
        <v>222</v>
      </c>
      <c r="G146" s="603"/>
      <c r="H146" s="603"/>
      <c r="I146" s="604" t="s">
        <v>222</v>
      </c>
      <c r="J146" s="580" t="s">
        <v>222</v>
      </c>
      <c r="K146" s="603"/>
      <c r="L146" s="603"/>
      <c r="M146" s="603"/>
      <c r="N146" s="603"/>
      <c r="O146" s="603"/>
      <c r="P146" s="605"/>
      <c r="Q146" s="736"/>
      <c r="R146" s="736"/>
      <c r="S146" s="736"/>
      <c r="T146" s="1259"/>
      <c r="U146" s="1259"/>
      <c r="V146" s="1259"/>
    </row>
    <row r="147" spans="1:22" s="1243" customFormat="1" ht="30" customHeight="1">
      <c r="A147" s="737"/>
      <c r="B147" s="737"/>
      <c r="C147" s="734"/>
      <c r="D147" s="1272"/>
      <c r="E147" s="735" t="s">
        <v>222</v>
      </c>
      <c r="F147" s="735" t="s">
        <v>222</v>
      </c>
      <c r="G147" s="603"/>
      <c r="H147" s="603"/>
      <c r="I147" s="604" t="s">
        <v>222</v>
      </c>
      <c r="J147" s="580" t="s">
        <v>222</v>
      </c>
      <c r="K147" s="603"/>
      <c r="L147" s="603"/>
      <c r="M147" s="603"/>
      <c r="N147" s="603"/>
      <c r="O147" s="603"/>
      <c r="P147" s="605"/>
      <c r="Q147" s="736"/>
      <c r="R147" s="736"/>
      <c r="S147" s="736"/>
      <c r="T147" s="1259"/>
      <c r="U147" s="1259"/>
      <c r="V147" s="1259"/>
    </row>
    <row r="148" spans="1:22" s="1243" customFormat="1" ht="30" customHeight="1">
      <c r="A148" s="737"/>
      <c r="B148" s="737"/>
      <c r="C148" s="734"/>
      <c r="D148" s="1272"/>
      <c r="E148" s="735" t="s">
        <v>222</v>
      </c>
      <c r="F148" s="735" t="s">
        <v>222</v>
      </c>
      <c r="G148" s="603"/>
      <c r="H148" s="603"/>
      <c r="I148" s="604" t="s">
        <v>222</v>
      </c>
      <c r="J148" s="580" t="s">
        <v>222</v>
      </c>
      <c r="K148" s="603"/>
      <c r="L148" s="603"/>
      <c r="M148" s="603"/>
      <c r="N148" s="603"/>
      <c r="O148" s="603"/>
      <c r="P148" s="605"/>
      <c r="Q148" s="736"/>
      <c r="R148" s="736"/>
      <c r="S148" s="736"/>
      <c r="T148" s="1259"/>
      <c r="U148" s="1259"/>
      <c r="V148" s="1259"/>
    </row>
    <row r="149" spans="1:22" s="1243" customFormat="1" ht="30" customHeight="1">
      <c r="A149" s="737"/>
      <c r="B149" s="737"/>
      <c r="C149" s="734"/>
      <c r="D149" s="1272"/>
      <c r="E149" s="735" t="s">
        <v>222</v>
      </c>
      <c r="F149" s="735" t="s">
        <v>222</v>
      </c>
      <c r="G149" s="603"/>
      <c r="H149" s="603"/>
      <c r="I149" s="604" t="s">
        <v>222</v>
      </c>
      <c r="J149" s="580" t="s">
        <v>222</v>
      </c>
      <c r="K149" s="603"/>
      <c r="L149" s="603"/>
      <c r="M149" s="603"/>
      <c r="N149" s="603"/>
      <c r="O149" s="603"/>
      <c r="P149" s="605"/>
      <c r="Q149" s="736"/>
      <c r="R149" s="736"/>
      <c r="S149" s="736"/>
      <c r="T149" s="1259"/>
      <c r="U149" s="1259"/>
      <c r="V149" s="1259"/>
    </row>
    <row r="150" spans="1:22" s="1243" customFormat="1" ht="30" customHeight="1">
      <c r="A150" s="737"/>
      <c r="B150" s="737"/>
      <c r="C150" s="734"/>
      <c r="D150" s="1272"/>
      <c r="E150" s="735" t="s">
        <v>222</v>
      </c>
      <c r="F150" s="735" t="s">
        <v>222</v>
      </c>
      <c r="G150" s="603"/>
      <c r="H150" s="603"/>
      <c r="I150" s="604" t="s">
        <v>222</v>
      </c>
      <c r="J150" s="580" t="s">
        <v>222</v>
      </c>
      <c r="K150" s="603"/>
      <c r="L150" s="603"/>
      <c r="M150" s="603"/>
      <c r="N150" s="603"/>
      <c r="O150" s="603"/>
      <c r="P150" s="605"/>
      <c r="Q150" s="736"/>
      <c r="R150" s="736"/>
      <c r="S150" s="736"/>
      <c r="T150" s="1259"/>
      <c r="U150" s="1259"/>
      <c r="V150" s="1259"/>
    </row>
    <row r="151" spans="1:22" s="1243" customFormat="1" ht="30" customHeight="1">
      <c r="A151" s="737"/>
      <c r="B151" s="737"/>
      <c r="C151" s="734"/>
      <c r="D151" s="1272"/>
      <c r="E151" s="735" t="s">
        <v>222</v>
      </c>
      <c r="F151" s="735" t="s">
        <v>222</v>
      </c>
      <c r="G151" s="603"/>
      <c r="H151" s="603"/>
      <c r="I151" s="604" t="s">
        <v>222</v>
      </c>
      <c r="J151" s="580" t="s">
        <v>222</v>
      </c>
      <c r="K151" s="603"/>
      <c r="L151" s="603"/>
      <c r="M151" s="603"/>
      <c r="N151" s="603"/>
      <c r="O151" s="603"/>
      <c r="P151" s="605"/>
      <c r="Q151" s="736"/>
      <c r="R151" s="736"/>
      <c r="S151" s="736"/>
      <c r="T151" s="1259"/>
      <c r="U151" s="1259"/>
      <c r="V151" s="1259"/>
    </row>
    <row r="152" spans="1:22" s="1243" customFormat="1" ht="30" customHeight="1">
      <c r="A152" s="737"/>
      <c r="B152" s="737"/>
      <c r="C152" s="734"/>
      <c r="D152" s="1272"/>
      <c r="E152" s="735" t="s">
        <v>222</v>
      </c>
      <c r="F152" s="735" t="s">
        <v>222</v>
      </c>
      <c r="G152" s="603"/>
      <c r="H152" s="603"/>
      <c r="I152" s="604" t="s">
        <v>222</v>
      </c>
      <c r="J152" s="580" t="s">
        <v>222</v>
      </c>
      <c r="K152" s="603"/>
      <c r="L152" s="603"/>
      <c r="M152" s="603"/>
      <c r="N152" s="603"/>
      <c r="O152" s="603"/>
      <c r="P152" s="605"/>
      <c r="Q152" s="736"/>
      <c r="R152" s="736"/>
      <c r="S152" s="736"/>
      <c r="T152" s="1259"/>
      <c r="U152" s="1259"/>
      <c r="V152" s="1259"/>
    </row>
    <row r="153" spans="1:22" s="1243" customFormat="1" ht="30" customHeight="1">
      <c r="A153" s="737"/>
      <c r="B153" s="737"/>
      <c r="C153" s="734"/>
      <c r="D153" s="1272"/>
      <c r="E153" s="735" t="s">
        <v>222</v>
      </c>
      <c r="F153" s="735" t="s">
        <v>222</v>
      </c>
      <c r="G153" s="603"/>
      <c r="H153" s="603"/>
      <c r="I153" s="604" t="s">
        <v>222</v>
      </c>
      <c r="J153" s="580" t="s">
        <v>222</v>
      </c>
      <c r="K153" s="603"/>
      <c r="L153" s="603"/>
      <c r="M153" s="603"/>
      <c r="N153" s="603"/>
      <c r="O153" s="603"/>
      <c r="P153" s="605"/>
      <c r="Q153" s="736"/>
      <c r="R153" s="736"/>
      <c r="S153" s="736"/>
      <c r="T153" s="1259"/>
      <c r="U153" s="1259"/>
      <c r="V153" s="1259"/>
    </row>
    <row r="154" spans="1:22" s="1243" customFormat="1" ht="30" customHeight="1">
      <c r="A154" s="737"/>
      <c r="B154" s="737"/>
      <c r="C154" s="734"/>
      <c r="D154" s="1272"/>
      <c r="E154" s="735" t="s">
        <v>222</v>
      </c>
      <c r="F154" s="735" t="s">
        <v>222</v>
      </c>
      <c r="G154" s="603"/>
      <c r="H154" s="603"/>
      <c r="I154" s="604" t="s">
        <v>222</v>
      </c>
      <c r="J154" s="580" t="s">
        <v>222</v>
      </c>
      <c r="K154" s="603"/>
      <c r="L154" s="603"/>
      <c r="M154" s="603"/>
      <c r="N154" s="603"/>
      <c r="O154" s="603"/>
      <c r="P154" s="605"/>
      <c r="Q154" s="736"/>
      <c r="R154" s="736"/>
      <c r="S154" s="736"/>
      <c r="T154" s="1259"/>
      <c r="U154" s="1259"/>
      <c r="V154" s="1259"/>
    </row>
    <row r="155" spans="1:22" s="1243" customFormat="1" ht="30" customHeight="1">
      <c r="A155" s="737"/>
      <c r="B155" s="737"/>
      <c r="C155" s="734"/>
      <c r="D155" s="1272"/>
      <c r="E155" s="735" t="s">
        <v>222</v>
      </c>
      <c r="F155" s="735" t="s">
        <v>222</v>
      </c>
      <c r="G155" s="603"/>
      <c r="H155" s="603"/>
      <c r="I155" s="604" t="s">
        <v>222</v>
      </c>
      <c r="J155" s="580" t="s">
        <v>222</v>
      </c>
      <c r="K155" s="603"/>
      <c r="L155" s="603"/>
      <c r="M155" s="603"/>
      <c r="N155" s="603"/>
      <c r="O155" s="603"/>
      <c r="P155" s="605"/>
      <c r="Q155" s="736"/>
      <c r="R155" s="736"/>
      <c r="S155" s="736"/>
      <c r="T155" s="1259"/>
      <c r="U155" s="1259"/>
      <c r="V155" s="1259"/>
    </row>
    <row r="156" spans="1:22" s="1243" customFormat="1" ht="30" customHeight="1">
      <c r="A156" s="737"/>
      <c r="B156" s="737"/>
      <c r="C156" s="734"/>
      <c r="D156" s="1272"/>
      <c r="E156" s="735" t="s">
        <v>222</v>
      </c>
      <c r="F156" s="735" t="s">
        <v>222</v>
      </c>
      <c r="G156" s="603"/>
      <c r="H156" s="603"/>
      <c r="I156" s="604" t="s">
        <v>222</v>
      </c>
      <c r="J156" s="580" t="s">
        <v>222</v>
      </c>
      <c r="K156" s="603"/>
      <c r="L156" s="603"/>
      <c r="M156" s="603"/>
      <c r="N156" s="603"/>
      <c r="O156" s="603"/>
      <c r="P156" s="605"/>
      <c r="Q156" s="736"/>
      <c r="R156" s="736"/>
      <c r="S156" s="736"/>
      <c r="T156" s="1259"/>
      <c r="U156" s="1259"/>
      <c r="V156" s="1259"/>
    </row>
    <row r="157" spans="1:22" s="1243" customFormat="1" ht="30" customHeight="1">
      <c r="A157" s="737"/>
      <c r="B157" s="737"/>
      <c r="C157" s="734"/>
      <c r="D157" s="1272"/>
      <c r="E157" s="735" t="s">
        <v>222</v>
      </c>
      <c r="F157" s="735" t="s">
        <v>222</v>
      </c>
      <c r="G157" s="603"/>
      <c r="H157" s="603"/>
      <c r="I157" s="604" t="s">
        <v>222</v>
      </c>
      <c r="J157" s="580" t="s">
        <v>222</v>
      </c>
      <c r="K157" s="603"/>
      <c r="L157" s="603"/>
      <c r="M157" s="603"/>
      <c r="N157" s="603"/>
      <c r="O157" s="603"/>
      <c r="P157" s="605"/>
      <c r="Q157" s="736"/>
      <c r="R157" s="736"/>
      <c r="S157" s="736"/>
      <c r="T157" s="1259"/>
      <c r="U157" s="1259"/>
      <c r="V157" s="1259"/>
    </row>
    <row r="158" spans="1:22" s="1243" customFormat="1" ht="30" customHeight="1">
      <c r="A158" s="737"/>
      <c r="B158" s="737"/>
      <c r="C158" s="734"/>
      <c r="D158" s="1272"/>
      <c r="E158" s="735" t="s">
        <v>222</v>
      </c>
      <c r="F158" s="735" t="s">
        <v>222</v>
      </c>
      <c r="G158" s="603"/>
      <c r="H158" s="603"/>
      <c r="I158" s="604" t="s">
        <v>222</v>
      </c>
      <c r="J158" s="580" t="s">
        <v>222</v>
      </c>
      <c r="K158" s="603"/>
      <c r="L158" s="603"/>
      <c r="M158" s="603"/>
      <c r="N158" s="603"/>
      <c r="O158" s="603"/>
      <c r="P158" s="605"/>
      <c r="Q158" s="736"/>
      <c r="R158" s="736"/>
      <c r="S158" s="736"/>
      <c r="T158" s="1259"/>
      <c r="U158" s="1259"/>
      <c r="V158" s="1259"/>
    </row>
    <row r="159" spans="1:22" s="1243" customFormat="1" ht="30" customHeight="1">
      <c r="A159" s="737"/>
      <c r="B159" s="737"/>
      <c r="C159" s="734"/>
      <c r="D159" s="1272"/>
      <c r="E159" s="735" t="s">
        <v>222</v>
      </c>
      <c r="F159" s="735" t="s">
        <v>222</v>
      </c>
      <c r="G159" s="603"/>
      <c r="H159" s="603"/>
      <c r="I159" s="604" t="s">
        <v>222</v>
      </c>
      <c r="J159" s="580" t="s">
        <v>222</v>
      </c>
      <c r="K159" s="603"/>
      <c r="L159" s="603"/>
      <c r="M159" s="603"/>
      <c r="N159" s="603"/>
      <c r="O159" s="603"/>
      <c r="P159" s="605"/>
      <c r="Q159" s="736"/>
      <c r="R159" s="736"/>
      <c r="S159" s="736"/>
      <c r="T159" s="1259"/>
      <c r="U159" s="1259"/>
      <c r="V159" s="1259"/>
    </row>
    <row r="160" spans="1:22" s="1243" customFormat="1" ht="30" customHeight="1">
      <c r="A160" s="737"/>
      <c r="B160" s="737"/>
      <c r="C160" s="734"/>
      <c r="D160" s="1272"/>
      <c r="E160" s="735" t="s">
        <v>222</v>
      </c>
      <c r="F160" s="735" t="s">
        <v>222</v>
      </c>
      <c r="G160" s="603"/>
      <c r="H160" s="603"/>
      <c r="I160" s="604" t="s">
        <v>222</v>
      </c>
      <c r="J160" s="580" t="s">
        <v>222</v>
      </c>
      <c r="K160" s="603"/>
      <c r="L160" s="603"/>
      <c r="M160" s="603"/>
      <c r="N160" s="603"/>
      <c r="O160" s="603"/>
      <c r="P160" s="605"/>
      <c r="Q160" s="736"/>
      <c r="R160" s="736"/>
      <c r="S160" s="736"/>
      <c r="T160" s="1259"/>
      <c r="U160" s="1259"/>
      <c r="V160" s="1259"/>
    </row>
    <row r="161" spans="1:22" s="1243" customFormat="1" ht="30" customHeight="1">
      <c r="A161" s="737"/>
      <c r="B161" s="737"/>
      <c r="C161" s="734"/>
      <c r="D161" s="1272"/>
      <c r="E161" s="735" t="s">
        <v>222</v>
      </c>
      <c r="F161" s="735" t="s">
        <v>222</v>
      </c>
      <c r="G161" s="603"/>
      <c r="H161" s="603"/>
      <c r="I161" s="604" t="s">
        <v>222</v>
      </c>
      <c r="J161" s="580" t="s">
        <v>222</v>
      </c>
      <c r="K161" s="603"/>
      <c r="L161" s="603"/>
      <c r="M161" s="603"/>
      <c r="N161" s="603"/>
      <c r="O161" s="603"/>
      <c r="P161" s="605"/>
      <c r="Q161" s="736"/>
      <c r="R161" s="736"/>
      <c r="S161" s="736"/>
      <c r="T161" s="1259"/>
      <c r="U161" s="1259"/>
      <c r="V161" s="1259"/>
    </row>
    <row r="162" spans="1:22" s="1243" customFormat="1" ht="30" customHeight="1">
      <c r="A162" s="737"/>
      <c r="B162" s="737"/>
      <c r="C162" s="734"/>
      <c r="D162" s="1272"/>
      <c r="E162" s="735" t="s">
        <v>222</v>
      </c>
      <c r="F162" s="735" t="s">
        <v>222</v>
      </c>
      <c r="G162" s="603"/>
      <c r="H162" s="603"/>
      <c r="I162" s="604" t="s">
        <v>222</v>
      </c>
      <c r="J162" s="580" t="s">
        <v>222</v>
      </c>
      <c r="K162" s="603"/>
      <c r="L162" s="603"/>
      <c r="M162" s="603"/>
      <c r="N162" s="603"/>
      <c r="O162" s="603"/>
      <c r="P162" s="605"/>
      <c r="Q162" s="736"/>
      <c r="R162" s="736"/>
      <c r="S162" s="736"/>
      <c r="T162" s="1259"/>
      <c r="U162" s="1259"/>
      <c r="V162" s="1259"/>
    </row>
    <row r="163" spans="1:22" s="1243" customFormat="1" ht="30" customHeight="1">
      <c r="A163" s="737"/>
      <c r="B163" s="737"/>
      <c r="C163" s="734"/>
      <c r="D163" s="1272"/>
      <c r="E163" s="735" t="s">
        <v>222</v>
      </c>
      <c r="F163" s="735" t="s">
        <v>222</v>
      </c>
      <c r="G163" s="603"/>
      <c r="H163" s="603"/>
      <c r="I163" s="604" t="s">
        <v>222</v>
      </c>
      <c r="J163" s="580" t="s">
        <v>222</v>
      </c>
      <c r="K163" s="603"/>
      <c r="L163" s="603"/>
      <c r="M163" s="603"/>
      <c r="N163" s="603"/>
      <c r="O163" s="603"/>
      <c r="P163" s="605"/>
      <c r="Q163" s="736"/>
      <c r="R163" s="736"/>
      <c r="S163" s="736"/>
      <c r="T163" s="1259"/>
      <c r="U163" s="1259"/>
      <c r="V163" s="1259"/>
    </row>
    <row r="164" spans="1:22" s="1243" customFormat="1" ht="30" customHeight="1">
      <c r="A164" s="737"/>
      <c r="B164" s="737"/>
      <c r="C164" s="734"/>
      <c r="D164" s="1272"/>
      <c r="E164" s="735" t="s">
        <v>222</v>
      </c>
      <c r="F164" s="735" t="s">
        <v>222</v>
      </c>
      <c r="G164" s="603"/>
      <c r="H164" s="603"/>
      <c r="I164" s="604" t="s">
        <v>222</v>
      </c>
      <c r="J164" s="580" t="s">
        <v>222</v>
      </c>
      <c r="K164" s="603"/>
      <c r="L164" s="603"/>
      <c r="M164" s="603"/>
      <c r="N164" s="603"/>
      <c r="O164" s="603"/>
      <c r="P164" s="605"/>
      <c r="Q164" s="736"/>
      <c r="R164" s="736"/>
      <c r="S164" s="736"/>
      <c r="T164" s="1259"/>
      <c r="U164" s="1259"/>
      <c r="V164" s="1259"/>
    </row>
    <row r="165" spans="1:22" s="1243" customFormat="1" ht="30" customHeight="1">
      <c r="A165" s="737"/>
      <c r="B165" s="737"/>
      <c r="C165" s="734"/>
      <c r="D165" s="1272"/>
      <c r="E165" s="735" t="s">
        <v>222</v>
      </c>
      <c r="F165" s="735" t="s">
        <v>222</v>
      </c>
      <c r="G165" s="603"/>
      <c r="H165" s="603"/>
      <c r="I165" s="604" t="s">
        <v>222</v>
      </c>
      <c r="J165" s="580" t="s">
        <v>222</v>
      </c>
      <c r="K165" s="603"/>
      <c r="L165" s="603"/>
      <c r="M165" s="603"/>
      <c r="N165" s="603"/>
      <c r="O165" s="603"/>
      <c r="P165" s="605"/>
      <c r="Q165" s="736"/>
      <c r="R165" s="736"/>
      <c r="S165" s="736"/>
      <c r="T165" s="1259"/>
      <c r="U165" s="1259"/>
      <c r="V165" s="1259"/>
    </row>
    <row r="166" spans="1:22" s="1243" customFormat="1" ht="30" customHeight="1">
      <c r="A166" s="737"/>
      <c r="B166" s="737"/>
      <c r="C166" s="734"/>
      <c r="D166" s="1272"/>
      <c r="E166" s="735" t="s">
        <v>222</v>
      </c>
      <c r="F166" s="735" t="s">
        <v>222</v>
      </c>
      <c r="G166" s="603"/>
      <c r="H166" s="603"/>
      <c r="I166" s="604" t="s">
        <v>222</v>
      </c>
      <c r="J166" s="580" t="s">
        <v>222</v>
      </c>
      <c r="K166" s="603"/>
      <c r="L166" s="603"/>
      <c r="M166" s="603"/>
      <c r="N166" s="603"/>
      <c r="O166" s="603"/>
      <c r="P166" s="605"/>
      <c r="Q166" s="736"/>
      <c r="R166" s="736"/>
      <c r="S166" s="736"/>
      <c r="T166" s="1259"/>
      <c r="U166" s="1259"/>
      <c r="V166" s="1259"/>
    </row>
    <row r="167" spans="1:22" s="1243" customFormat="1" ht="30" customHeight="1">
      <c r="A167" s="737"/>
      <c r="B167" s="737"/>
      <c r="C167" s="734"/>
      <c r="D167" s="1272"/>
      <c r="E167" s="735" t="s">
        <v>222</v>
      </c>
      <c r="F167" s="735" t="s">
        <v>222</v>
      </c>
      <c r="G167" s="603"/>
      <c r="H167" s="603"/>
      <c r="I167" s="604" t="s">
        <v>222</v>
      </c>
      <c r="J167" s="580" t="s">
        <v>222</v>
      </c>
      <c r="K167" s="603"/>
      <c r="L167" s="603"/>
      <c r="M167" s="603"/>
      <c r="N167" s="603"/>
      <c r="O167" s="603"/>
      <c r="P167" s="605"/>
      <c r="Q167" s="736"/>
      <c r="R167" s="736"/>
      <c r="S167" s="736"/>
      <c r="T167" s="1259"/>
      <c r="U167" s="1259"/>
      <c r="V167" s="1259"/>
    </row>
    <row r="168" spans="1:22" s="1243" customFormat="1" ht="30" customHeight="1">
      <c r="A168" s="737"/>
      <c r="B168" s="737"/>
      <c r="C168" s="734"/>
      <c r="D168" s="1272"/>
      <c r="E168" s="735" t="s">
        <v>222</v>
      </c>
      <c r="F168" s="735" t="s">
        <v>222</v>
      </c>
      <c r="G168" s="603"/>
      <c r="H168" s="603"/>
      <c r="I168" s="604" t="s">
        <v>222</v>
      </c>
      <c r="J168" s="580" t="s">
        <v>222</v>
      </c>
      <c r="K168" s="603"/>
      <c r="L168" s="603"/>
      <c r="M168" s="603"/>
      <c r="N168" s="603"/>
      <c r="O168" s="603"/>
      <c r="P168" s="605"/>
      <c r="Q168" s="736"/>
      <c r="R168" s="736"/>
      <c r="S168" s="736"/>
      <c r="T168" s="1259"/>
      <c r="U168" s="1259"/>
      <c r="V168" s="1259"/>
    </row>
    <row r="169" spans="1:22" s="1243" customFormat="1" ht="30" customHeight="1">
      <c r="A169" s="737"/>
      <c r="B169" s="737"/>
      <c r="C169" s="734"/>
      <c r="D169" s="1272"/>
      <c r="E169" s="735" t="s">
        <v>222</v>
      </c>
      <c r="F169" s="735" t="s">
        <v>222</v>
      </c>
      <c r="G169" s="603"/>
      <c r="H169" s="603"/>
      <c r="I169" s="604" t="s">
        <v>222</v>
      </c>
      <c r="J169" s="580" t="s">
        <v>222</v>
      </c>
      <c r="K169" s="603"/>
      <c r="L169" s="603"/>
      <c r="M169" s="603"/>
      <c r="N169" s="603"/>
      <c r="O169" s="603"/>
      <c r="P169" s="605"/>
      <c r="Q169" s="736"/>
      <c r="R169" s="736"/>
      <c r="S169" s="736"/>
      <c r="T169" s="1259"/>
      <c r="U169" s="1259"/>
      <c r="V169" s="1259"/>
    </row>
    <row r="170" spans="1:22" s="1243" customFormat="1" ht="30" customHeight="1">
      <c r="A170" s="737"/>
      <c r="B170" s="737"/>
      <c r="C170" s="734"/>
      <c r="D170" s="1272"/>
      <c r="E170" s="735" t="s">
        <v>222</v>
      </c>
      <c r="F170" s="735" t="s">
        <v>222</v>
      </c>
      <c r="G170" s="603"/>
      <c r="H170" s="603"/>
      <c r="I170" s="604" t="s">
        <v>222</v>
      </c>
      <c r="J170" s="580" t="s">
        <v>222</v>
      </c>
      <c r="K170" s="603"/>
      <c r="L170" s="603"/>
      <c r="M170" s="603"/>
      <c r="N170" s="603"/>
      <c r="O170" s="603"/>
      <c r="P170" s="605"/>
      <c r="Q170" s="736"/>
      <c r="R170" s="736"/>
      <c r="S170" s="736"/>
      <c r="T170" s="1259"/>
      <c r="U170" s="1259"/>
      <c r="V170" s="1259"/>
    </row>
    <row r="171" spans="1:22" s="1243" customFormat="1" ht="30" customHeight="1">
      <c r="A171" s="737"/>
      <c r="B171" s="737"/>
      <c r="C171" s="734"/>
      <c r="D171" s="1272"/>
      <c r="E171" s="735" t="s">
        <v>222</v>
      </c>
      <c r="F171" s="735" t="s">
        <v>222</v>
      </c>
      <c r="G171" s="603"/>
      <c r="H171" s="603"/>
      <c r="I171" s="604" t="s">
        <v>222</v>
      </c>
      <c r="J171" s="580" t="s">
        <v>222</v>
      </c>
      <c r="K171" s="603"/>
      <c r="L171" s="603"/>
      <c r="M171" s="603"/>
      <c r="N171" s="603"/>
      <c r="O171" s="603"/>
      <c r="P171" s="605"/>
      <c r="Q171" s="736"/>
      <c r="R171" s="736"/>
      <c r="S171" s="736"/>
      <c r="T171" s="1259"/>
      <c r="U171" s="1259"/>
      <c r="V171" s="1259"/>
    </row>
    <row r="172" spans="1:22" s="1243" customFormat="1" ht="30" customHeight="1">
      <c r="A172" s="737"/>
      <c r="B172" s="737"/>
      <c r="C172" s="734"/>
      <c r="D172" s="1272"/>
      <c r="E172" s="735" t="s">
        <v>222</v>
      </c>
      <c r="F172" s="735" t="s">
        <v>222</v>
      </c>
      <c r="G172" s="603"/>
      <c r="H172" s="603"/>
      <c r="I172" s="604" t="s">
        <v>222</v>
      </c>
      <c r="J172" s="580" t="s">
        <v>222</v>
      </c>
      <c r="K172" s="603"/>
      <c r="L172" s="603"/>
      <c r="M172" s="603"/>
      <c r="N172" s="603"/>
      <c r="O172" s="603"/>
      <c r="P172" s="605"/>
      <c r="Q172" s="736"/>
      <c r="R172" s="736"/>
      <c r="S172" s="736"/>
      <c r="T172" s="1259"/>
      <c r="U172" s="1259"/>
      <c r="V172" s="1259"/>
    </row>
    <row r="173" spans="1:22" s="1243" customFormat="1" ht="30" customHeight="1">
      <c r="A173" s="737"/>
      <c r="B173" s="737"/>
      <c r="C173" s="734"/>
      <c r="D173" s="1272"/>
      <c r="E173" s="735" t="s">
        <v>222</v>
      </c>
      <c r="F173" s="735" t="s">
        <v>222</v>
      </c>
      <c r="G173" s="603"/>
      <c r="H173" s="603"/>
      <c r="I173" s="604" t="s">
        <v>222</v>
      </c>
      <c r="J173" s="580" t="s">
        <v>222</v>
      </c>
      <c r="K173" s="603"/>
      <c r="L173" s="603"/>
      <c r="M173" s="603"/>
      <c r="N173" s="603"/>
      <c r="O173" s="603"/>
      <c r="P173" s="605"/>
      <c r="Q173" s="736"/>
      <c r="R173" s="736"/>
      <c r="S173" s="736"/>
      <c r="T173" s="1259"/>
      <c r="U173" s="1259"/>
      <c r="V173" s="1259"/>
    </row>
    <row r="174" spans="1:22" s="1243" customFormat="1" ht="30" customHeight="1">
      <c r="A174" s="737"/>
      <c r="B174" s="737"/>
      <c r="C174" s="734"/>
      <c r="D174" s="1272"/>
      <c r="E174" s="735" t="s">
        <v>222</v>
      </c>
      <c r="F174" s="735" t="s">
        <v>222</v>
      </c>
      <c r="G174" s="603"/>
      <c r="H174" s="603"/>
      <c r="I174" s="604" t="s">
        <v>222</v>
      </c>
      <c r="J174" s="580" t="s">
        <v>222</v>
      </c>
      <c r="K174" s="603"/>
      <c r="L174" s="603"/>
      <c r="M174" s="603"/>
      <c r="N174" s="603"/>
      <c r="O174" s="603"/>
      <c r="P174" s="605"/>
      <c r="Q174" s="736"/>
      <c r="R174" s="736"/>
      <c r="S174" s="736"/>
      <c r="T174" s="1259"/>
      <c r="U174" s="1259"/>
      <c r="V174" s="1259"/>
    </row>
    <row r="175" spans="1:22" s="1243" customFormat="1" ht="30" customHeight="1">
      <c r="A175" s="737"/>
      <c r="B175" s="737"/>
      <c r="C175" s="734"/>
      <c r="D175" s="1272"/>
      <c r="E175" s="735" t="s">
        <v>222</v>
      </c>
      <c r="F175" s="735" t="s">
        <v>222</v>
      </c>
      <c r="G175" s="603"/>
      <c r="H175" s="603"/>
      <c r="I175" s="604" t="s">
        <v>222</v>
      </c>
      <c r="J175" s="580" t="s">
        <v>222</v>
      </c>
      <c r="K175" s="603"/>
      <c r="L175" s="603"/>
      <c r="M175" s="603"/>
      <c r="N175" s="603"/>
      <c r="O175" s="603"/>
      <c r="P175" s="605"/>
      <c r="Q175" s="736"/>
      <c r="R175" s="736"/>
      <c r="S175" s="736"/>
      <c r="T175" s="1259"/>
      <c r="U175" s="1259"/>
      <c r="V175" s="1259"/>
    </row>
    <row r="176" spans="1:22" s="1243" customFormat="1" ht="30" customHeight="1">
      <c r="A176" s="737"/>
      <c r="B176" s="737"/>
      <c r="C176" s="734"/>
      <c r="D176" s="1272"/>
      <c r="E176" s="735" t="s">
        <v>222</v>
      </c>
      <c r="F176" s="735" t="s">
        <v>222</v>
      </c>
      <c r="G176" s="603"/>
      <c r="H176" s="603"/>
      <c r="I176" s="604" t="s">
        <v>222</v>
      </c>
      <c r="J176" s="580" t="s">
        <v>222</v>
      </c>
      <c r="K176" s="603"/>
      <c r="L176" s="603"/>
      <c r="M176" s="603"/>
      <c r="N176" s="603"/>
      <c r="O176" s="603"/>
      <c r="P176" s="605"/>
      <c r="Q176" s="736"/>
      <c r="R176" s="736"/>
      <c r="S176" s="736"/>
      <c r="T176" s="1259"/>
      <c r="U176" s="1259"/>
      <c r="V176" s="1259"/>
    </row>
    <row r="177" spans="1:22" s="1243" customFormat="1" ht="30" customHeight="1">
      <c r="A177" s="737"/>
      <c r="B177" s="737"/>
      <c r="C177" s="734"/>
      <c r="D177" s="1272"/>
      <c r="E177" s="735" t="s">
        <v>222</v>
      </c>
      <c r="F177" s="735" t="s">
        <v>222</v>
      </c>
      <c r="G177" s="603"/>
      <c r="H177" s="603"/>
      <c r="I177" s="604" t="s">
        <v>222</v>
      </c>
      <c r="J177" s="580" t="s">
        <v>222</v>
      </c>
      <c r="K177" s="603"/>
      <c r="L177" s="603"/>
      <c r="M177" s="603"/>
      <c r="N177" s="603"/>
      <c r="O177" s="603"/>
      <c r="P177" s="605"/>
      <c r="Q177" s="736"/>
      <c r="R177" s="736"/>
      <c r="S177" s="736"/>
      <c r="T177" s="1259"/>
      <c r="U177" s="1259"/>
      <c r="V177" s="1259"/>
    </row>
    <row r="178" spans="1:22" s="1243" customFormat="1" ht="30" customHeight="1">
      <c r="A178" s="737"/>
      <c r="B178" s="737"/>
      <c r="C178" s="734"/>
      <c r="D178" s="1272"/>
      <c r="E178" s="735" t="s">
        <v>222</v>
      </c>
      <c r="F178" s="735" t="s">
        <v>222</v>
      </c>
      <c r="G178" s="603"/>
      <c r="H178" s="603"/>
      <c r="I178" s="604" t="s">
        <v>222</v>
      </c>
      <c r="J178" s="580" t="s">
        <v>222</v>
      </c>
      <c r="K178" s="603"/>
      <c r="L178" s="603"/>
      <c r="M178" s="603"/>
      <c r="N178" s="603"/>
      <c r="O178" s="603"/>
      <c r="P178" s="605"/>
      <c r="Q178" s="736"/>
      <c r="R178" s="736"/>
      <c r="S178" s="736"/>
      <c r="T178" s="1259"/>
      <c r="U178" s="1259"/>
      <c r="V178" s="1259"/>
    </row>
    <row r="179" spans="1:22" s="1243" customFormat="1" ht="30" customHeight="1">
      <c r="A179" s="737"/>
      <c r="B179" s="737"/>
      <c r="C179" s="734"/>
      <c r="D179" s="1272"/>
      <c r="E179" s="735" t="s">
        <v>222</v>
      </c>
      <c r="F179" s="735" t="s">
        <v>222</v>
      </c>
      <c r="G179" s="603"/>
      <c r="H179" s="603"/>
      <c r="I179" s="604" t="s">
        <v>222</v>
      </c>
      <c r="J179" s="580" t="s">
        <v>222</v>
      </c>
      <c r="K179" s="603"/>
      <c r="L179" s="603"/>
      <c r="M179" s="603"/>
      <c r="N179" s="603"/>
      <c r="O179" s="603"/>
      <c r="P179" s="605"/>
      <c r="Q179" s="736"/>
      <c r="R179" s="736"/>
      <c r="S179" s="736"/>
      <c r="T179" s="1259"/>
      <c r="U179" s="1259"/>
      <c r="V179" s="1259"/>
    </row>
    <row r="180" spans="1:22" s="1243" customFormat="1" ht="30" customHeight="1">
      <c r="A180" s="737"/>
      <c r="B180" s="737"/>
      <c r="C180" s="734"/>
      <c r="D180" s="1272"/>
      <c r="E180" s="735" t="s">
        <v>222</v>
      </c>
      <c r="F180" s="735" t="s">
        <v>222</v>
      </c>
      <c r="G180" s="603"/>
      <c r="H180" s="603"/>
      <c r="I180" s="604" t="s">
        <v>222</v>
      </c>
      <c r="J180" s="580" t="s">
        <v>222</v>
      </c>
      <c r="K180" s="603"/>
      <c r="L180" s="603"/>
      <c r="M180" s="603"/>
      <c r="N180" s="603"/>
      <c r="O180" s="603"/>
      <c r="P180" s="605"/>
      <c r="Q180" s="736"/>
      <c r="R180" s="736"/>
      <c r="S180" s="736"/>
      <c r="T180" s="1259"/>
      <c r="U180" s="1259"/>
      <c r="V180" s="1259"/>
    </row>
    <row r="181" spans="1:22" s="1243" customFormat="1" ht="30" customHeight="1">
      <c r="A181" s="737"/>
      <c r="B181" s="737"/>
      <c r="C181" s="734"/>
      <c r="D181" s="1272"/>
      <c r="E181" s="735" t="s">
        <v>222</v>
      </c>
      <c r="F181" s="735" t="s">
        <v>222</v>
      </c>
      <c r="G181" s="603"/>
      <c r="H181" s="603"/>
      <c r="I181" s="604" t="s">
        <v>222</v>
      </c>
      <c r="J181" s="580" t="s">
        <v>222</v>
      </c>
      <c r="K181" s="603"/>
      <c r="L181" s="603"/>
      <c r="M181" s="603"/>
      <c r="N181" s="603"/>
      <c r="O181" s="603"/>
      <c r="P181" s="605"/>
      <c r="Q181" s="736"/>
      <c r="R181" s="736"/>
      <c r="S181" s="736"/>
      <c r="T181" s="1259"/>
      <c r="U181" s="1259"/>
      <c r="V181" s="1259"/>
    </row>
    <row r="182" spans="1:22" s="1243" customFormat="1" ht="30" customHeight="1">
      <c r="A182" s="737"/>
      <c r="B182" s="737"/>
      <c r="C182" s="734"/>
      <c r="D182" s="1272"/>
      <c r="E182" s="735" t="s">
        <v>222</v>
      </c>
      <c r="F182" s="735" t="s">
        <v>222</v>
      </c>
      <c r="G182" s="603"/>
      <c r="H182" s="603"/>
      <c r="I182" s="604" t="s">
        <v>222</v>
      </c>
      <c r="J182" s="580" t="s">
        <v>222</v>
      </c>
      <c r="K182" s="603"/>
      <c r="L182" s="603"/>
      <c r="M182" s="603"/>
      <c r="N182" s="603"/>
      <c r="O182" s="603"/>
      <c r="P182" s="605"/>
      <c r="Q182" s="736"/>
      <c r="R182" s="736"/>
      <c r="S182" s="736"/>
      <c r="T182" s="1259"/>
      <c r="U182" s="1259"/>
      <c r="V182" s="1259"/>
    </row>
    <row r="183" spans="1:22" s="1243" customFormat="1" ht="30" customHeight="1">
      <c r="A183" s="737"/>
      <c r="B183" s="737"/>
      <c r="C183" s="734"/>
      <c r="D183" s="1272"/>
      <c r="E183" s="735" t="s">
        <v>222</v>
      </c>
      <c r="F183" s="735" t="s">
        <v>222</v>
      </c>
      <c r="G183" s="603"/>
      <c r="H183" s="603"/>
      <c r="I183" s="604" t="s">
        <v>222</v>
      </c>
      <c r="J183" s="580" t="s">
        <v>222</v>
      </c>
      <c r="K183" s="603"/>
      <c r="L183" s="603"/>
      <c r="M183" s="603"/>
      <c r="N183" s="603"/>
      <c r="O183" s="603"/>
      <c r="P183" s="605"/>
      <c r="Q183" s="736"/>
      <c r="R183" s="736"/>
      <c r="S183" s="736"/>
      <c r="T183" s="1259"/>
      <c r="U183" s="1259"/>
      <c r="V183" s="1259"/>
    </row>
    <row r="184" spans="1:22" s="1243" customFormat="1" ht="30" customHeight="1">
      <c r="A184" s="737"/>
      <c r="B184" s="737"/>
      <c r="C184" s="734"/>
      <c r="D184" s="1272"/>
      <c r="E184" s="735" t="s">
        <v>222</v>
      </c>
      <c r="F184" s="735" t="s">
        <v>222</v>
      </c>
      <c r="G184" s="603"/>
      <c r="H184" s="603"/>
      <c r="I184" s="604" t="s">
        <v>222</v>
      </c>
      <c r="J184" s="580" t="s">
        <v>222</v>
      </c>
      <c r="K184" s="603"/>
      <c r="L184" s="603"/>
      <c r="M184" s="603"/>
      <c r="N184" s="603"/>
      <c r="O184" s="603"/>
      <c r="P184" s="605"/>
      <c r="Q184" s="736"/>
      <c r="R184" s="736"/>
      <c r="S184" s="736"/>
      <c r="T184" s="1259"/>
      <c r="U184" s="1259"/>
      <c r="V184" s="1259"/>
    </row>
    <row r="185" spans="1:22" s="1243" customFormat="1" ht="30" customHeight="1">
      <c r="A185" s="737"/>
      <c r="B185" s="737"/>
      <c r="C185" s="734"/>
      <c r="D185" s="1272"/>
      <c r="E185" s="735" t="s">
        <v>222</v>
      </c>
      <c r="F185" s="735" t="s">
        <v>222</v>
      </c>
      <c r="G185" s="603"/>
      <c r="H185" s="603"/>
      <c r="I185" s="604" t="s">
        <v>222</v>
      </c>
      <c r="J185" s="580" t="s">
        <v>222</v>
      </c>
      <c r="K185" s="603"/>
      <c r="L185" s="603"/>
      <c r="M185" s="603"/>
      <c r="N185" s="603"/>
      <c r="O185" s="603"/>
      <c r="P185" s="605"/>
      <c r="Q185" s="736"/>
      <c r="R185" s="736"/>
      <c r="S185" s="736"/>
      <c r="T185" s="1259"/>
      <c r="U185" s="1259"/>
      <c r="V185" s="1259"/>
    </row>
    <row r="186" spans="1:22" s="1243" customFormat="1" ht="30" customHeight="1">
      <c r="A186" s="737"/>
      <c r="B186" s="737"/>
      <c r="C186" s="734"/>
      <c r="D186" s="1272"/>
      <c r="E186" s="735" t="s">
        <v>222</v>
      </c>
      <c r="F186" s="735" t="s">
        <v>222</v>
      </c>
      <c r="G186" s="603"/>
      <c r="H186" s="603"/>
      <c r="I186" s="604" t="s">
        <v>222</v>
      </c>
      <c r="J186" s="580" t="s">
        <v>222</v>
      </c>
      <c r="K186" s="603"/>
      <c r="L186" s="603"/>
      <c r="M186" s="603"/>
      <c r="N186" s="603"/>
      <c r="O186" s="603"/>
      <c r="P186" s="605"/>
      <c r="Q186" s="736"/>
      <c r="R186" s="736"/>
      <c r="S186" s="736"/>
      <c r="T186" s="1259"/>
      <c r="U186" s="1259"/>
      <c r="V186" s="1259"/>
    </row>
    <row r="187" spans="1:22" s="1243" customFormat="1" ht="30" customHeight="1">
      <c r="A187" s="737"/>
      <c r="B187" s="737"/>
      <c r="C187" s="734"/>
      <c r="D187" s="1272"/>
      <c r="E187" s="735" t="s">
        <v>222</v>
      </c>
      <c r="F187" s="735" t="s">
        <v>222</v>
      </c>
      <c r="G187" s="603"/>
      <c r="H187" s="603"/>
      <c r="I187" s="604" t="s">
        <v>222</v>
      </c>
      <c r="J187" s="580" t="s">
        <v>222</v>
      </c>
      <c r="K187" s="603"/>
      <c r="L187" s="603"/>
      <c r="M187" s="603"/>
      <c r="N187" s="603"/>
      <c r="O187" s="603"/>
      <c r="P187" s="605"/>
      <c r="Q187" s="736"/>
      <c r="R187" s="736"/>
      <c r="S187" s="736"/>
      <c r="T187" s="1259"/>
      <c r="U187" s="1259"/>
      <c r="V187" s="1259"/>
    </row>
    <row r="188" spans="1:22" s="1243" customFormat="1" ht="30" customHeight="1">
      <c r="A188" s="737"/>
      <c r="B188" s="737"/>
      <c r="C188" s="734"/>
      <c r="D188" s="1272"/>
      <c r="E188" s="735" t="s">
        <v>222</v>
      </c>
      <c r="F188" s="735" t="s">
        <v>222</v>
      </c>
      <c r="G188" s="603"/>
      <c r="H188" s="603"/>
      <c r="I188" s="604" t="s">
        <v>222</v>
      </c>
      <c r="J188" s="580" t="s">
        <v>222</v>
      </c>
      <c r="K188" s="603"/>
      <c r="L188" s="603"/>
      <c r="M188" s="603"/>
      <c r="N188" s="603"/>
      <c r="O188" s="603"/>
      <c r="P188" s="605"/>
      <c r="Q188" s="736"/>
      <c r="R188" s="736"/>
      <c r="S188" s="736"/>
      <c r="T188" s="1259"/>
      <c r="U188" s="1259"/>
      <c r="V188" s="1259"/>
    </row>
    <row r="189" spans="1:22" s="1243" customFormat="1" ht="30" customHeight="1">
      <c r="A189" s="737"/>
      <c r="B189" s="737"/>
      <c r="C189" s="734"/>
      <c r="D189" s="1272"/>
      <c r="E189" s="735" t="s">
        <v>222</v>
      </c>
      <c r="F189" s="735" t="s">
        <v>222</v>
      </c>
      <c r="G189" s="603"/>
      <c r="H189" s="603"/>
      <c r="I189" s="604" t="s">
        <v>222</v>
      </c>
      <c r="J189" s="580" t="s">
        <v>222</v>
      </c>
      <c r="K189" s="603"/>
      <c r="L189" s="603"/>
      <c r="M189" s="603"/>
      <c r="N189" s="603"/>
      <c r="O189" s="603"/>
      <c r="P189" s="605"/>
      <c r="Q189" s="736"/>
      <c r="R189" s="736"/>
      <c r="S189" s="736"/>
      <c r="T189" s="1259"/>
      <c r="U189" s="1259"/>
      <c r="V189" s="1259"/>
    </row>
    <row r="190" spans="1:22" s="1243" customFormat="1" ht="30" customHeight="1">
      <c r="A190" s="737"/>
      <c r="B190" s="737"/>
      <c r="C190" s="734"/>
      <c r="D190" s="1272"/>
      <c r="E190" s="735" t="s">
        <v>222</v>
      </c>
      <c r="F190" s="735" t="s">
        <v>222</v>
      </c>
      <c r="G190" s="603"/>
      <c r="H190" s="603"/>
      <c r="I190" s="604" t="s">
        <v>222</v>
      </c>
      <c r="J190" s="580" t="s">
        <v>222</v>
      </c>
      <c r="K190" s="603"/>
      <c r="L190" s="603"/>
      <c r="M190" s="603"/>
      <c r="N190" s="603"/>
      <c r="O190" s="603"/>
      <c r="P190" s="605"/>
      <c r="Q190" s="736"/>
      <c r="R190" s="736"/>
      <c r="S190" s="736"/>
      <c r="T190" s="1259"/>
      <c r="U190" s="1259"/>
      <c r="V190" s="1259"/>
    </row>
    <row r="191" spans="1:22" s="1243" customFormat="1" ht="30" customHeight="1">
      <c r="A191" s="737"/>
      <c r="B191" s="737"/>
      <c r="C191" s="734"/>
      <c r="D191" s="1272"/>
      <c r="E191" s="735" t="s">
        <v>222</v>
      </c>
      <c r="F191" s="735" t="s">
        <v>222</v>
      </c>
      <c r="G191" s="603"/>
      <c r="H191" s="603"/>
      <c r="I191" s="604" t="s">
        <v>222</v>
      </c>
      <c r="J191" s="580" t="s">
        <v>222</v>
      </c>
      <c r="K191" s="603"/>
      <c r="L191" s="603"/>
      <c r="M191" s="603"/>
      <c r="N191" s="603"/>
      <c r="O191" s="603"/>
      <c r="P191" s="605"/>
      <c r="Q191" s="736"/>
      <c r="R191" s="736"/>
      <c r="S191" s="736"/>
      <c r="T191" s="1259"/>
      <c r="U191" s="1259"/>
      <c r="V191" s="1259"/>
    </row>
    <row r="192" spans="1:22" s="1243" customFormat="1" ht="30" customHeight="1">
      <c r="A192" s="737"/>
      <c r="B192" s="737"/>
      <c r="C192" s="734"/>
      <c r="D192" s="1272"/>
      <c r="E192" s="735" t="s">
        <v>222</v>
      </c>
      <c r="F192" s="735" t="s">
        <v>222</v>
      </c>
      <c r="G192" s="603"/>
      <c r="H192" s="603"/>
      <c r="I192" s="604" t="s">
        <v>222</v>
      </c>
      <c r="J192" s="580" t="s">
        <v>222</v>
      </c>
      <c r="K192" s="603"/>
      <c r="L192" s="603"/>
      <c r="M192" s="603"/>
      <c r="N192" s="603"/>
      <c r="O192" s="603"/>
      <c r="P192" s="605"/>
      <c r="Q192" s="736"/>
      <c r="R192" s="736"/>
      <c r="S192" s="736"/>
      <c r="T192" s="1259"/>
      <c r="U192" s="1259"/>
      <c r="V192" s="1259"/>
    </row>
    <row r="193" spans="1:22" s="1243" customFormat="1" ht="30" customHeight="1">
      <c r="A193" s="737"/>
      <c r="B193" s="737"/>
      <c r="C193" s="734"/>
      <c r="D193" s="1272"/>
      <c r="E193" s="735" t="s">
        <v>222</v>
      </c>
      <c r="F193" s="735" t="s">
        <v>222</v>
      </c>
      <c r="G193" s="603"/>
      <c r="H193" s="603"/>
      <c r="I193" s="604" t="s">
        <v>222</v>
      </c>
      <c r="J193" s="580" t="s">
        <v>222</v>
      </c>
      <c r="K193" s="603"/>
      <c r="L193" s="603"/>
      <c r="M193" s="603"/>
      <c r="N193" s="603"/>
      <c r="O193" s="603"/>
      <c r="P193" s="605"/>
      <c r="Q193" s="736"/>
      <c r="R193" s="736"/>
      <c r="S193" s="736"/>
      <c r="T193" s="1259"/>
      <c r="U193" s="1259"/>
      <c r="V193" s="1259"/>
    </row>
    <row r="194" spans="1:22" s="1243" customFormat="1" ht="30" customHeight="1">
      <c r="A194" s="737"/>
      <c r="B194" s="737"/>
      <c r="C194" s="734"/>
      <c r="D194" s="1272"/>
      <c r="E194" s="735" t="s">
        <v>222</v>
      </c>
      <c r="F194" s="735" t="s">
        <v>222</v>
      </c>
      <c r="G194" s="603"/>
      <c r="H194" s="603"/>
      <c r="I194" s="604" t="s">
        <v>222</v>
      </c>
      <c r="J194" s="580" t="s">
        <v>222</v>
      </c>
      <c r="K194" s="603"/>
      <c r="L194" s="603"/>
      <c r="M194" s="603"/>
      <c r="N194" s="603"/>
      <c r="O194" s="603"/>
      <c r="P194" s="605"/>
      <c r="Q194" s="736"/>
      <c r="R194" s="736"/>
      <c r="S194" s="736"/>
      <c r="T194" s="1259"/>
      <c r="U194" s="1259"/>
      <c r="V194" s="1259"/>
    </row>
    <row r="195" spans="1:22" s="1243" customFormat="1" ht="30" customHeight="1">
      <c r="A195" s="737"/>
      <c r="B195" s="737"/>
      <c r="C195" s="734"/>
      <c r="D195" s="1272"/>
      <c r="E195" s="735" t="s">
        <v>222</v>
      </c>
      <c r="F195" s="735" t="s">
        <v>222</v>
      </c>
      <c r="G195" s="603"/>
      <c r="H195" s="603"/>
      <c r="I195" s="604" t="s">
        <v>222</v>
      </c>
      <c r="J195" s="580" t="s">
        <v>222</v>
      </c>
      <c r="K195" s="603"/>
      <c r="L195" s="603"/>
      <c r="M195" s="603"/>
      <c r="N195" s="603"/>
      <c r="O195" s="603"/>
      <c r="P195" s="605"/>
      <c r="Q195" s="736"/>
      <c r="R195" s="736"/>
      <c r="S195" s="736"/>
      <c r="T195" s="1259"/>
      <c r="U195" s="1259"/>
      <c r="V195" s="1259"/>
    </row>
    <row r="196" spans="1:22" s="1243" customFormat="1" ht="30" customHeight="1">
      <c r="A196" s="737"/>
      <c r="B196" s="737"/>
      <c r="C196" s="734"/>
      <c r="D196" s="1272"/>
      <c r="E196" s="735" t="s">
        <v>222</v>
      </c>
      <c r="F196" s="735" t="s">
        <v>222</v>
      </c>
      <c r="G196" s="603"/>
      <c r="H196" s="603"/>
      <c r="I196" s="604" t="s">
        <v>222</v>
      </c>
      <c r="J196" s="580" t="s">
        <v>222</v>
      </c>
      <c r="K196" s="603"/>
      <c r="L196" s="603"/>
      <c r="M196" s="603"/>
      <c r="N196" s="603"/>
      <c r="O196" s="603"/>
      <c r="P196" s="605"/>
      <c r="Q196" s="736"/>
      <c r="R196" s="736"/>
      <c r="S196" s="736"/>
      <c r="T196" s="1259"/>
      <c r="U196" s="1259"/>
      <c r="V196" s="1259"/>
    </row>
    <row r="197" spans="1:22" s="1243" customFormat="1" ht="30" customHeight="1">
      <c r="A197" s="737"/>
      <c r="B197" s="737"/>
      <c r="C197" s="734"/>
      <c r="D197" s="1272"/>
      <c r="E197" s="735" t="s">
        <v>222</v>
      </c>
      <c r="F197" s="735" t="s">
        <v>222</v>
      </c>
      <c r="G197" s="603"/>
      <c r="H197" s="603"/>
      <c r="I197" s="604" t="s">
        <v>222</v>
      </c>
      <c r="J197" s="580" t="s">
        <v>222</v>
      </c>
      <c r="K197" s="603"/>
      <c r="L197" s="603"/>
      <c r="M197" s="603"/>
      <c r="N197" s="603"/>
      <c r="O197" s="603"/>
      <c r="P197" s="605"/>
      <c r="Q197" s="736"/>
      <c r="R197" s="736"/>
      <c r="S197" s="736"/>
      <c r="T197" s="1259"/>
      <c r="U197" s="1259"/>
      <c r="V197" s="1259"/>
    </row>
    <row r="198" spans="1:22" s="1243" customFormat="1" ht="30" customHeight="1">
      <c r="A198" s="737"/>
      <c r="B198" s="737"/>
      <c r="C198" s="734"/>
      <c r="D198" s="1272"/>
      <c r="E198" s="735" t="s">
        <v>222</v>
      </c>
      <c r="F198" s="735" t="s">
        <v>222</v>
      </c>
      <c r="G198" s="603"/>
      <c r="H198" s="603"/>
      <c r="I198" s="604" t="s">
        <v>222</v>
      </c>
      <c r="J198" s="580" t="s">
        <v>222</v>
      </c>
      <c r="K198" s="603"/>
      <c r="L198" s="603"/>
      <c r="M198" s="603"/>
      <c r="N198" s="603"/>
      <c r="O198" s="603"/>
      <c r="P198" s="605"/>
      <c r="Q198" s="736"/>
      <c r="R198" s="736"/>
      <c r="S198" s="736"/>
      <c r="T198" s="1259"/>
      <c r="U198" s="1259"/>
      <c r="V198" s="1259"/>
    </row>
    <row r="199" spans="1:22" s="1243" customFormat="1" ht="30" customHeight="1">
      <c r="A199" s="737"/>
      <c r="B199" s="737"/>
      <c r="C199" s="734"/>
      <c r="D199" s="1272"/>
      <c r="E199" s="735" t="s">
        <v>222</v>
      </c>
      <c r="F199" s="735" t="s">
        <v>222</v>
      </c>
      <c r="G199" s="603"/>
      <c r="H199" s="603"/>
      <c r="I199" s="604" t="s">
        <v>222</v>
      </c>
      <c r="J199" s="580" t="s">
        <v>222</v>
      </c>
      <c r="K199" s="603"/>
      <c r="L199" s="603"/>
      <c r="M199" s="603"/>
      <c r="N199" s="603"/>
      <c r="O199" s="603"/>
      <c r="P199" s="605"/>
      <c r="Q199" s="736"/>
      <c r="R199" s="736"/>
      <c r="S199" s="736"/>
      <c r="T199" s="1259"/>
      <c r="U199" s="1259"/>
      <c r="V199" s="1259"/>
    </row>
    <row r="200" spans="1:22" s="1243" customFormat="1" ht="30" customHeight="1">
      <c r="A200" s="737"/>
      <c r="B200" s="737"/>
      <c r="C200" s="734"/>
      <c r="D200" s="1272"/>
      <c r="E200" s="735" t="s">
        <v>222</v>
      </c>
      <c r="F200" s="735" t="s">
        <v>222</v>
      </c>
      <c r="G200" s="603"/>
      <c r="H200" s="603"/>
      <c r="I200" s="604" t="s">
        <v>222</v>
      </c>
      <c r="J200" s="580" t="s">
        <v>222</v>
      </c>
      <c r="K200" s="603"/>
      <c r="L200" s="603"/>
      <c r="M200" s="603"/>
      <c r="N200" s="603"/>
      <c r="O200" s="603"/>
      <c r="P200" s="605"/>
      <c r="Q200" s="736"/>
      <c r="R200" s="736"/>
      <c r="S200" s="736"/>
      <c r="T200" s="1259"/>
      <c r="U200" s="1259"/>
      <c r="V200" s="1259"/>
    </row>
    <row r="201" spans="1:22" s="1243" customFormat="1" ht="30" customHeight="1">
      <c r="A201" s="737"/>
      <c r="B201" s="737"/>
      <c r="C201" s="734"/>
      <c r="D201" s="1272"/>
      <c r="E201" s="735" t="s">
        <v>222</v>
      </c>
      <c r="F201" s="735" t="s">
        <v>222</v>
      </c>
      <c r="G201" s="603"/>
      <c r="H201" s="603"/>
      <c r="I201" s="604" t="s">
        <v>222</v>
      </c>
      <c r="J201" s="580" t="s">
        <v>222</v>
      </c>
      <c r="K201" s="603"/>
      <c r="L201" s="603"/>
      <c r="M201" s="603"/>
      <c r="N201" s="603"/>
      <c r="O201" s="603"/>
      <c r="P201" s="605"/>
      <c r="Q201" s="736"/>
      <c r="R201" s="736"/>
      <c r="S201" s="736"/>
      <c r="T201" s="1259"/>
      <c r="U201" s="1259"/>
      <c r="V201" s="1259"/>
    </row>
    <row r="202" spans="1:22" s="1243" customFormat="1" ht="30" customHeight="1">
      <c r="A202" s="737"/>
      <c r="B202" s="737"/>
      <c r="C202" s="734"/>
      <c r="D202" s="1272"/>
      <c r="E202" s="735" t="s">
        <v>222</v>
      </c>
      <c r="F202" s="735" t="s">
        <v>222</v>
      </c>
      <c r="G202" s="603"/>
      <c r="H202" s="603"/>
      <c r="I202" s="604" t="s">
        <v>222</v>
      </c>
      <c r="J202" s="580" t="s">
        <v>222</v>
      </c>
      <c r="K202" s="603"/>
      <c r="L202" s="603"/>
      <c r="M202" s="603"/>
      <c r="N202" s="603"/>
      <c r="O202" s="603"/>
      <c r="P202" s="605"/>
      <c r="Q202" s="736"/>
      <c r="R202" s="736"/>
      <c r="S202" s="736"/>
      <c r="T202" s="1259"/>
      <c r="U202" s="1259"/>
      <c r="V202" s="1259"/>
    </row>
    <row r="203" spans="1:22" s="1243" customFormat="1" ht="30" customHeight="1">
      <c r="A203" s="737"/>
      <c r="B203" s="737"/>
      <c r="C203" s="734"/>
      <c r="D203" s="1272"/>
      <c r="E203" s="735" t="s">
        <v>222</v>
      </c>
      <c r="F203" s="735" t="s">
        <v>222</v>
      </c>
      <c r="G203" s="603"/>
      <c r="H203" s="603"/>
      <c r="I203" s="604" t="s">
        <v>222</v>
      </c>
      <c r="J203" s="580" t="s">
        <v>222</v>
      </c>
      <c r="K203" s="603"/>
      <c r="L203" s="603"/>
      <c r="M203" s="603"/>
      <c r="N203" s="603"/>
      <c r="O203" s="603"/>
      <c r="P203" s="605"/>
      <c r="Q203" s="736"/>
      <c r="R203" s="736"/>
      <c r="S203" s="736"/>
      <c r="T203" s="1259"/>
      <c r="U203" s="1259"/>
      <c r="V203" s="1259"/>
    </row>
    <row r="204" spans="1:22" s="1243" customFormat="1" ht="30" customHeight="1">
      <c r="A204" s="737"/>
      <c r="B204" s="737"/>
      <c r="C204" s="734"/>
      <c r="D204" s="1272"/>
      <c r="E204" s="735" t="s">
        <v>222</v>
      </c>
      <c r="F204" s="735" t="s">
        <v>222</v>
      </c>
      <c r="G204" s="603"/>
      <c r="H204" s="603"/>
      <c r="I204" s="604" t="s">
        <v>222</v>
      </c>
      <c r="J204" s="580" t="s">
        <v>222</v>
      </c>
      <c r="K204" s="603"/>
      <c r="L204" s="603"/>
      <c r="M204" s="603"/>
      <c r="N204" s="603"/>
      <c r="O204" s="603"/>
      <c r="P204" s="605"/>
      <c r="Q204" s="736"/>
      <c r="R204" s="736"/>
      <c r="S204" s="736"/>
      <c r="T204" s="1259"/>
      <c r="U204" s="1259"/>
      <c r="V204" s="1259"/>
    </row>
    <row r="205" spans="1:22" s="1243" customFormat="1" ht="30" customHeight="1">
      <c r="A205" s="737"/>
      <c r="B205" s="737"/>
      <c r="C205" s="734"/>
      <c r="D205" s="1272"/>
      <c r="E205" s="735" t="s">
        <v>222</v>
      </c>
      <c r="F205" s="735" t="s">
        <v>222</v>
      </c>
      <c r="G205" s="603"/>
      <c r="H205" s="603"/>
      <c r="I205" s="604" t="s">
        <v>222</v>
      </c>
      <c r="J205" s="580" t="s">
        <v>222</v>
      </c>
      <c r="K205" s="603"/>
      <c r="L205" s="603"/>
      <c r="M205" s="603"/>
      <c r="N205" s="603"/>
      <c r="O205" s="603"/>
      <c r="P205" s="605"/>
      <c r="Q205" s="736"/>
      <c r="R205" s="736"/>
      <c r="S205" s="736"/>
      <c r="T205" s="1259"/>
      <c r="U205" s="1259"/>
      <c r="V205" s="1259"/>
    </row>
    <row r="206" spans="1:22" s="1243" customFormat="1" ht="30" customHeight="1">
      <c r="A206" s="737"/>
      <c r="B206" s="737"/>
      <c r="C206" s="734"/>
      <c r="D206" s="1272"/>
      <c r="E206" s="735" t="s">
        <v>222</v>
      </c>
      <c r="F206" s="735" t="s">
        <v>222</v>
      </c>
      <c r="G206" s="603"/>
      <c r="H206" s="603"/>
      <c r="I206" s="604" t="s">
        <v>222</v>
      </c>
      <c r="J206" s="580" t="s">
        <v>222</v>
      </c>
      <c r="K206" s="603"/>
      <c r="L206" s="603"/>
      <c r="M206" s="603"/>
      <c r="N206" s="603"/>
      <c r="O206" s="603"/>
      <c r="P206" s="605"/>
      <c r="Q206" s="736"/>
      <c r="R206" s="736"/>
      <c r="S206" s="736"/>
      <c r="T206" s="1259"/>
      <c r="U206" s="1259"/>
      <c r="V206" s="1259"/>
    </row>
    <row r="207" spans="1:22" s="1243" customFormat="1" ht="30" customHeight="1">
      <c r="A207" s="737"/>
      <c r="B207" s="737"/>
      <c r="C207" s="734"/>
      <c r="D207" s="1272"/>
      <c r="E207" s="735" t="s">
        <v>222</v>
      </c>
      <c r="F207" s="735" t="s">
        <v>222</v>
      </c>
      <c r="G207" s="603"/>
      <c r="H207" s="603"/>
      <c r="I207" s="604" t="s">
        <v>222</v>
      </c>
      <c r="J207" s="580" t="s">
        <v>222</v>
      </c>
      <c r="K207" s="603"/>
      <c r="L207" s="603"/>
      <c r="M207" s="603"/>
      <c r="N207" s="603"/>
      <c r="O207" s="603"/>
      <c r="P207" s="605"/>
      <c r="Q207" s="736"/>
      <c r="R207" s="736"/>
      <c r="S207" s="736"/>
      <c r="T207" s="1259"/>
      <c r="U207" s="1259"/>
      <c r="V207" s="1259"/>
    </row>
    <row r="208" spans="1:22" s="1243" customFormat="1" ht="30" customHeight="1">
      <c r="A208" s="737"/>
      <c r="B208" s="737"/>
      <c r="C208" s="734"/>
      <c r="D208" s="1272"/>
      <c r="E208" s="735" t="s">
        <v>222</v>
      </c>
      <c r="F208" s="735" t="s">
        <v>222</v>
      </c>
      <c r="G208" s="603"/>
      <c r="H208" s="603"/>
      <c r="I208" s="604" t="s">
        <v>222</v>
      </c>
      <c r="J208" s="580" t="s">
        <v>222</v>
      </c>
      <c r="K208" s="603"/>
      <c r="L208" s="603"/>
      <c r="M208" s="603"/>
      <c r="N208" s="603"/>
      <c r="O208" s="603"/>
      <c r="P208" s="605"/>
      <c r="Q208" s="736"/>
      <c r="R208" s="736"/>
      <c r="S208" s="736"/>
      <c r="T208" s="1259"/>
      <c r="U208" s="1259"/>
      <c r="V208" s="1259"/>
    </row>
    <row r="209" spans="1:22" s="1243" customFormat="1" ht="30" customHeight="1">
      <c r="A209" s="737"/>
      <c r="B209" s="737"/>
      <c r="C209" s="734"/>
      <c r="D209" s="1272"/>
      <c r="E209" s="735" t="s">
        <v>222</v>
      </c>
      <c r="F209" s="735" t="s">
        <v>222</v>
      </c>
      <c r="G209" s="603"/>
      <c r="H209" s="603"/>
      <c r="I209" s="604" t="s">
        <v>222</v>
      </c>
      <c r="J209" s="580" t="s">
        <v>222</v>
      </c>
      <c r="K209" s="603"/>
      <c r="L209" s="603"/>
      <c r="M209" s="603"/>
      <c r="N209" s="603"/>
      <c r="O209" s="603"/>
      <c r="P209" s="605"/>
      <c r="Q209" s="736"/>
      <c r="R209" s="736"/>
      <c r="S209" s="736"/>
      <c r="T209" s="1259"/>
      <c r="U209" s="1259"/>
      <c r="V209" s="1259"/>
    </row>
    <row r="210" spans="1:22" s="1243" customFormat="1" ht="30" customHeight="1">
      <c r="A210" s="737"/>
      <c r="B210" s="737"/>
      <c r="C210" s="734"/>
      <c r="D210" s="1272"/>
      <c r="E210" s="735" t="s">
        <v>222</v>
      </c>
      <c r="F210" s="735" t="s">
        <v>222</v>
      </c>
      <c r="G210" s="603"/>
      <c r="H210" s="603"/>
      <c r="I210" s="604" t="s">
        <v>222</v>
      </c>
      <c r="J210" s="580" t="s">
        <v>222</v>
      </c>
      <c r="K210" s="603"/>
      <c r="L210" s="603"/>
      <c r="M210" s="603"/>
      <c r="N210" s="603"/>
      <c r="O210" s="603"/>
      <c r="P210" s="605"/>
      <c r="Q210" s="736"/>
      <c r="R210" s="736"/>
      <c r="S210" s="736"/>
      <c r="T210" s="1259"/>
      <c r="U210" s="1259"/>
      <c r="V210" s="1259"/>
    </row>
    <row r="211" spans="1:22" s="1243" customFormat="1" ht="30" customHeight="1">
      <c r="A211" s="737"/>
      <c r="B211" s="737"/>
      <c r="C211" s="734"/>
      <c r="D211" s="1272"/>
      <c r="E211" s="735" t="s">
        <v>222</v>
      </c>
      <c r="F211" s="735" t="s">
        <v>222</v>
      </c>
      <c r="G211" s="603"/>
      <c r="H211" s="603"/>
      <c r="I211" s="604" t="s">
        <v>222</v>
      </c>
      <c r="J211" s="580" t="s">
        <v>222</v>
      </c>
      <c r="K211" s="603"/>
      <c r="L211" s="603"/>
      <c r="M211" s="603"/>
      <c r="N211" s="603"/>
      <c r="O211" s="603"/>
      <c r="P211" s="605"/>
      <c r="Q211" s="736"/>
      <c r="R211" s="736"/>
      <c r="S211" s="736"/>
      <c r="T211" s="1259"/>
      <c r="U211" s="1259"/>
      <c r="V211" s="1259"/>
    </row>
    <row r="212" spans="1:22" s="1243" customFormat="1" ht="30" customHeight="1">
      <c r="A212" s="737"/>
      <c r="B212" s="737"/>
      <c r="C212" s="734"/>
      <c r="D212" s="1272"/>
      <c r="E212" s="735" t="s">
        <v>222</v>
      </c>
      <c r="F212" s="735" t="s">
        <v>222</v>
      </c>
      <c r="G212" s="603"/>
      <c r="H212" s="603"/>
      <c r="I212" s="604" t="s">
        <v>222</v>
      </c>
      <c r="J212" s="580" t="s">
        <v>222</v>
      </c>
      <c r="K212" s="603"/>
      <c r="L212" s="603"/>
      <c r="M212" s="603"/>
      <c r="N212" s="603"/>
      <c r="O212" s="603"/>
      <c r="P212" s="605"/>
      <c r="Q212" s="736"/>
      <c r="R212" s="736"/>
      <c r="S212" s="736"/>
      <c r="T212" s="1259"/>
      <c r="U212" s="1259"/>
      <c r="V212" s="1259"/>
    </row>
    <row r="213" spans="1:22" s="1243" customFormat="1" ht="30" customHeight="1">
      <c r="A213" s="737"/>
      <c r="B213" s="737"/>
      <c r="C213" s="734"/>
      <c r="D213" s="1272"/>
      <c r="E213" s="735" t="s">
        <v>222</v>
      </c>
      <c r="F213" s="735" t="s">
        <v>222</v>
      </c>
      <c r="G213" s="603"/>
      <c r="H213" s="603"/>
      <c r="I213" s="604" t="s">
        <v>222</v>
      </c>
      <c r="J213" s="580" t="s">
        <v>222</v>
      </c>
      <c r="K213" s="603"/>
      <c r="L213" s="603"/>
      <c r="M213" s="603"/>
      <c r="N213" s="603"/>
      <c r="O213" s="603"/>
      <c r="P213" s="605"/>
      <c r="Q213" s="736"/>
      <c r="R213" s="736"/>
      <c r="S213" s="736"/>
      <c r="T213" s="1259"/>
      <c r="U213" s="1259"/>
      <c r="V213" s="1259"/>
    </row>
    <row r="214" spans="1:22" s="1243" customFormat="1" ht="30" customHeight="1">
      <c r="A214" s="737"/>
      <c r="B214" s="737"/>
      <c r="C214" s="734"/>
      <c r="D214" s="1272"/>
      <c r="E214" s="735" t="s">
        <v>222</v>
      </c>
      <c r="F214" s="735" t="s">
        <v>222</v>
      </c>
      <c r="G214" s="603"/>
      <c r="H214" s="603"/>
      <c r="I214" s="604" t="s">
        <v>222</v>
      </c>
      <c r="J214" s="580" t="s">
        <v>222</v>
      </c>
      <c r="K214" s="603"/>
      <c r="L214" s="603"/>
      <c r="M214" s="603"/>
      <c r="N214" s="603"/>
      <c r="O214" s="603"/>
      <c r="P214" s="605"/>
      <c r="Q214" s="736"/>
      <c r="R214" s="736"/>
      <c r="S214" s="736"/>
      <c r="T214" s="1259"/>
      <c r="U214" s="1259"/>
      <c r="V214" s="1259"/>
    </row>
    <row r="215" spans="1:22" s="1243" customFormat="1" ht="30" customHeight="1">
      <c r="A215" s="737"/>
      <c r="B215" s="737"/>
      <c r="C215" s="734"/>
      <c r="D215" s="1272"/>
      <c r="E215" s="735" t="s">
        <v>222</v>
      </c>
      <c r="F215" s="735" t="s">
        <v>222</v>
      </c>
      <c r="G215" s="603"/>
      <c r="H215" s="603"/>
      <c r="I215" s="604" t="s">
        <v>222</v>
      </c>
      <c r="J215" s="580" t="s">
        <v>222</v>
      </c>
      <c r="K215" s="603"/>
      <c r="L215" s="603"/>
      <c r="M215" s="603"/>
      <c r="N215" s="603"/>
      <c r="O215" s="603"/>
      <c r="P215" s="605"/>
      <c r="Q215" s="736"/>
      <c r="R215" s="736"/>
      <c r="S215" s="736"/>
      <c r="T215" s="1259"/>
      <c r="U215" s="1259"/>
      <c r="V215" s="1259"/>
    </row>
    <row r="216" spans="1:22" s="1243" customFormat="1" ht="30" customHeight="1">
      <c r="A216" s="737"/>
      <c r="B216" s="737"/>
      <c r="C216" s="734"/>
      <c r="D216" s="1272"/>
      <c r="E216" s="735" t="s">
        <v>222</v>
      </c>
      <c r="F216" s="735" t="s">
        <v>222</v>
      </c>
      <c r="G216" s="603"/>
      <c r="H216" s="603"/>
      <c r="I216" s="604" t="s">
        <v>222</v>
      </c>
      <c r="J216" s="580" t="s">
        <v>222</v>
      </c>
      <c r="K216" s="603"/>
      <c r="L216" s="603"/>
      <c r="M216" s="603"/>
      <c r="N216" s="603"/>
      <c r="O216" s="603"/>
      <c r="P216" s="605"/>
      <c r="Q216" s="736"/>
      <c r="R216" s="736"/>
      <c r="S216" s="736"/>
      <c r="T216" s="1259"/>
      <c r="U216" s="1259"/>
      <c r="V216" s="1259"/>
    </row>
    <row r="217" spans="1:22" s="1243" customFormat="1" ht="30" customHeight="1">
      <c r="A217" s="737"/>
      <c r="B217" s="737"/>
      <c r="C217" s="734"/>
      <c r="D217" s="1272"/>
      <c r="E217" s="735" t="s">
        <v>222</v>
      </c>
      <c r="F217" s="735" t="s">
        <v>222</v>
      </c>
      <c r="G217" s="603"/>
      <c r="H217" s="603"/>
      <c r="I217" s="604" t="s">
        <v>222</v>
      </c>
      <c r="J217" s="580" t="s">
        <v>222</v>
      </c>
      <c r="K217" s="603"/>
      <c r="L217" s="603"/>
      <c r="M217" s="603"/>
      <c r="N217" s="603"/>
      <c r="O217" s="603"/>
      <c r="P217" s="605"/>
      <c r="Q217" s="736"/>
      <c r="R217" s="736"/>
      <c r="S217" s="736"/>
      <c r="T217" s="1259"/>
      <c r="U217" s="1259"/>
      <c r="V217" s="1259"/>
    </row>
    <row r="218" spans="1:22" s="1243" customFormat="1" ht="30" customHeight="1">
      <c r="A218" s="737"/>
      <c r="B218" s="737"/>
      <c r="C218" s="734"/>
      <c r="D218" s="1272"/>
      <c r="E218" s="735" t="s">
        <v>222</v>
      </c>
      <c r="F218" s="735" t="s">
        <v>222</v>
      </c>
      <c r="G218" s="603"/>
      <c r="H218" s="603"/>
      <c r="I218" s="604" t="s">
        <v>222</v>
      </c>
      <c r="J218" s="580" t="s">
        <v>222</v>
      </c>
      <c r="K218" s="603"/>
      <c r="L218" s="603"/>
      <c r="M218" s="603"/>
      <c r="N218" s="603"/>
      <c r="O218" s="603"/>
      <c r="P218" s="605"/>
      <c r="Q218" s="736"/>
      <c r="R218" s="736"/>
      <c r="S218" s="736"/>
      <c r="T218" s="1259"/>
      <c r="U218" s="1259"/>
      <c r="V218" s="1259"/>
    </row>
    <row r="219" spans="1:22" s="1243" customFormat="1" ht="30" customHeight="1">
      <c r="A219" s="737"/>
      <c r="B219" s="737"/>
      <c r="C219" s="734"/>
      <c r="D219" s="1272"/>
      <c r="E219" s="735" t="s">
        <v>222</v>
      </c>
      <c r="F219" s="735" t="s">
        <v>222</v>
      </c>
      <c r="G219" s="603"/>
      <c r="H219" s="603"/>
      <c r="I219" s="604" t="s">
        <v>222</v>
      </c>
      <c r="J219" s="580" t="s">
        <v>222</v>
      </c>
      <c r="K219" s="603"/>
      <c r="L219" s="603"/>
      <c r="M219" s="603"/>
      <c r="N219" s="603"/>
      <c r="O219" s="603"/>
      <c r="P219" s="605"/>
      <c r="Q219" s="736"/>
      <c r="R219" s="736"/>
      <c r="S219" s="736"/>
      <c r="T219" s="1259"/>
      <c r="U219" s="1259"/>
      <c r="V219" s="1259"/>
    </row>
    <row r="220" spans="1:22" s="1243" customFormat="1" ht="30" customHeight="1">
      <c r="A220" s="737"/>
      <c r="B220" s="737"/>
      <c r="C220" s="734"/>
      <c r="D220" s="1272"/>
      <c r="E220" s="735" t="s">
        <v>222</v>
      </c>
      <c r="F220" s="735" t="s">
        <v>222</v>
      </c>
      <c r="G220" s="603"/>
      <c r="H220" s="603"/>
      <c r="I220" s="604" t="s">
        <v>222</v>
      </c>
      <c r="J220" s="580" t="s">
        <v>222</v>
      </c>
      <c r="K220" s="603"/>
      <c r="L220" s="603"/>
      <c r="M220" s="603"/>
      <c r="N220" s="603"/>
      <c r="O220" s="603"/>
      <c r="P220" s="605"/>
      <c r="Q220" s="736"/>
      <c r="R220" s="736"/>
      <c r="S220" s="736"/>
      <c r="T220" s="1259"/>
      <c r="U220" s="1259"/>
      <c r="V220" s="1259"/>
    </row>
    <row r="221" spans="1:22" s="1243" customFormat="1" ht="30" customHeight="1">
      <c r="A221" s="737"/>
      <c r="B221" s="737"/>
      <c r="C221" s="734"/>
      <c r="D221" s="1272"/>
      <c r="E221" s="735" t="s">
        <v>222</v>
      </c>
      <c r="F221" s="735" t="s">
        <v>222</v>
      </c>
      <c r="G221" s="603"/>
      <c r="H221" s="603"/>
      <c r="I221" s="604" t="s">
        <v>222</v>
      </c>
      <c r="J221" s="580" t="s">
        <v>222</v>
      </c>
      <c r="K221" s="603"/>
      <c r="L221" s="603"/>
      <c r="M221" s="603"/>
      <c r="N221" s="603"/>
      <c r="O221" s="603"/>
      <c r="P221" s="605"/>
      <c r="Q221" s="736"/>
      <c r="R221" s="736"/>
      <c r="S221" s="736"/>
      <c r="T221" s="1259"/>
      <c r="U221" s="1259"/>
      <c r="V221" s="1259"/>
    </row>
    <row r="222" spans="1:22" s="1243" customFormat="1" ht="30" customHeight="1">
      <c r="A222" s="737"/>
      <c r="B222" s="737"/>
      <c r="C222" s="734"/>
      <c r="D222" s="1272"/>
      <c r="E222" s="735" t="s">
        <v>222</v>
      </c>
      <c r="F222" s="735" t="s">
        <v>222</v>
      </c>
      <c r="G222" s="603"/>
      <c r="H222" s="603"/>
      <c r="I222" s="604" t="s">
        <v>222</v>
      </c>
      <c r="J222" s="580" t="s">
        <v>222</v>
      </c>
      <c r="K222" s="603"/>
      <c r="L222" s="603"/>
      <c r="M222" s="603"/>
      <c r="N222" s="603"/>
      <c r="O222" s="603"/>
      <c r="P222" s="605"/>
      <c r="Q222" s="736"/>
      <c r="R222" s="736"/>
      <c r="S222" s="736"/>
      <c r="T222" s="1259"/>
      <c r="U222" s="1259"/>
      <c r="V222" s="1259"/>
    </row>
    <row r="223" spans="1:22" s="1243" customFormat="1" ht="30" customHeight="1">
      <c r="A223" s="737"/>
      <c r="B223" s="737"/>
      <c r="C223" s="734"/>
      <c r="D223" s="1272"/>
      <c r="E223" s="735" t="s">
        <v>222</v>
      </c>
      <c r="F223" s="735" t="s">
        <v>222</v>
      </c>
      <c r="G223" s="603"/>
      <c r="H223" s="603"/>
      <c r="I223" s="604" t="s">
        <v>222</v>
      </c>
      <c r="J223" s="580" t="s">
        <v>222</v>
      </c>
      <c r="K223" s="603"/>
      <c r="L223" s="603"/>
      <c r="M223" s="603"/>
      <c r="N223" s="603"/>
      <c r="O223" s="603"/>
      <c r="P223" s="605"/>
      <c r="Q223" s="736"/>
      <c r="R223" s="736"/>
      <c r="S223" s="736"/>
      <c r="T223" s="1259"/>
      <c r="U223" s="1259"/>
      <c r="V223" s="1259"/>
    </row>
    <row r="224" spans="1:22" s="1243" customFormat="1" ht="30" customHeight="1">
      <c r="A224" s="737"/>
      <c r="B224" s="737"/>
      <c r="C224" s="734"/>
      <c r="D224" s="1272"/>
      <c r="E224" s="735" t="s">
        <v>222</v>
      </c>
      <c r="F224" s="735" t="s">
        <v>222</v>
      </c>
      <c r="G224" s="603"/>
      <c r="H224" s="603"/>
      <c r="I224" s="604" t="s">
        <v>222</v>
      </c>
      <c r="J224" s="580" t="s">
        <v>222</v>
      </c>
      <c r="K224" s="603"/>
      <c r="L224" s="603"/>
      <c r="M224" s="603"/>
      <c r="N224" s="603"/>
      <c r="O224" s="603"/>
      <c r="P224" s="605"/>
      <c r="Q224" s="736"/>
      <c r="R224" s="736"/>
      <c r="S224" s="736"/>
      <c r="T224" s="1259"/>
      <c r="U224" s="1259"/>
      <c r="V224" s="1259"/>
    </row>
    <row r="225" spans="1:22" s="1243" customFormat="1" ht="30" customHeight="1">
      <c r="A225" s="737"/>
      <c r="B225" s="737"/>
      <c r="C225" s="734"/>
      <c r="D225" s="1272"/>
      <c r="E225" s="735" t="s">
        <v>222</v>
      </c>
      <c r="F225" s="735" t="s">
        <v>222</v>
      </c>
      <c r="G225" s="603"/>
      <c r="H225" s="603"/>
      <c r="I225" s="604" t="s">
        <v>222</v>
      </c>
      <c r="J225" s="580" t="s">
        <v>222</v>
      </c>
      <c r="K225" s="603"/>
      <c r="L225" s="603"/>
      <c r="M225" s="603"/>
      <c r="N225" s="603"/>
      <c r="O225" s="603"/>
      <c r="P225" s="605"/>
      <c r="Q225" s="736"/>
      <c r="R225" s="736"/>
      <c r="S225" s="736"/>
      <c r="T225" s="1259"/>
      <c r="U225" s="1259"/>
      <c r="V225" s="1259"/>
    </row>
    <row r="226" spans="1:22" s="1243" customFormat="1" ht="30" customHeight="1">
      <c r="A226" s="737"/>
      <c r="B226" s="737"/>
      <c r="C226" s="734"/>
      <c r="D226" s="1272"/>
      <c r="E226" s="735" t="s">
        <v>222</v>
      </c>
      <c r="F226" s="735" t="s">
        <v>222</v>
      </c>
      <c r="G226" s="603"/>
      <c r="H226" s="603"/>
      <c r="I226" s="604" t="s">
        <v>222</v>
      </c>
      <c r="J226" s="580" t="s">
        <v>222</v>
      </c>
      <c r="K226" s="603"/>
      <c r="L226" s="603"/>
      <c r="M226" s="603"/>
      <c r="N226" s="603"/>
      <c r="O226" s="603"/>
      <c r="P226" s="605"/>
      <c r="Q226" s="736"/>
      <c r="R226" s="736"/>
      <c r="S226" s="736"/>
      <c r="T226" s="1259"/>
      <c r="U226" s="1259"/>
      <c r="V226" s="1259"/>
    </row>
    <row r="227" spans="1:22" s="1243" customFormat="1" ht="30" customHeight="1">
      <c r="A227" s="737"/>
      <c r="B227" s="737"/>
      <c r="C227" s="734"/>
      <c r="D227" s="1272"/>
      <c r="E227" s="735" t="s">
        <v>222</v>
      </c>
      <c r="F227" s="735" t="s">
        <v>222</v>
      </c>
      <c r="G227" s="603"/>
      <c r="H227" s="603"/>
      <c r="I227" s="604" t="s">
        <v>222</v>
      </c>
      <c r="J227" s="580" t="s">
        <v>222</v>
      </c>
      <c r="K227" s="603"/>
      <c r="L227" s="603"/>
      <c r="M227" s="603"/>
      <c r="N227" s="603"/>
      <c r="O227" s="603"/>
      <c r="P227" s="605"/>
      <c r="Q227" s="736"/>
      <c r="R227" s="736"/>
      <c r="S227" s="736"/>
      <c r="T227" s="1259"/>
      <c r="U227" s="1259"/>
      <c r="V227" s="1259"/>
    </row>
    <row r="228" spans="1:22" s="1243" customFormat="1" ht="30" customHeight="1">
      <c r="A228" s="737"/>
      <c r="B228" s="737"/>
      <c r="C228" s="734"/>
      <c r="D228" s="1272"/>
      <c r="E228" s="735" t="s">
        <v>222</v>
      </c>
      <c r="F228" s="735" t="s">
        <v>222</v>
      </c>
      <c r="G228" s="603"/>
      <c r="H228" s="603"/>
      <c r="I228" s="604" t="s">
        <v>222</v>
      </c>
      <c r="J228" s="580" t="s">
        <v>222</v>
      </c>
      <c r="K228" s="603"/>
      <c r="L228" s="603"/>
      <c r="M228" s="603"/>
      <c r="N228" s="603"/>
      <c r="O228" s="603"/>
      <c r="P228" s="605"/>
      <c r="Q228" s="736"/>
      <c r="R228" s="736"/>
      <c r="S228" s="736"/>
      <c r="T228" s="1259"/>
      <c r="U228" s="1259"/>
      <c r="V228" s="1259"/>
    </row>
    <row r="229" spans="1:22" s="1243" customFormat="1" ht="30" customHeight="1">
      <c r="A229" s="737"/>
      <c r="B229" s="737"/>
      <c r="C229" s="734"/>
      <c r="D229" s="1272"/>
      <c r="E229" s="735" t="s">
        <v>222</v>
      </c>
      <c r="F229" s="735" t="s">
        <v>222</v>
      </c>
      <c r="G229" s="603"/>
      <c r="H229" s="603"/>
      <c r="I229" s="604" t="s">
        <v>222</v>
      </c>
      <c r="J229" s="580" t="s">
        <v>222</v>
      </c>
      <c r="K229" s="603"/>
      <c r="L229" s="603"/>
      <c r="M229" s="603"/>
      <c r="N229" s="603"/>
      <c r="O229" s="603"/>
      <c r="P229" s="605"/>
      <c r="Q229" s="736"/>
      <c r="R229" s="736"/>
      <c r="S229" s="736"/>
      <c r="T229" s="1259"/>
      <c r="U229" s="1259"/>
      <c r="V229" s="1259"/>
    </row>
    <row r="230" spans="1:22" s="1243" customFormat="1" ht="30" customHeight="1">
      <c r="A230" s="737"/>
      <c r="B230" s="737"/>
      <c r="C230" s="734"/>
      <c r="D230" s="1272"/>
      <c r="E230" s="735" t="s">
        <v>222</v>
      </c>
      <c r="F230" s="735" t="s">
        <v>222</v>
      </c>
      <c r="G230" s="603"/>
      <c r="H230" s="603"/>
      <c r="I230" s="604" t="s">
        <v>222</v>
      </c>
      <c r="J230" s="580" t="s">
        <v>222</v>
      </c>
      <c r="K230" s="603"/>
      <c r="L230" s="603"/>
      <c r="M230" s="603"/>
      <c r="N230" s="603"/>
      <c r="O230" s="603"/>
      <c r="P230" s="605"/>
      <c r="Q230" s="736"/>
      <c r="R230" s="736"/>
      <c r="S230" s="736"/>
      <c r="T230" s="1259"/>
      <c r="U230" s="1259"/>
      <c r="V230" s="1259"/>
    </row>
    <row r="231" spans="1:22" s="1243" customFormat="1" ht="30" customHeight="1">
      <c r="A231" s="737"/>
      <c r="B231" s="737"/>
      <c r="C231" s="734"/>
      <c r="D231" s="1272"/>
      <c r="E231" s="735" t="s">
        <v>222</v>
      </c>
      <c r="F231" s="735" t="s">
        <v>222</v>
      </c>
      <c r="G231" s="603"/>
      <c r="H231" s="603"/>
      <c r="I231" s="604" t="s">
        <v>222</v>
      </c>
      <c r="J231" s="580" t="s">
        <v>222</v>
      </c>
      <c r="K231" s="603"/>
      <c r="L231" s="603"/>
      <c r="M231" s="603"/>
      <c r="N231" s="603"/>
      <c r="O231" s="603"/>
      <c r="P231" s="605"/>
      <c r="Q231" s="736"/>
      <c r="R231" s="736"/>
      <c r="S231" s="736"/>
      <c r="T231" s="1259"/>
      <c r="U231" s="1259"/>
      <c r="V231" s="1259"/>
    </row>
    <row r="232" spans="1:22" s="1243" customFormat="1" ht="30" customHeight="1">
      <c r="A232" s="737"/>
      <c r="B232" s="737"/>
      <c r="C232" s="734"/>
      <c r="D232" s="1272"/>
      <c r="E232" s="735" t="s">
        <v>222</v>
      </c>
      <c r="F232" s="735" t="s">
        <v>222</v>
      </c>
      <c r="G232" s="603"/>
      <c r="H232" s="603"/>
      <c r="I232" s="604" t="s">
        <v>222</v>
      </c>
      <c r="J232" s="580" t="s">
        <v>222</v>
      </c>
      <c r="K232" s="603"/>
      <c r="L232" s="603"/>
      <c r="M232" s="603"/>
      <c r="N232" s="603"/>
      <c r="O232" s="603"/>
      <c r="P232" s="605"/>
      <c r="Q232" s="736"/>
      <c r="R232" s="736"/>
      <c r="S232" s="736"/>
      <c r="T232" s="1259"/>
      <c r="U232" s="1259"/>
      <c r="V232" s="1259"/>
    </row>
    <row r="233" spans="1:22" s="1243" customFormat="1" ht="30" customHeight="1">
      <c r="A233" s="737"/>
      <c r="B233" s="737"/>
      <c r="C233" s="734"/>
      <c r="D233" s="1272"/>
      <c r="E233" s="735" t="s">
        <v>222</v>
      </c>
      <c r="F233" s="735" t="s">
        <v>222</v>
      </c>
      <c r="G233" s="603"/>
      <c r="H233" s="603"/>
      <c r="I233" s="604" t="s">
        <v>222</v>
      </c>
      <c r="J233" s="580" t="s">
        <v>222</v>
      </c>
      <c r="K233" s="603"/>
      <c r="L233" s="603"/>
      <c r="M233" s="603"/>
      <c r="N233" s="603"/>
      <c r="O233" s="603"/>
      <c r="P233" s="605"/>
      <c r="Q233" s="736"/>
      <c r="R233" s="736"/>
      <c r="S233" s="736"/>
      <c r="T233" s="1259"/>
      <c r="U233" s="1259"/>
      <c r="V233" s="1259"/>
    </row>
    <row r="234" spans="1:22" s="1243" customFormat="1" ht="30" customHeight="1">
      <c r="A234" s="737"/>
      <c r="B234" s="737"/>
      <c r="C234" s="734"/>
      <c r="D234" s="1272"/>
      <c r="E234" s="735" t="s">
        <v>222</v>
      </c>
      <c r="F234" s="735" t="s">
        <v>222</v>
      </c>
      <c r="G234" s="603"/>
      <c r="H234" s="603"/>
      <c r="I234" s="604" t="s">
        <v>222</v>
      </c>
      <c r="J234" s="580" t="s">
        <v>222</v>
      </c>
      <c r="K234" s="603"/>
      <c r="L234" s="603"/>
      <c r="M234" s="603"/>
      <c r="N234" s="603"/>
      <c r="O234" s="603"/>
      <c r="P234" s="605"/>
      <c r="Q234" s="736"/>
      <c r="R234" s="736"/>
      <c r="S234" s="736"/>
      <c r="T234" s="1259"/>
      <c r="U234" s="1259"/>
      <c r="V234" s="1259"/>
    </row>
    <row r="235" spans="1:22" s="1243" customFormat="1" ht="30" customHeight="1">
      <c r="A235" s="737"/>
      <c r="B235" s="737"/>
      <c r="C235" s="734"/>
      <c r="D235" s="1272"/>
      <c r="E235" s="735" t="s">
        <v>222</v>
      </c>
      <c r="F235" s="735" t="s">
        <v>222</v>
      </c>
      <c r="G235" s="603"/>
      <c r="H235" s="603"/>
      <c r="I235" s="604" t="s">
        <v>222</v>
      </c>
      <c r="J235" s="580" t="s">
        <v>222</v>
      </c>
      <c r="K235" s="603"/>
      <c r="L235" s="603"/>
      <c r="M235" s="603"/>
      <c r="N235" s="603"/>
      <c r="O235" s="603"/>
      <c r="P235" s="605"/>
      <c r="Q235" s="736"/>
      <c r="R235" s="736"/>
      <c r="S235" s="736"/>
      <c r="T235" s="1259"/>
      <c r="U235" s="1259"/>
      <c r="V235" s="1259"/>
    </row>
    <row r="236" spans="1:22" s="1243" customFormat="1" ht="30" customHeight="1">
      <c r="A236" s="737"/>
      <c r="B236" s="737"/>
      <c r="C236" s="734"/>
      <c r="D236" s="1272"/>
      <c r="E236" s="735" t="s">
        <v>222</v>
      </c>
      <c r="F236" s="735" t="s">
        <v>222</v>
      </c>
      <c r="G236" s="603"/>
      <c r="H236" s="603"/>
      <c r="I236" s="604" t="s">
        <v>222</v>
      </c>
      <c r="J236" s="580" t="s">
        <v>222</v>
      </c>
      <c r="K236" s="603"/>
      <c r="L236" s="603"/>
      <c r="M236" s="603"/>
      <c r="N236" s="603"/>
      <c r="O236" s="603"/>
      <c r="P236" s="605"/>
      <c r="Q236" s="736"/>
      <c r="R236" s="736"/>
      <c r="S236" s="736"/>
      <c r="T236" s="1259"/>
      <c r="U236" s="1259"/>
      <c r="V236" s="1259"/>
    </row>
    <row r="237" spans="1:22" s="1243" customFormat="1" ht="30" customHeight="1">
      <c r="A237" s="737"/>
      <c r="B237" s="737"/>
      <c r="C237" s="734"/>
      <c r="D237" s="1272"/>
      <c r="E237" s="735" t="s">
        <v>222</v>
      </c>
      <c r="F237" s="735" t="s">
        <v>222</v>
      </c>
      <c r="G237" s="603"/>
      <c r="H237" s="603"/>
      <c r="I237" s="604" t="s">
        <v>222</v>
      </c>
      <c r="J237" s="580" t="s">
        <v>222</v>
      </c>
      <c r="K237" s="603"/>
      <c r="L237" s="603"/>
      <c r="M237" s="603"/>
      <c r="N237" s="603"/>
      <c r="O237" s="603"/>
      <c r="P237" s="605"/>
      <c r="Q237" s="736"/>
      <c r="R237" s="736"/>
      <c r="S237" s="736"/>
      <c r="T237" s="1259"/>
      <c r="U237" s="1259"/>
      <c r="V237" s="1259"/>
    </row>
    <row r="238" spans="1:22" s="1243" customFormat="1" ht="30" customHeight="1">
      <c r="A238" s="737"/>
      <c r="B238" s="737"/>
      <c r="C238" s="734"/>
      <c r="D238" s="1272"/>
      <c r="E238" s="735" t="s">
        <v>222</v>
      </c>
      <c r="F238" s="735" t="s">
        <v>222</v>
      </c>
      <c r="G238" s="603"/>
      <c r="H238" s="603"/>
      <c r="I238" s="604" t="s">
        <v>222</v>
      </c>
      <c r="J238" s="580" t="s">
        <v>222</v>
      </c>
      <c r="K238" s="603"/>
      <c r="L238" s="603"/>
      <c r="M238" s="603"/>
      <c r="N238" s="603"/>
      <c r="O238" s="603"/>
      <c r="P238" s="605"/>
      <c r="Q238" s="736"/>
      <c r="R238" s="736"/>
      <c r="S238" s="736"/>
      <c r="T238" s="1259"/>
      <c r="U238" s="1259"/>
      <c r="V238" s="1259"/>
    </row>
    <row r="239" spans="1:22" s="1243" customFormat="1" ht="30" customHeight="1">
      <c r="A239" s="737"/>
      <c r="B239" s="737"/>
      <c r="C239" s="734"/>
      <c r="D239" s="1272"/>
      <c r="E239" s="735" t="s">
        <v>222</v>
      </c>
      <c r="F239" s="735" t="s">
        <v>222</v>
      </c>
      <c r="G239" s="603"/>
      <c r="H239" s="603"/>
      <c r="I239" s="604" t="s">
        <v>222</v>
      </c>
      <c r="J239" s="580" t="s">
        <v>222</v>
      </c>
      <c r="K239" s="603"/>
      <c r="L239" s="603"/>
      <c r="M239" s="603"/>
      <c r="N239" s="603"/>
      <c r="O239" s="603"/>
      <c r="P239" s="605"/>
      <c r="Q239" s="736"/>
      <c r="R239" s="736"/>
      <c r="S239" s="736"/>
      <c r="T239" s="1259"/>
      <c r="U239" s="1259"/>
      <c r="V239" s="1259"/>
    </row>
    <row r="240" spans="1:22" s="1243" customFormat="1" ht="30" customHeight="1">
      <c r="A240" s="737"/>
      <c r="B240" s="737"/>
      <c r="C240" s="734"/>
      <c r="D240" s="1272"/>
      <c r="E240" s="735" t="s">
        <v>222</v>
      </c>
      <c r="F240" s="735" t="s">
        <v>222</v>
      </c>
      <c r="G240" s="603"/>
      <c r="H240" s="603"/>
      <c r="I240" s="604" t="s">
        <v>222</v>
      </c>
      <c r="J240" s="580" t="s">
        <v>222</v>
      </c>
      <c r="K240" s="603"/>
      <c r="L240" s="603"/>
      <c r="M240" s="603"/>
      <c r="N240" s="603"/>
      <c r="O240" s="603"/>
      <c r="P240" s="605"/>
      <c r="Q240" s="736"/>
      <c r="R240" s="736"/>
      <c r="S240" s="736"/>
      <c r="T240" s="1259"/>
      <c r="U240" s="1259"/>
      <c r="V240" s="1259"/>
    </row>
    <row r="241" spans="1:22" s="1243" customFormat="1" ht="30" customHeight="1">
      <c r="A241" s="737"/>
      <c r="B241" s="737"/>
      <c r="C241" s="734"/>
      <c r="D241" s="1272"/>
      <c r="E241" s="735" t="s">
        <v>222</v>
      </c>
      <c r="F241" s="735" t="s">
        <v>222</v>
      </c>
      <c r="G241" s="603"/>
      <c r="H241" s="603"/>
      <c r="I241" s="604" t="s">
        <v>222</v>
      </c>
      <c r="J241" s="580" t="s">
        <v>222</v>
      </c>
      <c r="K241" s="603"/>
      <c r="L241" s="603"/>
      <c r="M241" s="603"/>
      <c r="N241" s="603"/>
      <c r="O241" s="603"/>
      <c r="P241" s="605"/>
      <c r="Q241" s="736"/>
      <c r="R241" s="736"/>
      <c r="S241" s="736"/>
      <c r="T241" s="1259"/>
      <c r="U241" s="1259"/>
      <c r="V241" s="1259"/>
    </row>
    <row r="242" spans="1:22" s="1243" customFormat="1" ht="30" customHeight="1">
      <c r="A242" s="737"/>
      <c r="B242" s="737"/>
      <c r="C242" s="734"/>
      <c r="D242" s="1272"/>
      <c r="E242" s="735" t="s">
        <v>222</v>
      </c>
      <c r="F242" s="735" t="s">
        <v>222</v>
      </c>
      <c r="G242" s="603"/>
      <c r="H242" s="603"/>
      <c r="I242" s="604" t="s">
        <v>222</v>
      </c>
      <c r="J242" s="580" t="s">
        <v>222</v>
      </c>
      <c r="K242" s="603"/>
      <c r="L242" s="603"/>
      <c r="M242" s="603"/>
      <c r="N242" s="603"/>
      <c r="O242" s="603"/>
      <c r="P242" s="605"/>
      <c r="Q242" s="736"/>
      <c r="R242" s="736"/>
      <c r="S242" s="736"/>
      <c r="T242" s="1259"/>
      <c r="U242" s="1259"/>
      <c r="V242" s="1259"/>
    </row>
    <row r="243" spans="1:22" s="1243" customFormat="1" ht="30" customHeight="1">
      <c r="A243" s="737"/>
      <c r="B243" s="737"/>
      <c r="C243" s="734"/>
      <c r="D243" s="1272"/>
      <c r="E243" s="735" t="s">
        <v>222</v>
      </c>
      <c r="F243" s="735" t="s">
        <v>222</v>
      </c>
      <c r="G243" s="603"/>
      <c r="H243" s="603"/>
      <c r="I243" s="604" t="s">
        <v>222</v>
      </c>
      <c r="J243" s="580" t="s">
        <v>222</v>
      </c>
      <c r="K243" s="603"/>
      <c r="L243" s="603"/>
      <c r="M243" s="603"/>
      <c r="N243" s="603"/>
      <c r="O243" s="603"/>
      <c r="P243" s="605"/>
      <c r="Q243" s="736"/>
      <c r="R243" s="736"/>
      <c r="S243" s="736"/>
      <c r="T243" s="1259"/>
      <c r="U243" s="1259"/>
      <c r="V243" s="1259"/>
    </row>
    <row r="244" spans="1:22" s="1243" customFormat="1" ht="30" customHeight="1">
      <c r="A244" s="737"/>
      <c r="B244" s="737"/>
      <c r="C244" s="734"/>
      <c r="D244" s="1272"/>
      <c r="E244" s="735" t="s">
        <v>222</v>
      </c>
      <c r="F244" s="735" t="s">
        <v>222</v>
      </c>
      <c r="G244" s="603"/>
      <c r="H244" s="603"/>
      <c r="I244" s="604" t="s">
        <v>222</v>
      </c>
      <c r="J244" s="580" t="s">
        <v>222</v>
      </c>
      <c r="K244" s="603"/>
      <c r="L244" s="603"/>
      <c r="M244" s="603"/>
      <c r="N244" s="603"/>
      <c r="O244" s="603"/>
      <c r="P244" s="605"/>
      <c r="Q244" s="736"/>
      <c r="R244" s="736"/>
      <c r="S244" s="736"/>
      <c r="T244" s="1259"/>
      <c r="U244" s="1259"/>
      <c r="V244" s="1259"/>
    </row>
    <row r="245" spans="1:22" s="1243" customFormat="1" ht="30" customHeight="1">
      <c r="A245" s="737"/>
      <c r="B245" s="737"/>
      <c r="C245" s="734"/>
      <c r="D245" s="1272"/>
      <c r="E245" s="735" t="s">
        <v>222</v>
      </c>
      <c r="F245" s="735" t="s">
        <v>222</v>
      </c>
      <c r="G245" s="603"/>
      <c r="H245" s="603"/>
      <c r="I245" s="604" t="s">
        <v>222</v>
      </c>
      <c r="J245" s="580" t="s">
        <v>222</v>
      </c>
      <c r="K245" s="603"/>
      <c r="L245" s="603"/>
      <c r="M245" s="603"/>
      <c r="N245" s="603"/>
      <c r="O245" s="603"/>
      <c r="P245" s="605"/>
      <c r="Q245" s="736"/>
      <c r="R245" s="736"/>
      <c r="S245" s="736"/>
      <c r="T245" s="1259"/>
      <c r="U245" s="1259"/>
      <c r="V245" s="1259"/>
    </row>
    <row r="246" spans="1:22" s="1243" customFormat="1" ht="30" customHeight="1">
      <c r="A246" s="737"/>
      <c r="B246" s="737"/>
      <c r="C246" s="734"/>
      <c r="D246" s="1272"/>
      <c r="E246" s="735" t="s">
        <v>222</v>
      </c>
      <c r="F246" s="735" t="s">
        <v>222</v>
      </c>
      <c r="G246" s="603"/>
      <c r="H246" s="603"/>
      <c r="I246" s="604" t="s">
        <v>222</v>
      </c>
      <c r="J246" s="580" t="s">
        <v>222</v>
      </c>
      <c r="K246" s="603"/>
      <c r="L246" s="603"/>
      <c r="M246" s="603"/>
      <c r="N246" s="603"/>
      <c r="O246" s="603"/>
      <c r="P246" s="605"/>
      <c r="Q246" s="736"/>
      <c r="R246" s="736"/>
      <c r="S246" s="736"/>
      <c r="T246" s="1259"/>
      <c r="U246" s="1259"/>
      <c r="V246" s="1259"/>
    </row>
    <row r="247" spans="1:22" s="1243" customFormat="1" ht="30" customHeight="1">
      <c r="A247" s="737"/>
      <c r="B247" s="737"/>
      <c r="C247" s="734"/>
      <c r="D247" s="1272"/>
      <c r="E247" s="735" t="s">
        <v>222</v>
      </c>
      <c r="F247" s="735" t="s">
        <v>222</v>
      </c>
      <c r="G247" s="603"/>
      <c r="H247" s="603"/>
      <c r="I247" s="604" t="s">
        <v>222</v>
      </c>
      <c r="J247" s="580" t="s">
        <v>222</v>
      </c>
      <c r="K247" s="603"/>
      <c r="L247" s="603"/>
      <c r="M247" s="603"/>
      <c r="N247" s="603"/>
      <c r="O247" s="603"/>
      <c r="P247" s="605"/>
      <c r="Q247" s="736"/>
      <c r="R247" s="736"/>
      <c r="S247" s="736"/>
      <c r="T247" s="1259"/>
      <c r="U247" s="1259"/>
      <c r="V247" s="1259"/>
    </row>
    <row r="248" spans="1:22" s="1243" customFormat="1" ht="30" customHeight="1">
      <c r="A248" s="737"/>
      <c r="B248" s="737"/>
      <c r="C248" s="734"/>
      <c r="D248" s="1272"/>
      <c r="E248" s="735" t="s">
        <v>222</v>
      </c>
      <c r="F248" s="735" t="s">
        <v>222</v>
      </c>
      <c r="G248" s="603"/>
      <c r="H248" s="603"/>
      <c r="I248" s="604" t="s">
        <v>222</v>
      </c>
      <c r="J248" s="580" t="s">
        <v>222</v>
      </c>
      <c r="K248" s="603"/>
      <c r="L248" s="603"/>
      <c r="M248" s="603"/>
      <c r="N248" s="603"/>
      <c r="O248" s="603"/>
      <c r="P248" s="605"/>
      <c r="Q248" s="736"/>
      <c r="R248" s="736"/>
      <c r="S248" s="736"/>
      <c r="T248" s="1259"/>
      <c r="U248" s="1259"/>
      <c r="V248" s="1259"/>
    </row>
    <row r="249" spans="1:22" s="1243" customFormat="1" ht="30" customHeight="1">
      <c r="A249" s="737"/>
      <c r="B249" s="737"/>
      <c r="C249" s="734"/>
      <c r="D249" s="1272"/>
      <c r="E249" s="735" t="s">
        <v>222</v>
      </c>
      <c r="F249" s="735" t="s">
        <v>222</v>
      </c>
      <c r="G249" s="603"/>
      <c r="H249" s="603"/>
      <c r="I249" s="604" t="s">
        <v>222</v>
      </c>
      <c r="J249" s="580" t="s">
        <v>222</v>
      </c>
      <c r="K249" s="603"/>
      <c r="L249" s="603"/>
      <c r="M249" s="603"/>
      <c r="N249" s="603"/>
      <c r="O249" s="603"/>
      <c r="P249" s="605"/>
      <c r="Q249" s="736"/>
      <c r="R249" s="736"/>
      <c r="S249" s="736"/>
      <c r="T249" s="1259"/>
      <c r="U249" s="1259"/>
      <c r="V249" s="1259"/>
    </row>
    <row r="250" spans="1:22" s="1243" customFormat="1" ht="30" customHeight="1">
      <c r="A250" s="737"/>
      <c r="B250" s="737"/>
      <c r="C250" s="734"/>
      <c r="D250" s="1272"/>
      <c r="E250" s="735" t="s">
        <v>222</v>
      </c>
      <c r="F250" s="735" t="s">
        <v>222</v>
      </c>
      <c r="G250" s="603"/>
      <c r="H250" s="603"/>
      <c r="I250" s="604" t="s">
        <v>222</v>
      </c>
      <c r="J250" s="580" t="s">
        <v>222</v>
      </c>
      <c r="K250" s="603"/>
      <c r="L250" s="603"/>
      <c r="M250" s="603"/>
      <c r="N250" s="603"/>
      <c r="O250" s="603"/>
      <c r="P250" s="605"/>
      <c r="Q250" s="736"/>
      <c r="R250" s="736"/>
      <c r="S250" s="736"/>
      <c r="T250" s="1259"/>
      <c r="U250" s="1259"/>
      <c r="V250" s="1259"/>
    </row>
    <row r="251" spans="1:22" s="1243" customFormat="1" ht="30" customHeight="1">
      <c r="A251" s="737"/>
      <c r="B251" s="737"/>
      <c r="C251" s="734"/>
      <c r="D251" s="1272"/>
      <c r="E251" s="735" t="s">
        <v>222</v>
      </c>
      <c r="F251" s="735" t="s">
        <v>222</v>
      </c>
      <c r="G251" s="603"/>
      <c r="H251" s="603"/>
      <c r="I251" s="604" t="s">
        <v>222</v>
      </c>
      <c r="J251" s="580" t="s">
        <v>222</v>
      </c>
      <c r="K251" s="603"/>
      <c r="L251" s="603"/>
      <c r="M251" s="603"/>
      <c r="N251" s="603"/>
      <c r="O251" s="603"/>
      <c r="P251" s="605"/>
      <c r="Q251" s="736"/>
      <c r="R251" s="736"/>
      <c r="S251" s="736"/>
      <c r="T251" s="1259"/>
      <c r="U251" s="1259"/>
      <c r="V251" s="1259"/>
    </row>
    <row r="252" spans="1:22" s="1243" customFormat="1" ht="30" customHeight="1">
      <c r="A252" s="737"/>
      <c r="B252" s="737"/>
      <c r="C252" s="734"/>
      <c r="D252" s="1272"/>
      <c r="E252" s="735" t="s">
        <v>222</v>
      </c>
      <c r="F252" s="735" t="s">
        <v>222</v>
      </c>
      <c r="G252" s="603"/>
      <c r="H252" s="603"/>
      <c r="I252" s="604" t="s">
        <v>222</v>
      </c>
      <c r="J252" s="580" t="s">
        <v>222</v>
      </c>
      <c r="K252" s="603"/>
      <c r="L252" s="603"/>
      <c r="M252" s="603"/>
      <c r="N252" s="603"/>
      <c r="O252" s="603"/>
      <c r="P252" s="605"/>
      <c r="Q252" s="736"/>
      <c r="R252" s="736"/>
      <c r="S252" s="736"/>
      <c r="T252" s="1259"/>
      <c r="U252" s="1259"/>
      <c r="V252" s="1259"/>
    </row>
    <row r="253" spans="1:22" s="1243" customFormat="1" ht="30" customHeight="1">
      <c r="A253" s="737"/>
      <c r="B253" s="737"/>
      <c r="C253" s="734"/>
      <c r="D253" s="1272"/>
      <c r="E253" s="735" t="s">
        <v>222</v>
      </c>
      <c r="F253" s="735" t="s">
        <v>222</v>
      </c>
      <c r="G253" s="603"/>
      <c r="H253" s="603"/>
      <c r="I253" s="604" t="s">
        <v>222</v>
      </c>
      <c r="J253" s="580" t="s">
        <v>222</v>
      </c>
      <c r="K253" s="603"/>
      <c r="L253" s="603"/>
      <c r="M253" s="603"/>
      <c r="N253" s="603"/>
      <c r="O253" s="603"/>
      <c r="P253" s="605"/>
      <c r="Q253" s="736"/>
      <c r="R253" s="736"/>
      <c r="S253" s="736"/>
      <c r="T253" s="1259"/>
      <c r="U253" s="1259"/>
      <c r="V253" s="1259"/>
    </row>
    <row r="254" spans="1:22" s="1243" customFormat="1" ht="30" customHeight="1">
      <c r="A254" s="737"/>
      <c r="B254" s="737"/>
      <c r="C254" s="734"/>
      <c r="D254" s="1272"/>
      <c r="E254" s="735" t="s">
        <v>222</v>
      </c>
      <c r="F254" s="735" t="s">
        <v>222</v>
      </c>
      <c r="G254" s="603"/>
      <c r="H254" s="603"/>
      <c r="I254" s="604" t="s">
        <v>222</v>
      </c>
      <c r="J254" s="580" t="s">
        <v>222</v>
      </c>
      <c r="K254" s="603"/>
      <c r="L254" s="603"/>
      <c r="M254" s="603"/>
      <c r="N254" s="603"/>
      <c r="O254" s="603"/>
      <c r="P254" s="605"/>
      <c r="Q254" s="736"/>
      <c r="R254" s="736"/>
      <c r="S254" s="736"/>
      <c r="T254" s="1259"/>
      <c r="U254" s="1259"/>
      <c r="V254" s="1259"/>
    </row>
    <row r="255" spans="1:22" s="1243" customFormat="1" ht="30" customHeight="1">
      <c r="A255" s="737"/>
      <c r="B255" s="737"/>
      <c r="C255" s="734"/>
      <c r="D255" s="1272"/>
      <c r="E255" s="735" t="s">
        <v>222</v>
      </c>
      <c r="F255" s="735" t="s">
        <v>222</v>
      </c>
      <c r="G255" s="603"/>
      <c r="H255" s="603"/>
      <c r="I255" s="604" t="s">
        <v>222</v>
      </c>
      <c r="J255" s="580" t="s">
        <v>222</v>
      </c>
      <c r="K255" s="603"/>
      <c r="L255" s="603"/>
      <c r="M255" s="603"/>
      <c r="N255" s="603"/>
      <c r="O255" s="603"/>
      <c r="P255" s="605"/>
      <c r="Q255" s="736"/>
      <c r="R255" s="736"/>
      <c r="S255" s="736"/>
      <c r="T255" s="1259"/>
      <c r="U255" s="1259"/>
      <c r="V255" s="1259"/>
    </row>
    <row r="256" spans="1:22" s="1243" customFormat="1" ht="30" customHeight="1">
      <c r="A256" s="737"/>
      <c r="B256" s="737"/>
      <c r="C256" s="734"/>
      <c r="D256" s="1272"/>
      <c r="E256" s="735" t="s">
        <v>222</v>
      </c>
      <c r="F256" s="735" t="s">
        <v>222</v>
      </c>
      <c r="G256" s="603"/>
      <c r="H256" s="603"/>
      <c r="I256" s="604" t="s">
        <v>222</v>
      </c>
      <c r="J256" s="580" t="s">
        <v>222</v>
      </c>
      <c r="K256" s="603"/>
      <c r="L256" s="603"/>
      <c r="M256" s="603"/>
      <c r="N256" s="603"/>
      <c r="O256" s="603"/>
      <c r="P256" s="605"/>
      <c r="Q256" s="736"/>
      <c r="R256" s="736"/>
      <c r="S256" s="736"/>
      <c r="T256" s="1259"/>
      <c r="U256" s="1259"/>
      <c r="V256" s="1259"/>
    </row>
    <row r="257" spans="1:22" s="1243" customFormat="1" ht="30" customHeight="1">
      <c r="A257" s="737"/>
      <c r="B257" s="737"/>
      <c r="C257" s="734"/>
      <c r="D257" s="1272"/>
      <c r="E257" s="735" t="s">
        <v>222</v>
      </c>
      <c r="F257" s="735" t="s">
        <v>222</v>
      </c>
      <c r="G257" s="603"/>
      <c r="H257" s="603"/>
      <c r="I257" s="604" t="s">
        <v>222</v>
      </c>
      <c r="J257" s="580" t="s">
        <v>222</v>
      </c>
      <c r="K257" s="603"/>
      <c r="L257" s="603"/>
      <c r="M257" s="603"/>
      <c r="N257" s="603"/>
      <c r="O257" s="603"/>
      <c r="P257" s="605"/>
      <c r="Q257" s="736"/>
      <c r="R257" s="736"/>
      <c r="S257" s="736"/>
      <c r="T257" s="1259"/>
      <c r="U257" s="1259"/>
      <c r="V257" s="1259"/>
    </row>
    <row r="258" spans="1:22" s="1243" customFormat="1" ht="30" customHeight="1">
      <c r="A258" s="737"/>
      <c r="B258" s="737"/>
      <c r="C258" s="734"/>
      <c r="D258" s="1272"/>
      <c r="E258" s="735" t="s">
        <v>222</v>
      </c>
      <c r="F258" s="735" t="s">
        <v>222</v>
      </c>
      <c r="G258" s="603"/>
      <c r="H258" s="603"/>
      <c r="I258" s="604" t="s">
        <v>222</v>
      </c>
      <c r="J258" s="580" t="s">
        <v>222</v>
      </c>
      <c r="K258" s="603"/>
      <c r="L258" s="603"/>
      <c r="M258" s="603"/>
      <c r="N258" s="603"/>
      <c r="O258" s="603"/>
      <c r="P258" s="605"/>
      <c r="Q258" s="736"/>
      <c r="R258" s="736"/>
      <c r="S258" s="736"/>
      <c r="T258" s="1259"/>
      <c r="U258" s="1259"/>
      <c r="V258" s="1259"/>
    </row>
    <row r="259" spans="1:22" s="1243" customFormat="1" ht="30" customHeight="1">
      <c r="A259" s="737"/>
      <c r="B259" s="737"/>
      <c r="C259" s="734"/>
      <c r="D259" s="1272"/>
      <c r="E259" s="735" t="s">
        <v>222</v>
      </c>
      <c r="F259" s="735" t="s">
        <v>222</v>
      </c>
      <c r="G259" s="603"/>
      <c r="H259" s="603"/>
      <c r="I259" s="604" t="s">
        <v>222</v>
      </c>
      <c r="J259" s="580" t="s">
        <v>222</v>
      </c>
      <c r="K259" s="603"/>
      <c r="L259" s="603"/>
      <c r="M259" s="603"/>
      <c r="N259" s="603"/>
      <c r="O259" s="603"/>
      <c r="P259" s="605"/>
      <c r="Q259" s="736"/>
      <c r="R259" s="736"/>
      <c r="S259" s="736"/>
      <c r="T259" s="1259"/>
      <c r="U259" s="1259"/>
      <c r="V259" s="1259"/>
    </row>
    <row r="260" spans="1:22" s="1243" customFormat="1" ht="30" customHeight="1">
      <c r="A260" s="737"/>
      <c r="B260" s="737"/>
      <c r="C260" s="734"/>
      <c r="D260" s="1272"/>
      <c r="E260" s="735" t="s">
        <v>222</v>
      </c>
      <c r="F260" s="735" t="s">
        <v>222</v>
      </c>
      <c r="G260" s="603"/>
      <c r="H260" s="603"/>
      <c r="I260" s="604" t="s">
        <v>222</v>
      </c>
      <c r="J260" s="580" t="s">
        <v>222</v>
      </c>
      <c r="K260" s="603"/>
      <c r="L260" s="603"/>
      <c r="M260" s="603"/>
      <c r="N260" s="603"/>
      <c r="O260" s="603"/>
      <c r="P260" s="605"/>
      <c r="Q260" s="736"/>
      <c r="R260" s="736"/>
      <c r="S260" s="736"/>
      <c r="T260" s="1259"/>
      <c r="U260" s="1259"/>
      <c r="V260" s="1259"/>
    </row>
    <row r="261" spans="1:22" s="1243" customFormat="1" ht="30" customHeight="1">
      <c r="A261" s="737"/>
      <c r="B261" s="737"/>
      <c r="C261" s="734"/>
      <c r="D261" s="1272"/>
      <c r="E261" s="735" t="s">
        <v>222</v>
      </c>
      <c r="F261" s="735" t="s">
        <v>222</v>
      </c>
      <c r="G261" s="603"/>
      <c r="H261" s="603"/>
      <c r="I261" s="604" t="s">
        <v>222</v>
      </c>
      <c r="J261" s="580" t="s">
        <v>222</v>
      </c>
      <c r="K261" s="603"/>
      <c r="L261" s="603"/>
      <c r="M261" s="603"/>
      <c r="N261" s="603"/>
      <c r="O261" s="603"/>
      <c r="P261" s="605"/>
      <c r="Q261" s="736"/>
      <c r="R261" s="736"/>
      <c r="S261" s="736"/>
      <c r="T261" s="1259"/>
      <c r="U261" s="1259"/>
      <c r="V261" s="1259"/>
    </row>
    <row r="262" spans="1:22" s="1243" customFormat="1" ht="30" customHeight="1">
      <c r="A262" s="737"/>
      <c r="B262" s="737"/>
      <c r="C262" s="734"/>
      <c r="D262" s="1272"/>
      <c r="E262" s="735" t="s">
        <v>222</v>
      </c>
      <c r="F262" s="735" t="s">
        <v>222</v>
      </c>
      <c r="G262" s="603"/>
      <c r="H262" s="603"/>
      <c r="I262" s="604" t="s">
        <v>222</v>
      </c>
      <c r="J262" s="580" t="s">
        <v>222</v>
      </c>
      <c r="K262" s="603"/>
      <c r="L262" s="603"/>
      <c r="M262" s="603"/>
      <c r="N262" s="603"/>
      <c r="O262" s="603"/>
      <c r="P262" s="605"/>
      <c r="Q262" s="736"/>
      <c r="R262" s="736"/>
      <c r="S262" s="736"/>
      <c r="T262" s="1259"/>
      <c r="U262" s="1259"/>
      <c r="V262" s="1259"/>
    </row>
    <row r="263" spans="1:22" s="1243" customFormat="1" ht="30" customHeight="1">
      <c r="A263" s="737"/>
      <c r="B263" s="737"/>
      <c r="C263" s="734"/>
      <c r="D263" s="1272"/>
      <c r="E263" s="735" t="s">
        <v>222</v>
      </c>
      <c r="F263" s="735" t="s">
        <v>222</v>
      </c>
      <c r="G263" s="603"/>
      <c r="H263" s="603"/>
      <c r="I263" s="604" t="s">
        <v>222</v>
      </c>
      <c r="J263" s="580" t="s">
        <v>222</v>
      </c>
      <c r="K263" s="603"/>
      <c r="L263" s="603"/>
      <c r="M263" s="603"/>
      <c r="N263" s="603"/>
      <c r="O263" s="603"/>
      <c r="P263" s="605"/>
      <c r="Q263" s="736"/>
      <c r="R263" s="736"/>
      <c r="S263" s="736"/>
      <c r="T263" s="1259"/>
      <c r="U263" s="1259"/>
      <c r="V263" s="1259"/>
    </row>
    <row r="264" spans="1:22" s="1243" customFormat="1" ht="30" customHeight="1">
      <c r="A264" s="737"/>
      <c r="B264" s="737"/>
      <c r="C264" s="734"/>
      <c r="D264" s="1272"/>
      <c r="E264" s="735" t="s">
        <v>222</v>
      </c>
      <c r="F264" s="735" t="s">
        <v>222</v>
      </c>
      <c r="G264" s="603"/>
      <c r="H264" s="603"/>
      <c r="I264" s="604" t="s">
        <v>222</v>
      </c>
      <c r="J264" s="580" t="s">
        <v>222</v>
      </c>
      <c r="K264" s="603"/>
      <c r="L264" s="603"/>
      <c r="M264" s="603"/>
      <c r="N264" s="603"/>
      <c r="O264" s="603"/>
      <c r="P264" s="605"/>
      <c r="Q264" s="736"/>
      <c r="R264" s="736"/>
      <c r="S264" s="736"/>
      <c r="T264" s="1259"/>
      <c r="U264" s="1259"/>
      <c r="V264" s="1259"/>
    </row>
    <row r="265" spans="1:22" s="1243" customFormat="1" ht="30" customHeight="1">
      <c r="A265" s="737"/>
      <c r="B265" s="737"/>
      <c r="C265" s="734"/>
      <c r="D265" s="1272"/>
      <c r="E265" s="735" t="s">
        <v>222</v>
      </c>
      <c r="F265" s="735" t="s">
        <v>222</v>
      </c>
      <c r="G265" s="603"/>
      <c r="H265" s="603"/>
      <c r="I265" s="604" t="s">
        <v>222</v>
      </c>
      <c r="J265" s="580" t="s">
        <v>222</v>
      </c>
      <c r="K265" s="603"/>
      <c r="L265" s="603"/>
      <c r="M265" s="603"/>
      <c r="N265" s="603"/>
      <c r="O265" s="603"/>
      <c r="P265" s="605"/>
      <c r="Q265" s="736"/>
      <c r="R265" s="736"/>
      <c r="S265" s="736"/>
      <c r="T265" s="1259"/>
      <c r="U265" s="1259"/>
      <c r="V265" s="1259"/>
    </row>
    <row r="266" spans="1:22" s="1243" customFormat="1" ht="30" customHeight="1">
      <c r="A266" s="737"/>
      <c r="B266" s="737"/>
      <c r="C266" s="734"/>
      <c r="D266" s="1272"/>
      <c r="E266" s="735" t="s">
        <v>222</v>
      </c>
      <c r="F266" s="735" t="s">
        <v>222</v>
      </c>
      <c r="G266" s="603"/>
      <c r="H266" s="603"/>
      <c r="I266" s="604" t="s">
        <v>222</v>
      </c>
      <c r="J266" s="580" t="s">
        <v>222</v>
      </c>
      <c r="K266" s="603"/>
      <c r="L266" s="603"/>
      <c r="M266" s="603"/>
      <c r="N266" s="603"/>
      <c r="O266" s="603"/>
      <c r="P266" s="605"/>
      <c r="Q266" s="736"/>
      <c r="R266" s="736"/>
      <c r="S266" s="736"/>
      <c r="T266" s="1259"/>
      <c r="U266" s="1259"/>
      <c r="V266" s="1259"/>
    </row>
    <row r="267" spans="1:22" s="1243" customFormat="1" ht="30" customHeight="1">
      <c r="A267" s="737"/>
      <c r="B267" s="737"/>
      <c r="C267" s="734"/>
      <c r="D267" s="1272"/>
      <c r="E267" s="735" t="s">
        <v>222</v>
      </c>
      <c r="F267" s="735" t="s">
        <v>222</v>
      </c>
      <c r="G267" s="603"/>
      <c r="H267" s="603"/>
      <c r="I267" s="604" t="s">
        <v>222</v>
      </c>
      <c r="J267" s="580" t="s">
        <v>222</v>
      </c>
      <c r="K267" s="603"/>
      <c r="L267" s="603"/>
      <c r="M267" s="603"/>
      <c r="N267" s="603"/>
      <c r="O267" s="603"/>
      <c r="P267" s="605"/>
      <c r="Q267" s="736"/>
      <c r="R267" s="736"/>
      <c r="S267" s="736"/>
      <c r="T267" s="1259"/>
      <c r="U267" s="1259"/>
      <c r="V267" s="1259"/>
    </row>
    <row r="268" spans="1:22" s="1243" customFormat="1" ht="30" customHeight="1">
      <c r="A268" s="737"/>
      <c r="B268" s="737"/>
      <c r="C268" s="734"/>
      <c r="D268" s="1272"/>
      <c r="E268" s="735" t="s">
        <v>222</v>
      </c>
      <c r="F268" s="735" t="s">
        <v>222</v>
      </c>
      <c r="G268" s="603"/>
      <c r="H268" s="603"/>
      <c r="I268" s="604" t="s">
        <v>222</v>
      </c>
      <c r="J268" s="580" t="s">
        <v>222</v>
      </c>
      <c r="K268" s="603"/>
      <c r="L268" s="603"/>
      <c r="M268" s="603"/>
      <c r="N268" s="603"/>
      <c r="O268" s="603"/>
      <c r="P268" s="605"/>
      <c r="Q268" s="736"/>
      <c r="R268" s="736"/>
      <c r="S268" s="736"/>
      <c r="T268" s="1259"/>
      <c r="U268" s="1259"/>
      <c r="V268" s="1259"/>
    </row>
    <row r="269" spans="1:22" s="1243" customFormat="1" ht="30" customHeight="1">
      <c r="A269" s="737"/>
      <c r="B269" s="737"/>
      <c r="C269" s="734"/>
      <c r="D269" s="1272"/>
      <c r="E269" s="735" t="s">
        <v>222</v>
      </c>
      <c r="F269" s="735" t="s">
        <v>222</v>
      </c>
      <c r="G269" s="603"/>
      <c r="H269" s="603"/>
      <c r="I269" s="604" t="s">
        <v>222</v>
      </c>
      <c r="J269" s="580" t="s">
        <v>222</v>
      </c>
      <c r="K269" s="603"/>
      <c r="L269" s="603"/>
      <c r="M269" s="603"/>
      <c r="N269" s="603"/>
      <c r="O269" s="603"/>
      <c r="P269" s="605"/>
      <c r="Q269" s="736"/>
      <c r="R269" s="736"/>
      <c r="S269" s="736"/>
      <c r="T269" s="1259"/>
      <c r="U269" s="1259"/>
      <c r="V269" s="1259"/>
    </row>
    <row r="270" spans="1:22" s="1243" customFormat="1" ht="30" customHeight="1">
      <c r="A270" s="737"/>
      <c r="B270" s="737"/>
      <c r="C270" s="734"/>
      <c r="D270" s="1272"/>
      <c r="E270" s="735" t="s">
        <v>222</v>
      </c>
      <c r="F270" s="735" t="s">
        <v>222</v>
      </c>
      <c r="G270" s="603"/>
      <c r="H270" s="603"/>
      <c r="I270" s="604" t="s">
        <v>222</v>
      </c>
      <c r="J270" s="580" t="s">
        <v>222</v>
      </c>
      <c r="K270" s="603"/>
      <c r="L270" s="603"/>
      <c r="M270" s="603"/>
      <c r="N270" s="603"/>
      <c r="O270" s="603"/>
      <c r="P270" s="605"/>
      <c r="Q270" s="736"/>
      <c r="R270" s="736"/>
      <c r="S270" s="736"/>
      <c r="T270" s="1259"/>
      <c r="U270" s="1259"/>
      <c r="V270" s="1259"/>
    </row>
    <row r="271" spans="1:22" s="1243" customFormat="1" ht="30" customHeight="1">
      <c r="A271" s="737"/>
      <c r="B271" s="737"/>
      <c r="C271" s="734"/>
      <c r="D271" s="1272"/>
      <c r="E271" s="735" t="s">
        <v>222</v>
      </c>
      <c r="F271" s="735" t="s">
        <v>222</v>
      </c>
      <c r="G271" s="603"/>
      <c r="H271" s="603"/>
      <c r="I271" s="604" t="s">
        <v>222</v>
      </c>
      <c r="J271" s="580" t="s">
        <v>222</v>
      </c>
      <c r="K271" s="603"/>
      <c r="L271" s="603"/>
      <c r="M271" s="603"/>
      <c r="N271" s="603"/>
      <c r="O271" s="603"/>
      <c r="P271" s="605"/>
      <c r="Q271" s="736"/>
      <c r="R271" s="736"/>
      <c r="S271" s="736"/>
      <c r="T271" s="1259"/>
      <c r="U271" s="1259"/>
      <c r="V271" s="1259"/>
    </row>
    <row r="272" spans="1:22" s="1243" customFormat="1" ht="30" customHeight="1">
      <c r="A272" s="737"/>
      <c r="B272" s="737"/>
      <c r="C272" s="734"/>
      <c r="D272" s="1272"/>
      <c r="E272" s="735" t="s">
        <v>222</v>
      </c>
      <c r="F272" s="735" t="s">
        <v>222</v>
      </c>
      <c r="G272" s="603"/>
      <c r="H272" s="603"/>
      <c r="I272" s="604" t="s">
        <v>222</v>
      </c>
      <c r="J272" s="580" t="s">
        <v>222</v>
      </c>
      <c r="K272" s="603"/>
      <c r="L272" s="603"/>
      <c r="M272" s="603"/>
      <c r="N272" s="603"/>
      <c r="O272" s="603"/>
      <c r="P272" s="605"/>
      <c r="Q272" s="736"/>
      <c r="R272" s="736"/>
      <c r="S272" s="736"/>
      <c r="T272" s="1259"/>
      <c r="U272" s="1259"/>
      <c r="V272" s="1259"/>
    </row>
    <row r="273" spans="1:22" s="1243" customFormat="1" ht="30" customHeight="1">
      <c r="A273" s="737"/>
      <c r="B273" s="737"/>
      <c r="C273" s="734"/>
      <c r="D273" s="1272"/>
      <c r="E273" s="735" t="s">
        <v>222</v>
      </c>
      <c r="F273" s="735" t="s">
        <v>222</v>
      </c>
      <c r="G273" s="603"/>
      <c r="H273" s="603"/>
      <c r="I273" s="604" t="s">
        <v>222</v>
      </c>
      <c r="J273" s="580" t="s">
        <v>222</v>
      </c>
      <c r="K273" s="603"/>
      <c r="L273" s="603"/>
      <c r="M273" s="603"/>
      <c r="N273" s="603"/>
      <c r="O273" s="603"/>
      <c r="P273" s="605"/>
      <c r="Q273" s="736"/>
      <c r="R273" s="736"/>
      <c r="S273" s="736"/>
      <c r="T273" s="1259"/>
      <c r="U273" s="1259"/>
      <c r="V273" s="1259"/>
    </row>
    <row r="274" spans="1:22" s="1243" customFormat="1" ht="30" customHeight="1">
      <c r="A274" s="737"/>
      <c r="B274" s="737"/>
      <c r="C274" s="734"/>
      <c r="D274" s="1272"/>
      <c r="E274" s="735" t="s">
        <v>222</v>
      </c>
      <c r="F274" s="735" t="s">
        <v>222</v>
      </c>
      <c r="G274" s="603"/>
      <c r="H274" s="603"/>
      <c r="I274" s="604" t="s">
        <v>222</v>
      </c>
      <c r="J274" s="580" t="s">
        <v>222</v>
      </c>
      <c r="K274" s="603"/>
      <c r="L274" s="603"/>
      <c r="M274" s="603"/>
      <c r="N274" s="603"/>
      <c r="O274" s="603"/>
      <c r="P274" s="605"/>
      <c r="Q274" s="736"/>
      <c r="R274" s="736"/>
      <c r="S274" s="736"/>
      <c r="T274" s="1259"/>
      <c r="U274" s="1259"/>
      <c r="V274" s="1259"/>
    </row>
    <row r="275" spans="1:22" s="1243" customFormat="1" ht="30" customHeight="1">
      <c r="A275" s="737"/>
      <c r="B275" s="737"/>
      <c r="C275" s="734"/>
      <c r="D275" s="1272"/>
      <c r="E275" s="735" t="s">
        <v>222</v>
      </c>
      <c r="F275" s="735" t="s">
        <v>222</v>
      </c>
      <c r="G275" s="603"/>
      <c r="H275" s="603"/>
      <c r="I275" s="604" t="s">
        <v>222</v>
      </c>
      <c r="J275" s="580" t="s">
        <v>222</v>
      </c>
      <c r="K275" s="603"/>
      <c r="L275" s="603"/>
      <c r="M275" s="603"/>
      <c r="N275" s="603"/>
      <c r="O275" s="603"/>
      <c r="P275" s="605"/>
      <c r="Q275" s="736"/>
      <c r="R275" s="736"/>
      <c r="S275" s="736"/>
      <c r="T275" s="1259"/>
      <c r="U275" s="1259"/>
      <c r="V275" s="1259"/>
    </row>
    <row r="276" spans="1:22" s="1243" customFormat="1" ht="30" customHeight="1">
      <c r="A276" s="737"/>
      <c r="B276" s="737"/>
      <c r="C276" s="734"/>
      <c r="D276" s="1272"/>
      <c r="E276" s="735" t="s">
        <v>222</v>
      </c>
      <c r="F276" s="735" t="s">
        <v>222</v>
      </c>
      <c r="G276" s="603"/>
      <c r="H276" s="603"/>
      <c r="I276" s="604" t="s">
        <v>222</v>
      </c>
      <c r="J276" s="580" t="s">
        <v>222</v>
      </c>
      <c r="K276" s="603"/>
      <c r="L276" s="603"/>
      <c r="M276" s="603"/>
      <c r="N276" s="603"/>
      <c r="O276" s="603"/>
      <c r="P276" s="605"/>
      <c r="Q276" s="736"/>
      <c r="R276" s="736"/>
      <c r="S276" s="736"/>
      <c r="T276" s="1259"/>
      <c r="U276" s="1259"/>
      <c r="V276" s="1259"/>
    </row>
    <row r="277" spans="1:22" s="1243" customFormat="1" ht="30" customHeight="1">
      <c r="A277" s="737"/>
      <c r="B277" s="737"/>
      <c r="C277" s="734"/>
      <c r="D277" s="1272"/>
      <c r="E277" s="735" t="s">
        <v>222</v>
      </c>
      <c r="F277" s="735" t="s">
        <v>222</v>
      </c>
      <c r="G277" s="603"/>
      <c r="H277" s="603"/>
      <c r="I277" s="604" t="s">
        <v>222</v>
      </c>
      <c r="J277" s="580" t="s">
        <v>222</v>
      </c>
      <c r="K277" s="603"/>
      <c r="L277" s="603"/>
      <c r="M277" s="603"/>
      <c r="N277" s="603"/>
      <c r="O277" s="603"/>
      <c r="P277" s="605"/>
      <c r="Q277" s="736"/>
      <c r="R277" s="736"/>
      <c r="S277" s="736"/>
      <c r="T277" s="1259"/>
      <c r="U277" s="1259"/>
      <c r="V277" s="1259"/>
    </row>
    <row r="278" spans="1:22" s="1243" customFormat="1" ht="30" customHeight="1">
      <c r="A278" s="737"/>
      <c r="B278" s="737"/>
      <c r="C278" s="734"/>
      <c r="D278" s="1272"/>
      <c r="E278" s="735" t="s">
        <v>222</v>
      </c>
      <c r="F278" s="735" t="s">
        <v>222</v>
      </c>
      <c r="G278" s="603"/>
      <c r="H278" s="603"/>
      <c r="I278" s="604" t="s">
        <v>222</v>
      </c>
      <c r="J278" s="580" t="s">
        <v>222</v>
      </c>
      <c r="K278" s="603"/>
      <c r="L278" s="603"/>
      <c r="M278" s="603"/>
      <c r="N278" s="603"/>
      <c r="O278" s="603"/>
      <c r="P278" s="605"/>
      <c r="Q278" s="736"/>
      <c r="R278" s="736"/>
      <c r="S278" s="736"/>
      <c r="T278" s="1259"/>
      <c r="U278" s="1259"/>
      <c r="V278" s="1259"/>
    </row>
    <row r="279" spans="1:22" s="1243" customFormat="1" ht="30" customHeight="1">
      <c r="A279" s="737"/>
      <c r="B279" s="737"/>
      <c r="C279" s="734"/>
      <c r="D279" s="1272"/>
      <c r="E279" s="735" t="s">
        <v>222</v>
      </c>
      <c r="F279" s="735" t="s">
        <v>222</v>
      </c>
      <c r="G279" s="603"/>
      <c r="H279" s="603"/>
      <c r="I279" s="604" t="s">
        <v>222</v>
      </c>
      <c r="J279" s="580" t="s">
        <v>222</v>
      </c>
      <c r="K279" s="603"/>
      <c r="L279" s="603"/>
      <c r="M279" s="603"/>
      <c r="N279" s="603"/>
      <c r="O279" s="603"/>
      <c r="P279" s="605"/>
      <c r="Q279" s="736"/>
      <c r="R279" s="736"/>
      <c r="S279" s="736"/>
      <c r="T279" s="1259"/>
      <c r="U279" s="1259"/>
      <c r="V279" s="1259"/>
    </row>
    <row r="280" spans="1:22" s="1243" customFormat="1" ht="30" customHeight="1">
      <c r="A280" s="737"/>
      <c r="B280" s="737"/>
      <c r="C280" s="734"/>
      <c r="D280" s="1272"/>
      <c r="E280" s="735" t="s">
        <v>222</v>
      </c>
      <c r="F280" s="735" t="s">
        <v>222</v>
      </c>
      <c r="G280" s="603"/>
      <c r="H280" s="603"/>
      <c r="I280" s="604" t="s">
        <v>222</v>
      </c>
      <c r="J280" s="580" t="s">
        <v>222</v>
      </c>
      <c r="K280" s="603"/>
      <c r="L280" s="603"/>
      <c r="M280" s="603"/>
      <c r="N280" s="603"/>
      <c r="O280" s="603"/>
      <c r="P280" s="605"/>
      <c r="Q280" s="736"/>
      <c r="R280" s="736"/>
      <c r="S280" s="736"/>
      <c r="T280" s="1259"/>
      <c r="U280" s="1259"/>
      <c r="V280" s="1259"/>
    </row>
    <row r="281" spans="1:22" s="1243" customFormat="1" ht="30" customHeight="1">
      <c r="A281" s="737"/>
      <c r="B281" s="737"/>
      <c r="C281" s="734"/>
      <c r="D281" s="1272"/>
      <c r="E281" s="735" t="s">
        <v>222</v>
      </c>
      <c r="F281" s="735" t="s">
        <v>222</v>
      </c>
      <c r="G281" s="603"/>
      <c r="H281" s="603"/>
      <c r="I281" s="604" t="s">
        <v>222</v>
      </c>
      <c r="J281" s="580" t="s">
        <v>222</v>
      </c>
      <c r="K281" s="603"/>
      <c r="L281" s="603"/>
      <c r="M281" s="603"/>
      <c r="N281" s="603"/>
      <c r="O281" s="603"/>
      <c r="P281" s="605"/>
      <c r="Q281" s="736"/>
      <c r="R281" s="736"/>
      <c r="S281" s="736"/>
      <c r="T281" s="1259"/>
      <c r="U281" s="1259"/>
      <c r="V281" s="1259"/>
    </row>
    <row r="282" spans="1:22" s="1243" customFormat="1" ht="30" customHeight="1">
      <c r="A282" s="737"/>
      <c r="B282" s="737"/>
      <c r="C282" s="734"/>
      <c r="D282" s="1272"/>
      <c r="E282" s="735" t="s">
        <v>222</v>
      </c>
      <c r="F282" s="735" t="s">
        <v>222</v>
      </c>
      <c r="G282" s="603"/>
      <c r="H282" s="603"/>
      <c r="I282" s="604" t="s">
        <v>222</v>
      </c>
      <c r="J282" s="580" t="s">
        <v>222</v>
      </c>
      <c r="K282" s="603"/>
      <c r="L282" s="603"/>
      <c r="M282" s="603"/>
      <c r="N282" s="603"/>
      <c r="O282" s="603"/>
      <c r="P282" s="605"/>
      <c r="Q282" s="736"/>
      <c r="R282" s="736"/>
      <c r="S282" s="736"/>
      <c r="T282" s="1259"/>
      <c r="U282" s="1259"/>
      <c r="V282" s="1259"/>
    </row>
    <row r="283" spans="1:22" s="1243" customFormat="1" ht="30" customHeight="1">
      <c r="A283" s="737"/>
      <c r="B283" s="737"/>
      <c r="C283" s="734"/>
      <c r="D283" s="1272"/>
      <c r="E283" s="735" t="s">
        <v>222</v>
      </c>
      <c r="F283" s="735" t="s">
        <v>222</v>
      </c>
      <c r="G283" s="603"/>
      <c r="H283" s="603"/>
      <c r="I283" s="604" t="s">
        <v>222</v>
      </c>
      <c r="J283" s="580" t="s">
        <v>222</v>
      </c>
      <c r="K283" s="603"/>
      <c r="L283" s="603"/>
      <c r="M283" s="603"/>
      <c r="N283" s="603"/>
      <c r="O283" s="603"/>
      <c r="P283" s="605"/>
      <c r="Q283" s="736"/>
      <c r="R283" s="736"/>
      <c r="S283" s="736"/>
      <c r="T283" s="1259"/>
      <c r="U283" s="1259"/>
      <c r="V283" s="1259"/>
    </row>
    <row r="284" spans="1:22" s="1243" customFormat="1" ht="30" customHeight="1">
      <c r="A284" s="737"/>
      <c r="B284" s="737"/>
      <c r="C284" s="734"/>
      <c r="D284" s="1272"/>
      <c r="E284" s="735" t="s">
        <v>222</v>
      </c>
      <c r="F284" s="735" t="s">
        <v>222</v>
      </c>
      <c r="G284" s="603"/>
      <c r="H284" s="603"/>
      <c r="I284" s="604" t="s">
        <v>222</v>
      </c>
      <c r="J284" s="580" t="s">
        <v>222</v>
      </c>
      <c r="K284" s="603"/>
      <c r="L284" s="603"/>
      <c r="M284" s="603"/>
      <c r="N284" s="603"/>
      <c r="O284" s="603"/>
      <c r="P284" s="605"/>
      <c r="Q284" s="736"/>
      <c r="R284" s="736"/>
      <c r="S284" s="736"/>
      <c r="T284" s="1259"/>
      <c r="U284" s="1259"/>
      <c r="V284" s="1259"/>
    </row>
    <row r="285" spans="1:22" s="1243" customFormat="1" ht="30" customHeight="1">
      <c r="A285" s="737"/>
      <c r="B285" s="737"/>
      <c r="C285" s="734"/>
      <c r="D285" s="1272"/>
      <c r="E285" s="735" t="s">
        <v>222</v>
      </c>
      <c r="F285" s="735" t="s">
        <v>222</v>
      </c>
      <c r="G285" s="603"/>
      <c r="H285" s="603"/>
      <c r="I285" s="604" t="s">
        <v>222</v>
      </c>
      <c r="J285" s="580" t="s">
        <v>222</v>
      </c>
      <c r="K285" s="603"/>
      <c r="L285" s="603"/>
      <c r="M285" s="603"/>
      <c r="N285" s="603"/>
      <c r="O285" s="603"/>
      <c r="P285" s="605"/>
      <c r="Q285" s="736"/>
      <c r="R285" s="736"/>
      <c r="S285" s="736"/>
      <c r="T285" s="1259"/>
      <c r="U285" s="1259"/>
      <c r="V285" s="1259"/>
    </row>
    <row r="286" spans="1:22" s="1243" customFormat="1" ht="30" customHeight="1">
      <c r="A286" s="737"/>
      <c r="B286" s="737"/>
      <c r="C286" s="734"/>
      <c r="D286" s="1272"/>
      <c r="E286" s="735" t="s">
        <v>222</v>
      </c>
      <c r="F286" s="735" t="s">
        <v>222</v>
      </c>
      <c r="G286" s="603"/>
      <c r="H286" s="603"/>
      <c r="I286" s="604" t="s">
        <v>222</v>
      </c>
      <c r="J286" s="580" t="s">
        <v>222</v>
      </c>
      <c r="K286" s="603"/>
      <c r="L286" s="603"/>
      <c r="M286" s="603"/>
      <c r="N286" s="603"/>
      <c r="O286" s="603"/>
      <c r="P286" s="605"/>
      <c r="Q286" s="736"/>
      <c r="R286" s="736"/>
      <c r="S286" s="736"/>
      <c r="T286" s="1259"/>
      <c r="U286" s="1259"/>
      <c r="V286" s="1259"/>
    </row>
    <row r="287" spans="1:22" s="1243" customFormat="1" ht="30" customHeight="1">
      <c r="A287" s="737"/>
      <c r="B287" s="737"/>
      <c r="C287" s="734"/>
      <c r="D287" s="1272"/>
      <c r="E287" s="735" t="s">
        <v>222</v>
      </c>
      <c r="F287" s="735" t="s">
        <v>222</v>
      </c>
      <c r="G287" s="603"/>
      <c r="H287" s="603"/>
      <c r="I287" s="604" t="s">
        <v>222</v>
      </c>
      <c r="J287" s="580" t="s">
        <v>222</v>
      </c>
      <c r="K287" s="603"/>
      <c r="L287" s="603"/>
      <c r="M287" s="603"/>
      <c r="N287" s="603"/>
      <c r="O287" s="603"/>
      <c r="P287" s="605"/>
      <c r="Q287" s="736"/>
      <c r="R287" s="736"/>
      <c r="S287" s="736"/>
      <c r="T287" s="1259"/>
      <c r="U287" s="1259"/>
      <c r="V287" s="1259"/>
    </row>
    <row r="288" spans="1:22" s="1243" customFormat="1" ht="30" customHeight="1">
      <c r="A288" s="737"/>
      <c r="B288" s="737"/>
      <c r="C288" s="734"/>
      <c r="D288" s="1272"/>
      <c r="E288" s="735" t="s">
        <v>222</v>
      </c>
      <c r="F288" s="735" t="s">
        <v>222</v>
      </c>
      <c r="G288" s="603"/>
      <c r="H288" s="603"/>
      <c r="I288" s="604" t="s">
        <v>222</v>
      </c>
      <c r="J288" s="580" t="s">
        <v>222</v>
      </c>
      <c r="K288" s="603"/>
      <c r="L288" s="603"/>
      <c r="M288" s="603"/>
      <c r="N288" s="603"/>
      <c r="O288" s="603"/>
      <c r="P288" s="605"/>
      <c r="Q288" s="736"/>
      <c r="R288" s="736"/>
      <c r="S288" s="736"/>
      <c r="T288" s="1259"/>
      <c r="U288" s="1259"/>
      <c r="V288" s="1259"/>
    </row>
    <row r="289" spans="1:22" s="1243" customFormat="1" ht="30" customHeight="1">
      <c r="A289" s="737"/>
      <c r="B289" s="737"/>
      <c r="C289" s="734"/>
      <c r="D289" s="1272"/>
      <c r="E289" s="735" t="s">
        <v>222</v>
      </c>
      <c r="F289" s="735" t="s">
        <v>222</v>
      </c>
      <c r="G289" s="603"/>
      <c r="H289" s="603"/>
      <c r="I289" s="604" t="s">
        <v>222</v>
      </c>
      <c r="J289" s="580" t="s">
        <v>222</v>
      </c>
      <c r="K289" s="603"/>
      <c r="L289" s="603"/>
      <c r="M289" s="603"/>
      <c r="N289" s="603"/>
      <c r="O289" s="603"/>
      <c r="P289" s="605"/>
      <c r="Q289" s="736"/>
      <c r="R289" s="736"/>
      <c r="S289" s="736"/>
      <c r="T289" s="1259"/>
      <c r="U289" s="1259"/>
      <c r="V289" s="1259"/>
    </row>
    <row r="290" spans="1:22" s="1243" customFormat="1" ht="30" customHeight="1">
      <c r="A290" s="737"/>
      <c r="B290" s="737"/>
      <c r="C290" s="734"/>
      <c r="D290" s="1272"/>
      <c r="E290" s="735" t="s">
        <v>222</v>
      </c>
      <c r="F290" s="735" t="s">
        <v>222</v>
      </c>
      <c r="G290" s="603"/>
      <c r="H290" s="603"/>
      <c r="I290" s="604" t="s">
        <v>222</v>
      </c>
      <c r="J290" s="580" t="s">
        <v>222</v>
      </c>
      <c r="K290" s="603"/>
      <c r="L290" s="603"/>
      <c r="M290" s="603"/>
      <c r="N290" s="603"/>
      <c r="O290" s="603"/>
      <c r="P290" s="605"/>
      <c r="Q290" s="736"/>
      <c r="R290" s="736"/>
      <c r="S290" s="736"/>
      <c r="T290" s="1259"/>
      <c r="U290" s="1259"/>
      <c r="V290" s="1259"/>
    </row>
    <row r="291" spans="1:22" s="1243" customFormat="1" ht="30" customHeight="1">
      <c r="A291" s="737"/>
      <c r="B291" s="737"/>
      <c r="C291" s="734"/>
      <c r="D291" s="1272"/>
      <c r="E291" s="735" t="s">
        <v>222</v>
      </c>
      <c r="F291" s="735" t="s">
        <v>222</v>
      </c>
      <c r="G291" s="603"/>
      <c r="H291" s="603"/>
      <c r="I291" s="604" t="s">
        <v>222</v>
      </c>
      <c r="J291" s="580" t="s">
        <v>222</v>
      </c>
      <c r="K291" s="603"/>
      <c r="L291" s="603"/>
      <c r="M291" s="603"/>
      <c r="N291" s="603"/>
      <c r="O291" s="603"/>
      <c r="P291" s="605"/>
      <c r="Q291" s="736"/>
      <c r="R291" s="736"/>
      <c r="S291" s="736"/>
      <c r="T291" s="1259"/>
      <c r="U291" s="1259"/>
      <c r="V291" s="1259"/>
    </row>
    <row r="292" spans="1:22" s="1243" customFormat="1" ht="30" customHeight="1">
      <c r="A292" s="737"/>
      <c r="B292" s="737"/>
      <c r="C292" s="734"/>
      <c r="D292" s="1272"/>
      <c r="E292" s="735" t="s">
        <v>222</v>
      </c>
      <c r="F292" s="735" t="s">
        <v>222</v>
      </c>
      <c r="G292" s="603"/>
      <c r="H292" s="603"/>
      <c r="I292" s="604" t="s">
        <v>222</v>
      </c>
      <c r="J292" s="580" t="s">
        <v>222</v>
      </c>
      <c r="K292" s="603"/>
      <c r="L292" s="603"/>
      <c r="M292" s="603"/>
      <c r="N292" s="603"/>
      <c r="O292" s="603"/>
      <c r="P292" s="605"/>
      <c r="Q292" s="736"/>
      <c r="R292" s="736"/>
      <c r="S292" s="736"/>
      <c r="T292" s="1259"/>
      <c r="U292" s="1259"/>
      <c r="V292" s="1259"/>
    </row>
    <row r="293" spans="1:22" s="1243" customFormat="1" ht="30" customHeight="1">
      <c r="A293" s="737"/>
      <c r="B293" s="737"/>
      <c r="C293" s="734"/>
      <c r="D293" s="1272"/>
      <c r="E293" s="735" t="s">
        <v>222</v>
      </c>
      <c r="F293" s="735" t="s">
        <v>222</v>
      </c>
      <c r="G293" s="603"/>
      <c r="H293" s="603"/>
      <c r="I293" s="604" t="s">
        <v>222</v>
      </c>
      <c r="J293" s="580" t="s">
        <v>222</v>
      </c>
      <c r="K293" s="603"/>
      <c r="L293" s="603"/>
      <c r="M293" s="603"/>
      <c r="N293" s="603"/>
      <c r="O293" s="603"/>
      <c r="P293" s="605"/>
      <c r="Q293" s="736"/>
      <c r="R293" s="736"/>
      <c r="S293" s="736"/>
      <c r="T293" s="1259"/>
      <c r="U293" s="1259"/>
      <c r="V293" s="1259"/>
    </row>
    <row r="294" spans="1:22" s="1243" customFormat="1" ht="30" customHeight="1">
      <c r="A294" s="737"/>
      <c r="B294" s="737"/>
      <c r="C294" s="734"/>
      <c r="D294" s="1272"/>
      <c r="E294" s="735" t="s">
        <v>222</v>
      </c>
      <c r="F294" s="735" t="s">
        <v>222</v>
      </c>
      <c r="G294" s="603"/>
      <c r="H294" s="603"/>
      <c r="I294" s="604" t="s">
        <v>222</v>
      </c>
      <c r="J294" s="580" t="s">
        <v>222</v>
      </c>
      <c r="K294" s="603"/>
      <c r="L294" s="603"/>
      <c r="M294" s="603"/>
      <c r="N294" s="603"/>
      <c r="O294" s="603"/>
      <c r="P294" s="605"/>
      <c r="Q294" s="736"/>
      <c r="R294" s="736"/>
      <c r="S294" s="736"/>
      <c r="T294" s="1259"/>
      <c r="U294" s="1259"/>
      <c r="V294" s="1259"/>
    </row>
    <row r="295" spans="1:22" s="1243" customFormat="1" ht="30" customHeight="1">
      <c r="A295" s="737"/>
      <c r="B295" s="737"/>
      <c r="C295" s="734"/>
      <c r="D295" s="1272"/>
      <c r="E295" s="735" t="s">
        <v>222</v>
      </c>
      <c r="F295" s="735" t="s">
        <v>222</v>
      </c>
      <c r="G295" s="603"/>
      <c r="H295" s="603"/>
      <c r="I295" s="604" t="s">
        <v>222</v>
      </c>
      <c r="J295" s="580" t="s">
        <v>222</v>
      </c>
      <c r="K295" s="603"/>
      <c r="L295" s="603"/>
      <c r="M295" s="603"/>
      <c r="N295" s="603"/>
      <c r="O295" s="603"/>
      <c r="P295" s="605"/>
      <c r="Q295" s="736"/>
      <c r="R295" s="736"/>
      <c r="S295" s="736"/>
      <c r="T295" s="1259"/>
      <c r="U295" s="1259"/>
      <c r="V295" s="1259"/>
    </row>
    <row r="296" spans="1:22" s="1243" customFormat="1" ht="30" customHeight="1">
      <c r="A296" s="737"/>
      <c r="B296" s="737"/>
      <c r="C296" s="734"/>
      <c r="D296" s="1272"/>
      <c r="E296" s="735" t="s">
        <v>222</v>
      </c>
      <c r="F296" s="735" t="s">
        <v>222</v>
      </c>
      <c r="G296" s="603"/>
      <c r="H296" s="603"/>
      <c r="I296" s="604" t="s">
        <v>222</v>
      </c>
      <c r="J296" s="580" t="s">
        <v>222</v>
      </c>
      <c r="K296" s="603"/>
      <c r="L296" s="603"/>
      <c r="M296" s="603"/>
      <c r="N296" s="603"/>
      <c r="O296" s="603"/>
      <c r="P296" s="605"/>
      <c r="Q296" s="736"/>
      <c r="R296" s="736"/>
      <c r="S296" s="736"/>
      <c r="T296" s="1259"/>
      <c r="U296" s="1259"/>
      <c r="V296" s="1259"/>
    </row>
    <row r="297" spans="1:22" s="1243" customFormat="1" ht="30" customHeight="1">
      <c r="A297" s="737"/>
      <c r="B297" s="737"/>
      <c r="C297" s="734"/>
      <c r="D297" s="1272"/>
      <c r="E297" s="735" t="s">
        <v>222</v>
      </c>
      <c r="F297" s="735" t="s">
        <v>222</v>
      </c>
      <c r="G297" s="603"/>
      <c r="H297" s="603"/>
      <c r="I297" s="604" t="s">
        <v>222</v>
      </c>
      <c r="J297" s="580" t="s">
        <v>222</v>
      </c>
      <c r="K297" s="603"/>
      <c r="L297" s="603"/>
      <c r="M297" s="603"/>
      <c r="N297" s="603"/>
      <c r="O297" s="603"/>
      <c r="P297" s="605"/>
      <c r="Q297" s="736"/>
      <c r="R297" s="736"/>
      <c r="S297" s="736"/>
      <c r="T297" s="1259"/>
      <c r="U297" s="1259"/>
      <c r="V297" s="1259"/>
    </row>
    <row r="298" spans="1:22" s="1243" customFormat="1" ht="30" customHeight="1">
      <c r="A298" s="737"/>
      <c r="B298" s="737"/>
      <c r="C298" s="734"/>
      <c r="D298" s="1272"/>
      <c r="E298" s="735" t="s">
        <v>222</v>
      </c>
      <c r="F298" s="735" t="s">
        <v>222</v>
      </c>
      <c r="G298" s="603"/>
      <c r="H298" s="603"/>
      <c r="I298" s="604" t="s">
        <v>222</v>
      </c>
      <c r="J298" s="580" t="s">
        <v>222</v>
      </c>
      <c r="K298" s="603"/>
      <c r="L298" s="603"/>
      <c r="M298" s="603"/>
      <c r="N298" s="603"/>
      <c r="O298" s="603"/>
      <c r="P298" s="605"/>
      <c r="Q298" s="736"/>
      <c r="R298" s="736"/>
      <c r="S298" s="736"/>
      <c r="T298" s="1259"/>
      <c r="U298" s="1259"/>
      <c r="V298" s="1259"/>
    </row>
    <row r="299" spans="1:22" s="1243" customFormat="1" ht="30" customHeight="1">
      <c r="A299" s="737"/>
      <c r="B299" s="737"/>
      <c r="C299" s="734"/>
      <c r="D299" s="1272"/>
      <c r="E299" s="735" t="s">
        <v>222</v>
      </c>
      <c r="F299" s="735" t="s">
        <v>222</v>
      </c>
      <c r="G299" s="603"/>
      <c r="H299" s="603"/>
      <c r="I299" s="604" t="s">
        <v>222</v>
      </c>
      <c r="J299" s="580" t="s">
        <v>222</v>
      </c>
      <c r="K299" s="603"/>
      <c r="L299" s="603"/>
      <c r="M299" s="603"/>
      <c r="N299" s="603"/>
      <c r="O299" s="603"/>
      <c r="P299" s="605"/>
      <c r="Q299" s="736"/>
      <c r="R299" s="736"/>
      <c r="S299" s="736"/>
      <c r="T299" s="1259"/>
      <c r="U299" s="1259"/>
      <c r="V299" s="1259"/>
    </row>
    <row r="300" spans="1:22" s="1243" customFormat="1" ht="30" customHeight="1">
      <c r="A300" s="737"/>
      <c r="B300" s="737"/>
      <c r="C300" s="734"/>
      <c r="D300" s="1272"/>
      <c r="E300" s="735" t="s">
        <v>222</v>
      </c>
      <c r="F300" s="735" t="s">
        <v>222</v>
      </c>
      <c r="G300" s="603"/>
      <c r="H300" s="603"/>
      <c r="I300" s="604" t="s">
        <v>222</v>
      </c>
      <c r="J300" s="580" t="s">
        <v>222</v>
      </c>
      <c r="K300" s="603"/>
      <c r="L300" s="603"/>
      <c r="M300" s="603"/>
      <c r="N300" s="603"/>
      <c r="O300" s="603"/>
      <c r="P300" s="605"/>
      <c r="Q300" s="736"/>
      <c r="R300" s="736"/>
      <c r="S300" s="736"/>
      <c r="T300" s="1259"/>
      <c r="U300" s="1259"/>
      <c r="V300" s="1259"/>
    </row>
    <row r="301" spans="1:22" s="1243" customFormat="1" ht="30" customHeight="1">
      <c r="A301" s="737"/>
      <c r="B301" s="737"/>
      <c r="C301" s="734"/>
      <c r="D301" s="1272"/>
      <c r="E301" s="735" t="s">
        <v>222</v>
      </c>
      <c r="F301" s="735" t="s">
        <v>222</v>
      </c>
      <c r="G301" s="603"/>
      <c r="H301" s="603"/>
      <c r="I301" s="604" t="s">
        <v>222</v>
      </c>
      <c r="J301" s="580" t="s">
        <v>222</v>
      </c>
      <c r="K301" s="603"/>
      <c r="L301" s="603"/>
      <c r="M301" s="603"/>
      <c r="N301" s="603"/>
      <c r="O301" s="603"/>
      <c r="P301" s="605"/>
      <c r="Q301" s="736"/>
      <c r="R301" s="736"/>
      <c r="S301" s="736"/>
      <c r="T301" s="1259"/>
      <c r="U301" s="1259"/>
      <c r="V301" s="1259"/>
    </row>
    <row r="302" spans="1:22" s="1243" customFormat="1" ht="30" customHeight="1">
      <c r="A302" s="737"/>
      <c r="B302" s="737"/>
      <c r="C302" s="734"/>
      <c r="D302" s="1272"/>
      <c r="E302" s="735" t="s">
        <v>222</v>
      </c>
      <c r="F302" s="735" t="s">
        <v>222</v>
      </c>
      <c r="G302" s="603"/>
      <c r="H302" s="603"/>
      <c r="I302" s="604" t="s">
        <v>222</v>
      </c>
      <c r="J302" s="580" t="s">
        <v>222</v>
      </c>
      <c r="K302" s="603"/>
      <c r="L302" s="603"/>
      <c r="M302" s="603"/>
      <c r="N302" s="603"/>
      <c r="O302" s="603"/>
      <c r="P302" s="605"/>
      <c r="Q302" s="736"/>
      <c r="R302" s="736"/>
      <c r="S302" s="736"/>
      <c r="T302" s="1259"/>
      <c r="U302" s="1259"/>
      <c r="V302" s="1259"/>
    </row>
    <row r="303" spans="1:22" s="1243" customFormat="1" ht="30" customHeight="1">
      <c r="A303" s="737"/>
      <c r="B303" s="737"/>
      <c r="C303" s="734"/>
      <c r="D303" s="1272"/>
      <c r="E303" s="735" t="s">
        <v>222</v>
      </c>
      <c r="F303" s="735" t="s">
        <v>222</v>
      </c>
      <c r="G303" s="603"/>
      <c r="H303" s="603"/>
      <c r="I303" s="604" t="s">
        <v>222</v>
      </c>
      <c r="J303" s="580" t="s">
        <v>222</v>
      </c>
      <c r="K303" s="603"/>
      <c r="L303" s="603"/>
      <c r="M303" s="603"/>
      <c r="N303" s="603"/>
      <c r="O303" s="603"/>
      <c r="P303" s="605"/>
      <c r="Q303" s="736"/>
      <c r="R303" s="736"/>
      <c r="S303" s="736"/>
      <c r="T303" s="1259"/>
      <c r="U303" s="1259"/>
      <c r="V303" s="1259"/>
    </row>
    <row r="304" spans="1:22" s="1243" customFormat="1" ht="30" customHeight="1">
      <c r="A304" s="737"/>
      <c r="B304" s="737"/>
      <c r="C304" s="734"/>
      <c r="D304" s="1272"/>
      <c r="E304" s="735" t="s">
        <v>222</v>
      </c>
      <c r="F304" s="735" t="s">
        <v>222</v>
      </c>
      <c r="G304" s="603"/>
      <c r="H304" s="603"/>
      <c r="I304" s="604" t="s">
        <v>222</v>
      </c>
      <c r="J304" s="580" t="s">
        <v>222</v>
      </c>
      <c r="K304" s="603"/>
      <c r="L304" s="603"/>
      <c r="M304" s="603"/>
      <c r="N304" s="603"/>
      <c r="O304" s="603"/>
      <c r="P304" s="605"/>
      <c r="Q304" s="736"/>
      <c r="R304" s="736"/>
      <c r="S304" s="736"/>
      <c r="T304" s="1259"/>
      <c r="U304" s="1259"/>
      <c r="V304" s="1259"/>
    </row>
    <row r="305" spans="1:22" s="1243" customFormat="1" ht="30" customHeight="1">
      <c r="A305" s="737"/>
      <c r="B305" s="737"/>
      <c r="C305" s="734"/>
      <c r="D305" s="1272"/>
      <c r="E305" s="735" t="s">
        <v>222</v>
      </c>
      <c r="F305" s="735" t="s">
        <v>222</v>
      </c>
      <c r="G305" s="603"/>
      <c r="H305" s="603"/>
      <c r="I305" s="604" t="s">
        <v>222</v>
      </c>
      <c r="J305" s="580" t="s">
        <v>222</v>
      </c>
      <c r="K305" s="603"/>
      <c r="L305" s="603"/>
      <c r="M305" s="603"/>
      <c r="N305" s="603"/>
      <c r="O305" s="603"/>
      <c r="P305" s="605"/>
      <c r="Q305" s="736"/>
      <c r="R305" s="736"/>
      <c r="S305" s="736"/>
      <c r="T305" s="1259"/>
      <c r="U305" s="1259"/>
      <c r="V305" s="1259"/>
    </row>
    <row r="306" spans="1:22" s="1243" customFormat="1" ht="30" customHeight="1">
      <c r="A306" s="737"/>
      <c r="B306" s="737"/>
      <c r="C306" s="734"/>
      <c r="D306" s="1272"/>
      <c r="E306" s="735" t="s">
        <v>222</v>
      </c>
      <c r="F306" s="735" t="s">
        <v>222</v>
      </c>
      <c r="G306" s="603"/>
      <c r="H306" s="603"/>
      <c r="I306" s="604" t="s">
        <v>222</v>
      </c>
      <c r="J306" s="580" t="s">
        <v>222</v>
      </c>
      <c r="K306" s="603"/>
      <c r="L306" s="603"/>
      <c r="M306" s="603"/>
      <c r="N306" s="603"/>
      <c r="O306" s="603"/>
      <c r="P306" s="605"/>
      <c r="Q306" s="736"/>
      <c r="R306" s="736"/>
      <c r="S306" s="736"/>
      <c r="T306" s="1259"/>
      <c r="U306" s="1259"/>
      <c r="V306" s="1259"/>
    </row>
    <row r="307" spans="1:22" s="1243" customFormat="1" ht="30" customHeight="1">
      <c r="A307" s="737"/>
      <c r="B307" s="737"/>
      <c r="C307" s="734"/>
      <c r="D307" s="1272"/>
      <c r="E307" s="735" t="s">
        <v>222</v>
      </c>
      <c r="F307" s="735" t="s">
        <v>222</v>
      </c>
      <c r="G307" s="603"/>
      <c r="H307" s="603"/>
      <c r="I307" s="604" t="s">
        <v>222</v>
      </c>
      <c r="J307" s="580" t="s">
        <v>222</v>
      </c>
      <c r="K307" s="603"/>
      <c r="L307" s="603"/>
      <c r="M307" s="603"/>
      <c r="N307" s="603"/>
      <c r="O307" s="603"/>
      <c r="P307" s="605"/>
      <c r="Q307" s="736"/>
      <c r="R307" s="736"/>
      <c r="S307" s="736"/>
      <c r="T307" s="1259"/>
      <c r="U307" s="1259"/>
      <c r="V307" s="1259"/>
    </row>
    <row r="308" spans="1:22" s="1243" customFormat="1" ht="30" customHeight="1">
      <c r="A308" s="737"/>
      <c r="B308" s="737"/>
      <c r="C308" s="734"/>
      <c r="D308" s="1272"/>
      <c r="E308" s="735" t="s">
        <v>222</v>
      </c>
      <c r="F308" s="735" t="s">
        <v>222</v>
      </c>
      <c r="G308" s="603"/>
      <c r="H308" s="603"/>
      <c r="I308" s="604" t="s">
        <v>222</v>
      </c>
      <c r="J308" s="580" t="s">
        <v>222</v>
      </c>
      <c r="K308" s="603"/>
      <c r="L308" s="603"/>
      <c r="M308" s="603"/>
      <c r="N308" s="603"/>
      <c r="O308" s="603"/>
      <c r="P308" s="605"/>
      <c r="Q308" s="736"/>
      <c r="R308" s="736"/>
      <c r="S308" s="736"/>
      <c r="T308" s="1259"/>
      <c r="U308" s="1259"/>
      <c r="V308" s="1259"/>
    </row>
    <row r="309" spans="1:22" s="1243" customFormat="1" ht="30" customHeight="1">
      <c r="A309" s="737"/>
      <c r="B309" s="737"/>
      <c r="C309" s="734"/>
      <c r="D309" s="1272"/>
      <c r="E309" s="735" t="s">
        <v>222</v>
      </c>
      <c r="F309" s="735" t="s">
        <v>222</v>
      </c>
      <c r="G309" s="603"/>
      <c r="H309" s="603"/>
      <c r="I309" s="604" t="s">
        <v>222</v>
      </c>
      <c r="J309" s="580" t="s">
        <v>222</v>
      </c>
      <c r="K309" s="603"/>
      <c r="L309" s="603"/>
      <c r="M309" s="603"/>
      <c r="N309" s="603"/>
      <c r="O309" s="603"/>
      <c r="P309" s="605"/>
      <c r="Q309" s="736"/>
      <c r="R309" s="736"/>
      <c r="S309" s="736"/>
      <c r="T309" s="1259"/>
      <c r="U309" s="1259"/>
      <c r="V309" s="1259"/>
    </row>
    <row r="310" spans="1:22" s="1243" customFormat="1" ht="30" customHeight="1">
      <c r="A310" s="737"/>
      <c r="B310" s="737"/>
      <c r="C310" s="734"/>
      <c r="D310" s="1272"/>
      <c r="E310" s="735" t="s">
        <v>222</v>
      </c>
      <c r="F310" s="735" t="s">
        <v>222</v>
      </c>
      <c r="G310" s="603"/>
      <c r="H310" s="603"/>
      <c r="I310" s="604" t="s">
        <v>222</v>
      </c>
      <c r="J310" s="580" t="s">
        <v>222</v>
      </c>
      <c r="K310" s="603"/>
      <c r="L310" s="603"/>
      <c r="M310" s="603"/>
      <c r="N310" s="603"/>
      <c r="O310" s="603"/>
      <c r="P310" s="605"/>
      <c r="Q310" s="736"/>
      <c r="R310" s="736"/>
      <c r="S310" s="736"/>
      <c r="T310" s="1259"/>
      <c r="U310" s="1259"/>
      <c r="V310" s="1259"/>
    </row>
    <row r="311" spans="1:22" s="1243" customFormat="1" ht="30" customHeight="1">
      <c r="A311" s="737"/>
      <c r="B311" s="737"/>
      <c r="C311" s="734"/>
      <c r="D311" s="1272"/>
      <c r="E311" s="735" t="s">
        <v>222</v>
      </c>
      <c r="F311" s="735" t="s">
        <v>222</v>
      </c>
      <c r="G311" s="603"/>
      <c r="H311" s="603"/>
      <c r="I311" s="604" t="s">
        <v>222</v>
      </c>
      <c r="J311" s="580" t="s">
        <v>222</v>
      </c>
      <c r="K311" s="603"/>
      <c r="L311" s="603"/>
      <c r="M311" s="603"/>
      <c r="N311" s="603"/>
      <c r="O311" s="603"/>
      <c r="P311" s="605"/>
      <c r="Q311" s="736"/>
      <c r="R311" s="736"/>
      <c r="S311" s="736"/>
      <c r="T311" s="1259"/>
      <c r="U311" s="1259"/>
      <c r="V311" s="1259"/>
    </row>
    <row r="312" spans="1:22" s="1243" customFormat="1" ht="30" customHeight="1">
      <c r="A312" s="737"/>
      <c r="B312" s="737"/>
      <c r="C312" s="734"/>
      <c r="D312" s="1272"/>
      <c r="E312" s="735" t="s">
        <v>222</v>
      </c>
      <c r="F312" s="735" t="s">
        <v>222</v>
      </c>
      <c r="G312" s="603"/>
      <c r="H312" s="603"/>
      <c r="I312" s="604" t="s">
        <v>222</v>
      </c>
      <c r="J312" s="580" t="s">
        <v>222</v>
      </c>
      <c r="K312" s="603"/>
      <c r="L312" s="603"/>
      <c r="M312" s="603"/>
      <c r="N312" s="603"/>
      <c r="O312" s="603"/>
      <c r="P312" s="605"/>
      <c r="Q312" s="736"/>
      <c r="R312" s="736"/>
      <c r="S312" s="736"/>
      <c r="T312" s="1259"/>
      <c r="U312" s="1259"/>
      <c r="V312" s="1259"/>
    </row>
    <row r="313" spans="1:22" s="1243" customFormat="1" ht="30" customHeight="1">
      <c r="A313" s="737"/>
      <c r="B313" s="737"/>
      <c r="C313" s="734"/>
      <c r="D313" s="1272"/>
      <c r="E313" s="735" t="s">
        <v>222</v>
      </c>
      <c r="F313" s="735" t="s">
        <v>222</v>
      </c>
      <c r="G313" s="603"/>
      <c r="H313" s="603"/>
      <c r="I313" s="604" t="s">
        <v>222</v>
      </c>
      <c r="J313" s="580" t="s">
        <v>222</v>
      </c>
      <c r="K313" s="603"/>
      <c r="L313" s="603"/>
      <c r="M313" s="603"/>
      <c r="N313" s="603"/>
      <c r="O313" s="603"/>
      <c r="P313" s="605"/>
      <c r="Q313" s="736"/>
      <c r="R313" s="736"/>
      <c r="S313" s="736"/>
      <c r="T313" s="1259"/>
      <c r="U313" s="1259"/>
      <c r="V313" s="1259"/>
    </row>
    <row r="314" spans="1:22" s="1243" customFormat="1" ht="30" customHeight="1">
      <c r="A314" s="737"/>
      <c r="B314" s="737"/>
      <c r="C314" s="734"/>
      <c r="D314" s="1272"/>
      <c r="E314" s="735" t="s">
        <v>222</v>
      </c>
      <c r="F314" s="735" t="s">
        <v>222</v>
      </c>
      <c r="G314" s="603"/>
      <c r="H314" s="603"/>
      <c r="I314" s="604" t="s">
        <v>222</v>
      </c>
      <c r="J314" s="580" t="s">
        <v>222</v>
      </c>
      <c r="K314" s="603"/>
      <c r="L314" s="603"/>
      <c r="M314" s="603"/>
      <c r="N314" s="603"/>
      <c r="O314" s="603"/>
      <c r="P314" s="605"/>
      <c r="Q314" s="736"/>
      <c r="R314" s="736"/>
      <c r="S314" s="736"/>
      <c r="T314" s="1259"/>
      <c r="U314" s="1259"/>
      <c r="V314" s="1259"/>
    </row>
    <row r="315" spans="1:22" s="1243" customFormat="1" ht="30" customHeight="1">
      <c r="A315" s="737"/>
      <c r="B315" s="737"/>
      <c r="C315" s="734"/>
      <c r="D315" s="1272"/>
      <c r="E315" s="735" t="s">
        <v>222</v>
      </c>
      <c r="F315" s="735" t="s">
        <v>222</v>
      </c>
      <c r="G315" s="603"/>
      <c r="H315" s="603"/>
      <c r="I315" s="604" t="s">
        <v>222</v>
      </c>
      <c r="J315" s="580" t="s">
        <v>222</v>
      </c>
      <c r="K315" s="603"/>
      <c r="L315" s="603"/>
      <c r="M315" s="603"/>
      <c r="N315" s="603"/>
      <c r="O315" s="603"/>
      <c r="P315" s="605"/>
      <c r="Q315" s="736"/>
      <c r="R315" s="736"/>
      <c r="S315" s="736"/>
      <c r="T315" s="1259"/>
      <c r="U315" s="1259"/>
      <c r="V315" s="1259"/>
    </row>
    <row r="316" spans="1:22" s="1243" customFormat="1" ht="30" customHeight="1">
      <c r="A316" s="737"/>
      <c r="B316" s="737"/>
      <c r="C316" s="734"/>
      <c r="D316" s="1272"/>
      <c r="E316" s="735" t="s">
        <v>222</v>
      </c>
      <c r="F316" s="735" t="s">
        <v>222</v>
      </c>
      <c r="G316" s="603"/>
      <c r="H316" s="603"/>
      <c r="I316" s="604" t="s">
        <v>222</v>
      </c>
      <c r="J316" s="580" t="s">
        <v>222</v>
      </c>
      <c r="K316" s="603"/>
      <c r="L316" s="603"/>
      <c r="M316" s="603"/>
      <c r="N316" s="603"/>
      <c r="O316" s="603"/>
      <c r="P316" s="605"/>
      <c r="Q316" s="736"/>
      <c r="R316" s="736"/>
      <c r="S316" s="736"/>
      <c r="T316" s="1259"/>
      <c r="U316" s="1259"/>
      <c r="V316" s="1259"/>
    </row>
    <row r="317" spans="1:22" s="1243" customFormat="1" ht="30" customHeight="1">
      <c r="A317" s="737"/>
      <c r="B317" s="737"/>
      <c r="C317" s="734"/>
      <c r="D317" s="1272"/>
      <c r="E317" s="735" t="s">
        <v>222</v>
      </c>
      <c r="F317" s="735" t="s">
        <v>222</v>
      </c>
      <c r="G317" s="603"/>
      <c r="H317" s="603"/>
      <c r="I317" s="604" t="s">
        <v>222</v>
      </c>
      <c r="J317" s="580" t="s">
        <v>222</v>
      </c>
      <c r="K317" s="603"/>
      <c r="L317" s="603"/>
      <c r="M317" s="603"/>
      <c r="N317" s="603"/>
      <c r="O317" s="603"/>
      <c r="P317" s="605"/>
      <c r="Q317" s="736"/>
      <c r="R317" s="736"/>
      <c r="S317" s="736"/>
      <c r="T317" s="1259"/>
      <c r="U317" s="1259"/>
      <c r="V317" s="1259"/>
    </row>
    <row r="318" spans="1:22" s="1243" customFormat="1" ht="30" customHeight="1">
      <c r="A318" s="737"/>
      <c r="B318" s="737"/>
      <c r="C318" s="734"/>
      <c r="D318" s="1272"/>
      <c r="E318" s="735" t="s">
        <v>222</v>
      </c>
      <c r="F318" s="735" t="s">
        <v>222</v>
      </c>
      <c r="G318" s="603"/>
      <c r="H318" s="603"/>
      <c r="I318" s="604" t="s">
        <v>222</v>
      </c>
      <c r="J318" s="580" t="s">
        <v>222</v>
      </c>
      <c r="K318" s="603"/>
      <c r="L318" s="603"/>
      <c r="M318" s="603"/>
      <c r="N318" s="603"/>
      <c r="O318" s="603"/>
      <c r="P318" s="605"/>
      <c r="Q318" s="736"/>
      <c r="R318" s="736"/>
      <c r="S318" s="736"/>
      <c r="T318" s="1259"/>
      <c r="U318" s="1259"/>
      <c r="V318" s="1259"/>
    </row>
    <row r="319" spans="1:22" s="1243" customFormat="1" ht="30" customHeight="1">
      <c r="A319" s="737"/>
      <c r="B319" s="737"/>
      <c r="C319" s="734"/>
      <c r="D319" s="1272"/>
      <c r="E319" s="735" t="s">
        <v>222</v>
      </c>
      <c r="F319" s="735" t="s">
        <v>222</v>
      </c>
      <c r="G319" s="603"/>
      <c r="H319" s="603"/>
      <c r="I319" s="604" t="s">
        <v>222</v>
      </c>
      <c r="J319" s="580" t="s">
        <v>222</v>
      </c>
      <c r="K319" s="603"/>
      <c r="L319" s="603"/>
      <c r="M319" s="603"/>
      <c r="N319" s="603"/>
      <c r="O319" s="603"/>
      <c r="P319" s="605"/>
      <c r="Q319" s="736"/>
      <c r="R319" s="736"/>
      <c r="S319" s="736"/>
      <c r="T319" s="1259"/>
      <c r="U319" s="1259"/>
      <c r="V319" s="1259"/>
    </row>
    <row r="320" spans="1:22" s="1243" customFormat="1" ht="30" customHeight="1">
      <c r="A320" s="737"/>
      <c r="B320" s="737"/>
      <c r="C320" s="734"/>
      <c r="D320" s="1272"/>
      <c r="E320" s="735" t="s">
        <v>222</v>
      </c>
      <c r="F320" s="735" t="s">
        <v>222</v>
      </c>
      <c r="G320" s="603"/>
      <c r="H320" s="603"/>
      <c r="I320" s="604" t="s">
        <v>222</v>
      </c>
      <c r="J320" s="580" t="s">
        <v>222</v>
      </c>
      <c r="K320" s="603"/>
      <c r="L320" s="603"/>
      <c r="M320" s="603"/>
      <c r="N320" s="603"/>
      <c r="O320" s="603"/>
      <c r="P320" s="605"/>
      <c r="Q320" s="736"/>
      <c r="R320" s="736"/>
      <c r="S320" s="736"/>
      <c r="T320" s="1259"/>
      <c r="U320" s="1259"/>
      <c r="V320" s="1259"/>
    </row>
    <row r="321" spans="1:22" s="1243" customFormat="1" ht="30" customHeight="1">
      <c r="A321" s="737"/>
      <c r="B321" s="737"/>
      <c r="C321" s="734"/>
      <c r="D321" s="1272"/>
      <c r="E321" s="735" t="s">
        <v>222</v>
      </c>
      <c r="F321" s="735" t="s">
        <v>222</v>
      </c>
      <c r="G321" s="603"/>
      <c r="H321" s="603"/>
      <c r="I321" s="604" t="s">
        <v>222</v>
      </c>
      <c r="J321" s="580" t="s">
        <v>222</v>
      </c>
      <c r="K321" s="603"/>
      <c r="L321" s="603"/>
      <c r="M321" s="603"/>
      <c r="N321" s="603"/>
      <c r="O321" s="603"/>
      <c r="P321" s="605"/>
      <c r="Q321" s="736"/>
      <c r="R321" s="736"/>
      <c r="S321" s="736"/>
      <c r="T321" s="1259"/>
      <c r="U321" s="1259"/>
      <c r="V321" s="1259"/>
    </row>
    <row r="322" spans="1:22" s="1243" customFormat="1" ht="30" customHeight="1">
      <c r="A322" s="737"/>
      <c r="B322" s="737"/>
      <c r="C322" s="734"/>
      <c r="D322" s="1272"/>
      <c r="E322" s="735" t="s">
        <v>222</v>
      </c>
      <c r="F322" s="735" t="s">
        <v>222</v>
      </c>
      <c r="G322" s="603"/>
      <c r="H322" s="603"/>
      <c r="I322" s="604" t="s">
        <v>222</v>
      </c>
      <c r="J322" s="580" t="s">
        <v>222</v>
      </c>
      <c r="K322" s="603"/>
      <c r="L322" s="603"/>
      <c r="M322" s="603"/>
      <c r="N322" s="603"/>
      <c r="O322" s="603"/>
      <c r="P322" s="605"/>
      <c r="Q322" s="736"/>
      <c r="R322" s="736"/>
      <c r="S322" s="736"/>
      <c r="T322" s="1259"/>
      <c r="U322" s="1259"/>
      <c r="V322" s="1259"/>
    </row>
    <row r="323" spans="1:22" s="1243" customFormat="1" ht="30" customHeight="1">
      <c r="A323" s="737"/>
      <c r="B323" s="737"/>
      <c r="C323" s="734"/>
      <c r="D323" s="1272"/>
      <c r="E323" s="735" t="s">
        <v>222</v>
      </c>
      <c r="F323" s="735" t="s">
        <v>222</v>
      </c>
      <c r="G323" s="603"/>
      <c r="H323" s="603"/>
      <c r="I323" s="604" t="s">
        <v>222</v>
      </c>
      <c r="J323" s="580" t="s">
        <v>222</v>
      </c>
      <c r="K323" s="603"/>
      <c r="L323" s="603"/>
      <c r="M323" s="603"/>
      <c r="N323" s="603"/>
      <c r="O323" s="603"/>
      <c r="P323" s="605"/>
      <c r="Q323" s="736"/>
      <c r="R323" s="736"/>
      <c r="S323" s="736"/>
      <c r="T323" s="1259"/>
      <c r="U323" s="1259"/>
      <c r="V323" s="1259"/>
    </row>
    <row r="324" spans="1:22" s="1243" customFormat="1" ht="30" customHeight="1">
      <c r="A324" s="737"/>
      <c r="B324" s="737"/>
      <c r="C324" s="734"/>
      <c r="D324" s="1272"/>
      <c r="E324" s="735" t="s">
        <v>222</v>
      </c>
      <c r="F324" s="735" t="s">
        <v>222</v>
      </c>
      <c r="G324" s="603"/>
      <c r="H324" s="603"/>
      <c r="I324" s="604" t="s">
        <v>222</v>
      </c>
      <c r="J324" s="580" t="s">
        <v>222</v>
      </c>
      <c r="K324" s="603"/>
      <c r="L324" s="603"/>
      <c r="M324" s="603"/>
      <c r="N324" s="603"/>
      <c r="O324" s="603"/>
      <c r="P324" s="605"/>
      <c r="Q324" s="736"/>
      <c r="R324" s="736"/>
      <c r="S324" s="736"/>
      <c r="T324" s="1259"/>
      <c r="U324" s="1259"/>
      <c r="V324" s="1259"/>
    </row>
    <row r="325" spans="1:22" s="1243" customFormat="1" ht="30" customHeight="1">
      <c r="A325" s="737"/>
      <c r="B325" s="737"/>
      <c r="C325" s="734"/>
      <c r="D325" s="1272"/>
      <c r="E325" s="735" t="s">
        <v>222</v>
      </c>
      <c r="F325" s="735" t="s">
        <v>222</v>
      </c>
      <c r="G325" s="603"/>
      <c r="H325" s="603"/>
      <c r="I325" s="604" t="s">
        <v>222</v>
      </c>
      <c r="J325" s="580" t="s">
        <v>222</v>
      </c>
      <c r="K325" s="603"/>
      <c r="L325" s="603"/>
      <c r="M325" s="603"/>
      <c r="N325" s="603"/>
      <c r="O325" s="603"/>
      <c r="P325" s="605"/>
      <c r="Q325" s="736"/>
      <c r="R325" s="736"/>
      <c r="S325" s="736"/>
      <c r="T325" s="1259"/>
      <c r="U325" s="1259"/>
      <c r="V325" s="1259"/>
    </row>
    <row r="326" spans="1:22" s="1243" customFormat="1" ht="30" customHeight="1">
      <c r="A326" s="737"/>
      <c r="B326" s="737"/>
      <c r="C326" s="734"/>
      <c r="D326" s="1272"/>
      <c r="E326" s="735" t="s">
        <v>222</v>
      </c>
      <c r="F326" s="735" t="s">
        <v>222</v>
      </c>
      <c r="G326" s="603"/>
      <c r="H326" s="603"/>
      <c r="I326" s="604" t="s">
        <v>222</v>
      </c>
      <c r="J326" s="580" t="s">
        <v>222</v>
      </c>
      <c r="K326" s="603"/>
      <c r="L326" s="603"/>
      <c r="M326" s="603"/>
      <c r="N326" s="603"/>
      <c r="O326" s="603"/>
      <c r="P326" s="605"/>
      <c r="Q326" s="736"/>
      <c r="R326" s="736"/>
      <c r="S326" s="736"/>
      <c r="T326" s="1259"/>
      <c r="U326" s="1259"/>
      <c r="V326" s="1259"/>
    </row>
    <row r="327" spans="1:22" s="1243" customFormat="1" ht="30" customHeight="1">
      <c r="A327" s="737"/>
      <c r="B327" s="737"/>
      <c r="C327" s="734"/>
      <c r="D327" s="1272"/>
      <c r="E327" s="735" t="s">
        <v>222</v>
      </c>
      <c r="F327" s="735" t="s">
        <v>222</v>
      </c>
      <c r="G327" s="603"/>
      <c r="H327" s="603"/>
      <c r="I327" s="604" t="s">
        <v>222</v>
      </c>
      <c r="J327" s="580" t="s">
        <v>222</v>
      </c>
      <c r="K327" s="603"/>
      <c r="L327" s="603"/>
      <c r="M327" s="603"/>
      <c r="N327" s="603"/>
      <c r="O327" s="603"/>
      <c r="P327" s="605"/>
      <c r="Q327" s="736"/>
      <c r="R327" s="736"/>
      <c r="S327" s="736"/>
      <c r="T327" s="1259"/>
      <c r="U327" s="1259"/>
      <c r="V327" s="1259"/>
    </row>
    <row r="328" spans="1:22" s="1243" customFormat="1" ht="30" customHeight="1">
      <c r="A328" s="737"/>
      <c r="B328" s="737"/>
      <c r="C328" s="734"/>
      <c r="D328" s="1272"/>
      <c r="E328" s="735" t="s">
        <v>222</v>
      </c>
      <c r="F328" s="735" t="s">
        <v>222</v>
      </c>
      <c r="G328" s="603"/>
      <c r="H328" s="603"/>
      <c r="I328" s="604" t="s">
        <v>222</v>
      </c>
      <c r="J328" s="580" t="s">
        <v>222</v>
      </c>
      <c r="K328" s="603"/>
      <c r="L328" s="603"/>
      <c r="M328" s="603"/>
      <c r="N328" s="603"/>
      <c r="O328" s="603"/>
      <c r="P328" s="605"/>
      <c r="Q328" s="736"/>
      <c r="R328" s="736"/>
      <c r="S328" s="736"/>
      <c r="T328" s="1259"/>
      <c r="U328" s="1259"/>
      <c r="V328" s="1259"/>
    </row>
    <row r="329" spans="1:22" s="1243" customFormat="1" ht="30" customHeight="1">
      <c r="A329" s="737"/>
      <c r="B329" s="737"/>
      <c r="C329" s="734"/>
      <c r="D329" s="1272"/>
      <c r="E329" s="735" t="s">
        <v>222</v>
      </c>
      <c r="F329" s="735" t="s">
        <v>222</v>
      </c>
      <c r="G329" s="603"/>
      <c r="H329" s="603"/>
      <c r="I329" s="604" t="s">
        <v>222</v>
      </c>
      <c r="J329" s="580" t="s">
        <v>222</v>
      </c>
      <c r="K329" s="603"/>
      <c r="L329" s="603"/>
      <c r="M329" s="603"/>
      <c r="N329" s="603"/>
      <c r="O329" s="603"/>
      <c r="P329" s="605"/>
      <c r="Q329" s="736"/>
      <c r="R329" s="736"/>
      <c r="S329" s="736"/>
      <c r="T329" s="1259"/>
      <c r="U329" s="1259"/>
      <c r="V329" s="1259"/>
    </row>
    <row r="330" spans="1:22" s="1243" customFormat="1" ht="30" customHeight="1">
      <c r="A330" s="737"/>
      <c r="B330" s="737"/>
      <c r="C330" s="734"/>
      <c r="D330" s="1272"/>
      <c r="E330" s="735" t="s">
        <v>222</v>
      </c>
      <c r="F330" s="735" t="s">
        <v>222</v>
      </c>
      <c r="G330" s="603"/>
      <c r="H330" s="603"/>
      <c r="I330" s="604" t="s">
        <v>222</v>
      </c>
      <c r="J330" s="580" t="s">
        <v>222</v>
      </c>
      <c r="K330" s="603"/>
      <c r="L330" s="603"/>
      <c r="M330" s="603"/>
      <c r="N330" s="603"/>
      <c r="O330" s="603"/>
      <c r="P330" s="605"/>
      <c r="Q330" s="736"/>
      <c r="R330" s="736"/>
      <c r="S330" s="736"/>
      <c r="T330" s="1259"/>
      <c r="U330" s="1259"/>
      <c r="V330" s="1259"/>
    </row>
    <row r="331" spans="1:22" s="1243" customFormat="1" ht="30" customHeight="1">
      <c r="A331" s="737"/>
      <c r="B331" s="737"/>
      <c r="C331" s="734"/>
      <c r="D331" s="1272"/>
      <c r="E331" s="735" t="s">
        <v>222</v>
      </c>
      <c r="F331" s="735" t="s">
        <v>222</v>
      </c>
      <c r="G331" s="603"/>
      <c r="H331" s="603"/>
      <c r="I331" s="604" t="s">
        <v>222</v>
      </c>
      <c r="J331" s="580" t="s">
        <v>222</v>
      </c>
      <c r="K331" s="603"/>
      <c r="L331" s="603"/>
      <c r="M331" s="603"/>
      <c r="N331" s="603"/>
      <c r="O331" s="603"/>
      <c r="P331" s="605"/>
      <c r="Q331" s="736"/>
      <c r="R331" s="736"/>
      <c r="S331" s="736"/>
      <c r="T331" s="1259"/>
      <c r="U331" s="1259"/>
      <c r="V331" s="1259"/>
    </row>
    <row r="332" spans="1:22" s="1243" customFormat="1" ht="30" customHeight="1">
      <c r="A332" s="737"/>
      <c r="B332" s="737"/>
      <c r="C332" s="734"/>
      <c r="D332" s="1272"/>
      <c r="E332" s="735" t="s">
        <v>222</v>
      </c>
      <c r="F332" s="735" t="s">
        <v>222</v>
      </c>
      <c r="G332" s="603"/>
      <c r="H332" s="603"/>
      <c r="I332" s="604" t="s">
        <v>222</v>
      </c>
      <c r="J332" s="580" t="s">
        <v>222</v>
      </c>
      <c r="K332" s="603"/>
      <c r="L332" s="603"/>
      <c r="M332" s="603"/>
      <c r="N332" s="603"/>
      <c r="O332" s="603"/>
      <c r="P332" s="605"/>
      <c r="Q332" s="736"/>
      <c r="R332" s="736"/>
      <c r="S332" s="736"/>
      <c r="T332" s="1259"/>
      <c r="U332" s="1259"/>
      <c r="V332" s="1259"/>
    </row>
    <row r="333" spans="1:22" s="1243" customFormat="1" ht="30" customHeight="1">
      <c r="A333" s="737"/>
      <c r="B333" s="737"/>
      <c r="C333" s="734"/>
      <c r="D333" s="1272"/>
      <c r="E333" s="735" t="s">
        <v>222</v>
      </c>
      <c r="F333" s="735" t="s">
        <v>222</v>
      </c>
      <c r="G333" s="603"/>
      <c r="H333" s="603"/>
      <c r="I333" s="604" t="s">
        <v>222</v>
      </c>
      <c r="J333" s="580" t="s">
        <v>222</v>
      </c>
      <c r="K333" s="603"/>
      <c r="L333" s="603"/>
      <c r="M333" s="603"/>
      <c r="N333" s="603"/>
      <c r="O333" s="603"/>
      <c r="P333" s="605"/>
      <c r="Q333" s="736"/>
      <c r="R333" s="736"/>
      <c r="S333" s="736"/>
      <c r="T333" s="1259"/>
      <c r="U333" s="1259"/>
      <c r="V333" s="1259"/>
    </row>
    <row r="334" spans="1:22" s="1243" customFormat="1" ht="30" customHeight="1">
      <c r="A334" s="737"/>
      <c r="B334" s="737"/>
      <c r="C334" s="734"/>
      <c r="D334" s="1272"/>
      <c r="E334" s="735" t="s">
        <v>222</v>
      </c>
      <c r="F334" s="735" t="s">
        <v>222</v>
      </c>
      <c r="G334" s="603"/>
      <c r="H334" s="603"/>
      <c r="I334" s="604" t="s">
        <v>222</v>
      </c>
      <c r="J334" s="580" t="s">
        <v>222</v>
      </c>
      <c r="K334" s="603"/>
      <c r="L334" s="603"/>
      <c r="M334" s="603"/>
      <c r="N334" s="603"/>
      <c r="O334" s="603"/>
      <c r="P334" s="605"/>
      <c r="Q334" s="736"/>
      <c r="R334" s="736"/>
      <c r="S334" s="736"/>
      <c r="T334" s="1259"/>
      <c r="U334" s="1259"/>
      <c r="V334" s="1259"/>
    </row>
    <row r="335" spans="1:22" s="1243" customFormat="1" ht="30" customHeight="1">
      <c r="A335" s="737"/>
      <c r="B335" s="737"/>
      <c r="C335" s="734"/>
      <c r="D335" s="1272"/>
      <c r="E335" s="735" t="s">
        <v>222</v>
      </c>
      <c r="F335" s="735" t="s">
        <v>222</v>
      </c>
      <c r="G335" s="603"/>
      <c r="H335" s="603"/>
      <c r="I335" s="604" t="s">
        <v>222</v>
      </c>
      <c r="J335" s="580" t="s">
        <v>222</v>
      </c>
      <c r="K335" s="603"/>
      <c r="L335" s="603"/>
      <c r="M335" s="603"/>
      <c r="N335" s="603"/>
      <c r="O335" s="603"/>
      <c r="P335" s="605"/>
      <c r="Q335" s="736"/>
      <c r="R335" s="736"/>
      <c r="S335" s="736"/>
      <c r="T335" s="1259"/>
      <c r="U335" s="1259"/>
      <c r="V335" s="1259"/>
    </row>
    <row r="336" spans="1:22" s="1243" customFormat="1" ht="30" customHeight="1">
      <c r="A336" s="737"/>
      <c r="B336" s="737"/>
      <c r="C336" s="734"/>
      <c r="D336" s="1272"/>
      <c r="E336" s="735" t="s">
        <v>222</v>
      </c>
      <c r="F336" s="735" t="s">
        <v>222</v>
      </c>
      <c r="G336" s="603"/>
      <c r="H336" s="603"/>
      <c r="I336" s="604" t="s">
        <v>222</v>
      </c>
      <c r="J336" s="580" t="s">
        <v>222</v>
      </c>
      <c r="K336" s="603"/>
      <c r="L336" s="603"/>
      <c r="M336" s="603"/>
      <c r="N336" s="603"/>
      <c r="O336" s="603"/>
      <c r="P336" s="605"/>
      <c r="Q336" s="736"/>
      <c r="R336" s="736"/>
      <c r="S336" s="736"/>
      <c r="T336" s="1259"/>
      <c r="U336" s="1259"/>
      <c r="V336" s="1259"/>
    </row>
    <row r="337" spans="1:22" s="1243" customFormat="1" ht="30" customHeight="1">
      <c r="A337" s="737"/>
      <c r="B337" s="737"/>
      <c r="C337" s="734"/>
      <c r="D337" s="1272"/>
      <c r="E337" s="735" t="s">
        <v>222</v>
      </c>
      <c r="F337" s="735" t="s">
        <v>222</v>
      </c>
      <c r="G337" s="603"/>
      <c r="H337" s="603"/>
      <c r="I337" s="604" t="s">
        <v>222</v>
      </c>
      <c r="J337" s="580" t="s">
        <v>222</v>
      </c>
      <c r="K337" s="603"/>
      <c r="L337" s="603"/>
      <c r="M337" s="603"/>
      <c r="N337" s="603"/>
      <c r="O337" s="603"/>
      <c r="P337" s="605"/>
      <c r="Q337" s="736"/>
      <c r="R337" s="736"/>
      <c r="S337" s="736"/>
      <c r="T337" s="1259"/>
      <c r="U337" s="1259"/>
      <c r="V337" s="1259"/>
    </row>
    <row r="338" spans="1:22" s="1243" customFormat="1" ht="30" customHeight="1">
      <c r="A338" s="737"/>
      <c r="B338" s="737"/>
      <c r="C338" s="734"/>
      <c r="D338" s="1272"/>
      <c r="E338" s="735" t="s">
        <v>222</v>
      </c>
      <c r="F338" s="735" t="s">
        <v>222</v>
      </c>
      <c r="G338" s="603"/>
      <c r="H338" s="603"/>
      <c r="I338" s="604" t="s">
        <v>222</v>
      </c>
      <c r="J338" s="580" t="s">
        <v>222</v>
      </c>
      <c r="K338" s="603"/>
      <c r="L338" s="603"/>
      <c r="M338" s="603"/>
      <c r="N338" s="603"/>
      <c r="O338" s="603"/>
      <c r="P338" s="605"/>
      <c r="Q338" s="736"/>
      <c r="R338" s="736"/>
      <c r="S338" s="736"/>
      <c r="T338" s="1259"/>
      <c r="U338" s="1259"/>
      <c r="V338" s="1259"/>
    </row>
    <row r="339" spans="1:22" s="1243" customFormat="1" ht="30" customHeight="1">
      <c r="A339" s="737"/>
      <c r="B339" s="737"/>
      <c r="C339" s="734"/>
      <c r="D339" s="1272"/>
      <c r="E339" s="735" t="s">
        <v>222</v>
      </c>
      <c r="F339" s="735" t="s">
        <v>222</v>
      </c>
      <c r="G339" s="603"/>
      <c r="H339" s="603"/>
      <c r="I339" s="604" t="s">
        <v>222</v>
      </c>
      <c r="J339" s="580" t="s">
        <v>222</v>
      </c>
      <c r="K339" s="603"/>
      <c r="L339" s="603"/>
      <c r="M339" s="603"/>
      <c r="N339" s="603"/>
      <c r="O339" s="603"/>
      <c r="P339" s="605"/>
      <c r="Q339" s="736"/>
      <c r="R339" s="736"/>
      <c r="S339" s="736"/>
      <c r="T339" s="1259"/>
      <c r="U339" s="1259"/>
      <c r="V339" s="1259"/>
    </row>
    <row r="340" spans="1:22" s="1243" customFormat="1" ht="30" customHeight="1">
      <c r="A340" s="737"/>
      <c r="B340" s="737"/>
      <c r="C340" s="734"/>
      <c r="D340" s="1272"/>
      <c r="E340" s="735" t="s">
        <v>222</v>
      </c>
      <c r="F340" s="735" t="s">
        <v>222</v>
      </c>
      <c r="G340" s="603"/>
      <c r="H340" s="603"/>
      <c r="I340" s="604" t="s">
        <v>222</v>
      </c>
      <c r="J340" s="580" t="s">
        <v>222</v>
      </c>
      <c r="K340" s="603"/>
      <c r="L340" s="603"/>
      <c r="M340" s="603"/>
      <c r="N340" s="603"/>
      <c r="O340" s="603"/>
      <c r="P340" s="605"/>
      <c r="Q340" s="736"/>
      <c r="R340" s="736"/>
      <c r="S340" s="736"/>
      <c r="T340" s="1259"/>
      <c r="U340" s="1259"/>
      <c r="V340" s="1259"/>
    </row>
    <row r="341" spans="1:22" s="1243" customFormat="1" ht="30" customHeight="1">
      <c r="A341" s="737"/>
      <c r="B341" s="737"/>
      <c r="C341" s="734"/>
      <c r="D341" s="1272"/>
      <c r="E341" s="735" t="s">
        <v>222</v>
      </c>
      <c r="F341" s="735" t="s">
        <v>222</v>
      </c>
      <c r="G341" s="603"/>
      <c r="H341" s="603"/>
      <c r="I341" s="604" t="s">
        <v>222</v>
      </c>
      <c r="J341" s="580" t="s">
        <v>222</v>
      </c>
      <c r="K341" s="603"/>
      <c r="L341" s="603"/>
      <c r="M341" s="603"/>
      <c r="N341" s="603"/>
      <c r="O341" s="603"/>
      <c r="P341" s="605"/>
      <c r="Q341" s="736"/>
      <c r="R341" s="736"/>
      <c r="S341" s="736"/>
      <c r="T341" s="1259"/>
      <c r="U341" s="1259"/>
      <c r="V341" s="1259"/>
    </row>
    <row r="342" spans="1:22" s="1243" customFormat="1" ht="30" customHeight="1">
      <c r="A342" s="737"/>
      <c r="B342" s="737"/>
      <c r="C342" s="734"/>
      <c r="D342" s="1272"/>
      <c r="E342" s="735" t="s">
        <v>222</v>
      </c>
      <c r="F342" s="735" t="s">
        <v>222</v>
      </c>
      <c r="G342" s="603"/>
      <c r="H342" s="603"/>
      <c r="I342" s="604" t="s">
        <v>222</v>
      </c>
      <c r="J342" s="580" t="s">
        <v>222</v>
      </c>
      <c r="K342" s="603"/>
      <c r="L342" s="603"/>
      <c r="M342" s="603"/>
      <c r="N342" s="603"/>
      <c r="O342" s="603"/>
      <c r="P342" s="605"/>
      <c r="Q342" s="736"/>
      <c r="R342" s="736"/>
      <c r="S342" s="736"/>
      <c r="T342" s="1259"/>
      <c r="U342" s="1259"/>
      <c r="V342" s="1259"/>
    </row>
    <row r="343" spans="1:22" s="1243" customFormat="1" ht="30" customHeight="1">
      <c r="A343" s="737"/>
      <c r="B343" s="737"/>
      <c r="C343" s="734"/>
      <c r="D343" s="1272"/>
      <c r="E343" s="735" t="s">
        <v>222</v>
      </c>
      <c r="F343" s="735" t="s">
        <v>222</v>
      </c>
      <c r="G343" s="603"/>
      <c r="H343" s="603"/>
      <c r="I343" s="604" t="s">
        <v>222</v>
      </c>
      <c r="J343" s="580" t="s">
        <v>222</v>
      </c>
      <c r="K343" s="603"/>
      <c r="L343" s="603"/>
      <c r="M343" s="603"/>
      <c r="N343" s="603"/>
      <c r="O343" s="603"/>
      <c r="P343" s="605"/>
      <c r="Q343" s="736"/>
      <c r="R343" s="736"/>
      <c r="S343" s="736"/>
      <c r="T343" s="1259"/>
      <c r="U343" s="1259"/>
      <c r="V343" s="1259"/>
    </row>
    <row r="344" spans="1:22" s="1243" customFormat="1" ht="30" customHeight="1">
      <c r="A344" s="737"/>
      <c r="B344" s="737"/>
      <c r="C344" s="734"/>
      <c r="D344" s="1272"/>
      <c r="E344" s="735" t="s">
        <v>222</v>
      </c>
      <c r="F344" s="735" t="s">
        <v>222</v>
      </c>
      <c r="G344" s="603"/>
      <c r="H344" s="603"/>
      <c r="I344" s="604" t="s">
        <v>222</v>
      </c>
      <c r="J344" s="580" t="s">
        <v>222</v>
      </c>
      <c r="K344" s="603"/>
      <c r="L344" s="603"/>
      <c r="M344" s="603"/>
      <c r="N344" s="603"/>
      <c r="O344" s="603"/>
      <c r="P344" s="605"/>
      <c r="Q344" s="736"/>
      <c r="R344" s="736"/>
      <c r="S344" s="736"/>
      <c r="T344" s="1259"/>
      <c r="U344" s="1259"/>
      <c r="V344" s="1259"/>
    </row>
    <row r="345" spans="1:22" s="1243" customFormat="1" ht="30" customHeight="1">
      <c r="A345" s="737"/>
      <c r="B345" s="737"/>
      <c r="C345" s="734"/>
      <c r="D345" s="1272"/>
      <c r="E345" s="735" t="s">
        <v>222</v>
      </c>
      <c r="F345" s="735" t="s">
        <v>222</v>
      </c>
      <c r="G345" s="603"/>
      <c r="H345" s="603"/>
      <c r="I345" s="604" t="s">
        <v>222</v>
      </c>
      <c r="J345" s="580" t="s">
        <v>222</v>
      </c>
      <c r="K345" s="603"/>
      <c r="L345" s="603"/>
      <c r="M345" s="603"/>
      <c r="N345" s="603"/>
      <c r="O345" s="603"/>
      <c r="P345" s="605"/>
      <c r="Q345" s="736"/>
      <c r="R345" s="736"/>
      <c r="S345" s="736"/>
      <c r="T345" s="1259"/>
      <c r="U345" s="1259"/>
      <c r="V345" s="1259"/>
    </row>
    <row r="346" spans="1:22" s="1243" customFormat="1" ht="30" customHeight="1">
      <c r="A346" s="737"/>
      <c r="B346" s="737"/>
      <c r="C346" s="734"/>
      <c r="D346" s="1272"/>
      <c r="E346" s="735" t="s">
        <v>222</v>
      </c>
      <c r="F346" s="735" t="s">
        <v>222</v>
      </c>
      <c r="G346" s="603"/>
      <c r="H346" s="603"/>
      <c r="I346" s="604" t="s">
        <v>222</v>
      </c>
      <c r="J346" s="580" t="s">
        <v>222</v>
      </c>
      <c r="K346" s="603"/>
      <c r="L346" s="603"/>
      <c r="M346" s="603"/>
      <c r="N346" s="603"/>
      <c r="O346" s="603"/>
      <c r="P346" s="605"/>
      <c r="Q346" s="736"/>
      <c r="R346" s="736"/>
      <c r="S346" s="736"/>
      <c r="T346" s="1259"/>
      <c r="U346" s="1259"/>
      <c r="V346" s="1259"/>
    </row>
    <row r="347" spans="1:22" s="1243" customFormat="1" ht="30" customHeight="1">
      <c r="A347" s="737"/>
      <c r="B347" s="737"/>
      <c r="C347" s="734"/>
      <c r="D347" s="1272"/>
      <c r="E347" s="735" t="s">
        <v>222</v>
      </c>
      <c r="F347" s="735" t="s">
        <v>222</v>
      </c>
      <c r="G347" s="603"/>
      <c r="H347" s="603"/>
      <c r="I347" s="604" t="s">
        <v>222</v>
      </c>
      <c r="J347" s="580" t="s">
        <v>222</v>
      </c>
      <c r="K347" s="603"/>
      <c r="L347" s="603"/>
      <c r="M347" s="603"/>
      <c r="N347" s="603"/>
      <c r="O347" s="603"/>
      <c r="P347" s="605"/>
      <c r="Q347" s="736"/>
      <c r="R347" s="736"/>
      <c r="S347" s="736"/>
      <c r="T347" s="1259"/>
      <c r="U347" s="1259"/>
      <c r="V347" s="1259"/>
    </row>
    <row r="348" spans="1:22" s="1243" customFormat="1" ht="30" customHeight="1">
      <c r="A348" s="737"/>
      <c r="B348" s="737"/>
      <c r="C348" s="734"/>
      <c r="D348" s="1272"/>
      <c r="E348" s="735" t="s">
        <v>222</v>
      </c>
      <c r="F348" s="735" t="s">
        <v>222</v>
      </c>
      <c r="G348" s="603"/>
      <c r="H348" s="603"/>
      <c r="I348" s="604" t="s">
        <v>222</v>
      </c>
      <c r="J348" s="580" t="s">
        <v>222</v>
      </c>
      <c r="K348" s="603"/>
      <c r="L348" s="603"/>
      <c r="M348" s="603"/>
      <c r="N348" s="603"/>
      <c r="O348" s="603"/>
      <c r="P348" s="605"/>
      <c r="Q348" s="736"/>
      <c r="R348" s="736"/>
      <c r="S348" s="736"/>
      <c r="T348" s="1259"/>
      <c r="U348" s="1259"/>
      <c r="V348" s="1259"/>
    </row>
    <row r="349" spans="1:22" s="1243" customFormat="1" ht="30" customHeight="1">
      <c r="A349" s="737"/>
      <c r="B349" s="737"/>
      <c r="C349" s="734"/>
      <c r="D349" s="1272"/>
      <c r="E349" s="735" t="s">
        <v>222</v>
      </c>
      <c r="F349" s="735" t="s">
        <v>222</v>
      </c>
      <c r="G349" s="603"/>
      <c r="H349" s="603"/>
      <c r="I349" s="604" t="s">
        <v>222</v>
      </c>
      <c r="J349" s="580" t="s">
        <v>222</v>
      </c>
      <c r="K349" s="603"/>
      <c r="L349" s="603"/>
      <c r="M349" s="603"/>
      <c r="N349" s="603"/>
      <c r="O349" s="603"/>
      <c r="P349" s="605"/>
      <c r="Q349" s="736"/>
      <c r="R349" s="736"/>
      <c r="S349" s="736"/>
      <c r="T349" s="1259"/>
      <c r="U349" s="1259"/>
      <c r="V349" s="1259"/>
    </row>
    <row r="350" spans="1:22" s="1243" customFormat="1" ht="30" customHeight="1">
      <c r="A350" s="737"/>
      <c r="B350" s="737"/>
      <c r="C350" s="734"/>
      <c r="D350" s="1272"/>
      <c r="E350" s="735" t="s">
        <v>222</v>
      </c>
      <c r="F350" s="735" t="s">
        <v>222</v>
      </c>
      <c r="G350" s="603"/>
      <c r="H350" s="603"/>
      <c r="I350" s="604" t="s">
        <v>222</v>
      </c>
      <c r="J350" s="580" t="s">
        <v>222</v>
      </c>
      <c r="K350" s="603"/>
      <c r="L350" s="603"/>
      <c r="M350" s="603"/>
      <c r="N350" s="603"/>
      <c r="O350" s="603"/>
      <c r="P350" s="605"/>
      <c r="Q350" s="736"/>
      <c r="R350" s="736"/>
      <c r="S350" s="736"/>
      <c r="T350" s="1259"/>
      <c r="U350" s="1259"/>
      <c r="V350" s="1259"/>
    </row>
    <row r="351" spans="1:22" s="1243" customFormat="1" ht="30" customHeight="1">
      <c r="A351" s="737"/>
      <c r="B351" s="737"/>
      <c r="C351" s="734"/>
      <c r="D351" s="1272"/>
      <c r="E351" s="735" t="s">
        <v>222</v>
      </c>
      <c r="F351" s="735" t="s">
        <v>222</v>
      </c>
      <c r="G351" s="603"/>
      <c r="H351" s="603"/>
      <c r="I351" s="604" t="s">
        <v>222</v>
      </c>
      <c r="J351" s="580" t="s">
        <v>222</v>
      </c>
      <c r="K351" s="603"/>
      <c r="L351" s="603"/>
      <c r="M351" s="603"/>
      <c r="N351" s="603"/>
      <c r="O351" s="603"/>
      <c r="P351" s="605"/>
      <c r="Q351" s="736"/>
      <c r="R351" s="736"/>
      <c r="S351" s="736"/>
      <c r="T351" s="1259"/>
      <c r="U351" s="1259"/>
      <c r="V351" s="1259"/>
    </row>
    <row r="352" spans="1:22" s="1243" customFormat="1" ht="30" customHeight="1">
      <c r="A352" s="737"/>
      <c r="B352" s="737"/>
      <c r="C352" s="734"/>
      <c r="D352" s="1272"/>
      <c r="E352" s="735" t="s">
        <v>222</v>
      </c>
      <c r="F352" s="735" t="s">
        <v>222</v>
      </c>
      <c r="G352" s="603"/>
      <c r="H352" s="603"/>
      <c r="I352" s="604" t="s">
        <v>222</v>
      </c>
      <c r="J352" s="580" t="s">
        <v>222</v>
      </c>
      <c r="K352" s="603"/>
      <c r="L352" s="603"/>
      <c r="M352" s="603"/>
      <c r="N352" s="603"/>
      <c r="O352" s="603"/>
      <c r="P352" s="605"/>
      <c r="Q352" s="736"/>
      <c r="R352" s="736"/>
      <c r="S352" s="736"/>
      <c r="T352" s="1259"/>
      <c r="U352" s="1259"/>
      <c r="V352" s="1259"/>
    </row>
    <row r="353" spans="1:22" s="1243" customFormat="1" ht="30" customHeight="1">
      <c r="A353" s="737"/>
      <c r="B353" s="737"/>
      <c r="C353" s="734"/>
      <c r="D353" s="1272"/>
      <c r="E353" s="735" t="s">
        <v>222</v>
      </c>
      <c r="F353" s="735" t="s">
        <v>222</v>
      </c>
      <c r="G353" s="603"/>
      <c r="H353" s="603"/>
      <c r="I353" s="604" t="s">
        <v>222</v>
      </c>
      <c r="J353" s="580" t="s">
        <v>222</v>
      </c>
      <c r="K353" s="603"/>
      <c r="L353" s="603"/>
      <c r="M353" s="603"/>
      <c r="N353" s="603"/>
      <c r="O353" s="603"/>
      <c r="P353" s="605"/>
      <c r="Q353" s="736"/>
      <c r="R353" s="736"/>
      <c r="S353" s="736"/>
      <c r="T353" s="1259"/>
      <c r="U353" s="1259"/>
      <c r="V353" s="1259"/>
    </row>
    <row r="354" spans="1:22" s="1243" customFormat="1" ht="30" customHeight="1">
      <c r="A354" s="737"/>
      <c r="B354" s="737"/>
      <c r="C354" s="734"/>
      <c r="D354" s="1272"/>
      <c r="E354" s="735" t="s">
        <v>222</v>
      </c>
      <c r="F354" s="735" t="s">
        <v>222</v>
      </c>
      <c r="G354" s="603"/>
      <c r="H354" s="603"/>
      <c r="I354" s="604" t="s">
        <v>222</v>
      </c>
      <c r="J354" s="580" t="s">
        <v>222</v>
      </c>
      <c r="K354" s="603"/>
      <c r="L354" s="603"/>
      <c r="M354" s="603"/>
      <c r="N354" s="603"/>
      <c r="O354" s="603"/>
      <c r="P354" s="605"/>
      <c r="Q354" s="736"/>
      <c r="R354" s="736"/>
      <c r="S354" s="736"/>
      <c r="T354" s="1259"/>
      <c r="U354" s="1259"/>
      <c r="V354" s="1259"/>
    </row>
    <row r="355" spans="1:22" s="1243" customFormat="1" ht="30" customHeight="1">
      <c r="A355" s="734"/>
      <c r="B355" s="734"/>
      <c r="C355" s="734"/>
      <c r="D355" s="1272"/>
      <c r="E355" s="735" t="s">
        <v>222</v>
      </c>
      <c r="F355" s="735" t="s">
        <v>222</v>
      </c>
      <c r="G355" s="603"/>
      <c r="H355" s="603"/>
      <c r="I355" s="604" t="s">
        <v>222</v>
      </c>
      <c r="J355" s="580" t="s">
        <v>222</v>
      </c>
      <c r="K355" s="603"/>
      <c r="L355" s="603"/>
      <c r="M355" s="603"/>
      <c r="N355" s="603"/>
      <c r="O355" s="603"/>
      <c r="P355" s="605"/>
      <c r="Q355" s="736"/>
      <c r="R355" s="736"/>
      <c r="S355" s="736"/>
      <c r="T355" s="1259"/>
      <c r="U355" s="1259"/>
      <c r="V355" s="1259"/>
    </row>
    <row r="356" spans="1:22" ht="12.75" customHeight="1">
      <c r="A356" s="226"/>
      <c r="B356" s="226"/>
      <c r="C356" s="226"/>
      <c r="D356" s="226"/>
      <c r="E356" s="226"/>
      <c r="F356" s="226"/>
      <c r="G356" s="226"/>
      <c r="H356" s="226"/>
      <c r="I356" s="226"/>
      <c r="J356" s="226"/>
      <c r="K356" s="226"/>
      <c r="L356" s="224"/>
      <c r="M356" s="224"/>
      <c r="N356" s="224"/>
      <c r="O356" s="224"/>
      <c r="P356" s="1225"/>
      <c r="Q356" s="599"/>
      <c r="R356" s="599"/>
      <c r="S356" s="600"/>
      <c r="T356" s="1260"/>
      <c r="U356" s="1260"/>
      <c r="V356" s="1260"/>
    </row>
    <row r="357" spans="1:22" s="226" customFormat="1" ht="12.75" customHeight="1">
      <c r="A357" s="1261" t="s">
        <v>333</v>
      </c>
      <c r="B357" s="1261"/>
      <c r="C357" s="738"/>
      <c r="D357" s="738"/>
      <c r="E357" s="738"/>
      <c r="F357" s="738"/>
      <c r="G357" s="738"/>
      <c r="H357" s="738"/>
      <c r="I357" s="738"/>
      <c r="J357" s="738"/>
      <c r="K357" s="738"/>
      <c r="L357" s="738"/>
      <c r="M357" s="738"/>
      <c r="N357" s="738"/>
      <c r="O357" s="738"/>
      <c r="P357" s="1226"/>
    </row>
    <row r="358" spans="1:22" s="226" customFormat="1" ht="8.15" customHeight="1"/>
    <row r="359" spans="1:22" s="226" customFormat="1" ht="16" customHeight="1">
      <c r="A359" s="1490" t="s">
        <v>1066</v>
      </c>
      <c r="B359" s="1490"/>
      <c r="C359" s="1490"/>
      <c r="D359" s="1490"/>
      <c r="E359" s="1490"/>
      <c r="F359" s="1490"/>
      <c r="G359" s="1490"/>
      <c r="H359" s="1490"/>
      <c r="I359" s="1490"/>
      <c r="J359" s="1490"/>
      <c r="K359" s="1490"/>
      <c r="L359" s="1490"/>
      <c r="M359" s="1490"/>
    </row>
    <row r="360" spans="1:22" s="226" customFormat="1" ht="21.65" customHeight="1">
      <c r="A360" s="739" t="s">
        <v>1014</v>
      </c>
      <c r="B360" s="739"/>
      <c r="C360" s="221"/>
      <c r="D360" s="221"/>
      <c r="E360" s="221"/>
      <c r="F360" s="221"/>
      <c r="G360" s="221"/>
      <c r="H360" s="221"/>
      <c r="I360" s="221"/>
      <c r="J360" s="221"/>
      <c r="K360" s="221"/>
      <c r="L360" s="221"/>
      <c r="M360" s="221"/>
    </row>
    <row r="361" spans="1:22" s="1228" customFormat="1" ht="58" customHeight="1">
      <c r="A361" s="1491" t="s">
        <v>340</v>
      </c>
      <c r="B361" s="1491"/>
      <c r="C361" s="1491"/>
      <c r="D361" s="1491"/>
      <c r="E361" s="1491"/>
      <c r="F361" s="1491"/>
      <c r="G361" s="1491"/>
      <c r="H361" s="1491"/>
      <c r="I361" s="1491"/>
      <c r="J361" s="1491"/>
      <c r="K361" s="1491"/>
      <c r="L361" s="1491"/>
      <c r="M361" s="1491"/>
    </row>
    <row r="362" spans="1:22" s="1228" customFormat="1" ht="15" customHeight="1">
      <c r="A362" s="1262" t="s">
        <v>2986</v>
      </c>
      <c r="B362" s="1263"/>
      <c r="C362" s="217"/>
      <c r="D362" s="217"/>
      <c r="E362" s="217"/>
      <c r="F362" s="217"/>
      <c r="G362" s="217"/>
      <c r="H362" s="217"/>
      <c r="I362" s="217"/>
      <c r="J362" s="217"/>
      <c r="K362" s="217"/>
      <c r="L362" s="217"/>
      <c r="M362" s="217"/>
    </row>
    <row r="363" spans="1:22" s="1228" customFormat="1" ht="18" customHeight="1">
      <c r="A363" s="223" t="s">
        <v>328</v>
      </c>
      <c r="B363" s="223"/>
      <c r="C363" s="90"/>
      <c r="D363" s="90"/>
      <c r="E363" s="90"/>
      <c r="F363" s="90"/>
      <c r="G363" s="90"/>
      <c r="H363" s="90"/>
      <c r="I363" s="90"/>
      <c r="J363" s="90"/>
      <c r="K363" s="90"/>
      <c r="L363" s="90"/>
      <c r="M363" s="90"/>
    </row>
    <row r="364" spans="1:22" s="1228" customFormat="1" ht="21" customHeight="1">
      <c r="A364" s="1485" t="s">
        <v>329</v>
      </c>
      <c r="B364" s="1485"/>
      <c r="C364" s="1485"/>
      <c r="D364" s="1485"/>
      <c r="E364" s="1485"/>
      <c r="F364" s="1485"/>
      <c r="G364" s="1485"/>
      <c r="H364" s="1485"/>
      <c r="I364" s="1485"/>
      <c r="J364" s="1485"/>
      <c r="K364" s="1485"/>
      <c r="L364" s="1485"/>
      <c r="M364" s="1485"/>
    </row>
    <row r="365" spans="1:22" s="226" customFormat="1" ht="12.75" customHeight="1"/>
    <row r="366" spans="1:22" s="226" customFormat="1" ht="12.75" customHeight="1"/>
    <row r="367" spans="1:22" s="226" customFormat="1" ht="12.75" customHeight="1"/>
    <row r="368" spans="1:22" s="226" customFormat="1" ht="12.75" customHeight="1">
      <c r="A368" s="823"/>
      <c r="B368" s="227"/>
    </row>
    <row r="379" ht="15.75" customHeight="1"/>
    <row r="386" ht="15" customHeight="1"/>
    <row r="387" ht="15.75" customHeight="1"/>
    <row r="389" ht="12.75" customHeight="1"/>
    <row r="390" ht="11.25" customHeight="1"/>
  </sheetData>
  <sheetProtection algorithmName="SHA-512" hashValue="ApZCDRXcKJxGAoxG8Zk7cw5prsFZ1tIZVcXux7f9QnvHgwzgJzw+oFGfDwnhloxXBSxfmIVYammWA/281SHblw==" saltValue="8Xh1quuOtfWOQ+jcu9cKlA==" spinCount="100000" sheet="1" objects="1" formatCells="0" formatRows="0" sort="0" autoFilter="0"/>
  <autoFilter ref="A25:V47" xr:uid="{00000000-0001-0000-0900-000000000000}"/>
  <mergeCells count="8">
    <mergeCell ref="A361:M361"/>
    <mergeCell ref="A364:M364"/>
    <mergeCell ref="H7:J8"/>
    <mergeCell ref="E8:G8"/>
    <mergeCell ref="C17:D19"/>
    <mergeCell ref="J19:K19"/>
    <mergeCell ref="L19:O19"/>
    <mergeCell ref="A359:M359"/>
  </mergeCells>
  <conditionalFormatting sqref="D6">
    <cfRule type="expression" dxfId="10" priority="6">
      <formula>AND($D$6="",$P$21&gt;0)</formula>
    </cfRule>
  </conditionalFormatting>
  <conditionalFormatting sqref="D8">
    <cfRule type="expression" dxfId="9" priority="3">
      <formula>AND($D$8="",$E$8&lt;&gt;"")</formula>
    </cfRule>
  </conditionalFormatting>
  <conditionalFormatting sqref="G26:H355 L26:O355">
    <cfRule type="expression" dxfId="8" priority="4">
      <formula>$F26="Location"</formula>
    </cfRule>
  </conditionalFormatting>
  <conditionalFormatting sqref="J26:J355">
    <cfRule type="expression" dxfId="7" priority="1">
      <formula>#REF!="Non"</formula>
    </cfRule>
    <cfRule type="expression" dxfId="6" priority="2">
      <formula>$F26="Location"</formula>
    </cfRule>
  </conditionalFormatting>
  <conditionalFormatting sqref="K8">
    <cfRule type="expression" dxfId="5" priority="7">
      <formula>AND(K8="",K14&gt;0)</formula>
    </cfRule>
  </conditionalFormatting>
  <conditionalFormatting sqref="Q26:V355">
    <cfRule type="expression" dxfId="4" priority="5">
      <formula>$F26="Location"</formula>
    </cfRule>
  </conditionalFormatting>
  <dataValidations count="7">
    <dataValidation type="list" errorStyle="warning" allowBlank="1" showInputMessage="1" showErrorMessage="1" sqref="F26:F355" xr:uid="{C452DB01-8AA4-417E-A407-64E5A05D6776}">
      <formula1>"«Choisir»,Achat,Codiffusion,Résidence,Production,Coproduction"</formula1>
    </dataValidation>
    <dataValidation type="list" allowBlank="1" showInputMessage="1" showErrorMessage="1" sqref="J26:J355" xr:uid="{AB16C76A-469D-41B0-BD50-F23C1860B46B}">
      <formula1>"«Choisir»,Activité avant la représentation, Activité après la représentation, Activités avant et après la représentation"</formula1>
    </dataValidation>
    <dataValidation errorStyle="warning" allowBlank="1" showInputMessage="1" showErrorMessage="1" sqref="K26:K355" xr:uid="{0D7E4002-EB9F-4B14-B8DF-7AEB6595C6D7}"/>
    <dataValidation type="list" allowBlank="1" showInputMessage="1" showErrorMessage="1" sqref="L26:O355 G26:G355" xr:uid="{5116A537-0D48-4BB2-8038-F908F9E7736F}">
      <formula1>"X,x"</formula1>
    </dataValidation>
    <dataValidation type="whole" allowBlank="1" showInputMessage="1" showErrorMessage="1" sqref="P27:P355" xr:uid="{0DF51987-76AB-483E-80E5-6A595239EE86}">
      <formula1>0</formula1>
      <formula2>10000000000</formula2>
    </dataValidation>
    <dataValidation type="whole" allowBlank="1" showInputMessage="1" showErrorMessage="1" sqref="P26" xr:uid="{B947F929-9AD3-4825-AEF0-AA9099EE17D2}">
      <formula1>0</formula1>
      <formula2>1000000000000000</formula2>
    </dataValidation>
    <dataValidation type="list" errorStyle="warning" allowBlank="1" showInputMessage="1" showErrorMessage="1" sqref="I26:I355" xr:uid="{8FBB7D4B-567D-416F-882E-FADDDDBE338F}">
      <formula1>"«Choisir»,Préscolaire,Primaire,Secondaire,Familiale,Adulte,Tout public"</formula1>
    </dataValidation>
  </dataValidations>
  <hyperlinks>
    <hyperlink ref="A362" r:id="rId1" location="DiversiteCulturelle" xr:uid="{6D9B3A82-62BB-4370-8773-8C04568AAB37}"/>
    <hyperlink ref="V25" location="a10Note2" display="a10Note2" xr:uid="{5070EF10-FC6B-4B97-B5CE-4957E6814C70}"/>
    <hyperlink ref="A357" location="a10haut" display="Retour en haut de la page" xr:uid="{9F5C8BA4-158D-4BED-8655-5CCD65DCA508}"/>
    <hyperlink ref="G25" location="a10Note1" display="a10Note1" xr:uid="{61C022C8-F6C1-4321-B76E-59E4D935D671}"/>
    <hyperlink ref="O25" location="a10hand" display="Artiste en situation d'handicap***" xr:uid="{E022B9F6-E445-4CE0-8238-5BD4FF61087F}"/>
    <hyperlink ref="N25" location="a10releve" display="Artiste de la relève**" xr:uid="{6C5D1C86-E7EC-4DFB-9551-D8E09A88D7CC}"/>
    <hyperlink ref="M25" location="a10diversite" display="Diversité culturelle*" xr:uid="{41A31CF2-D487-45D8-9490-DD490735BAD0}"/>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A34F887-527B-4AF9-95DD-E3B20EF99DF7}">
          <x14:formula1>
            <xm:f>REF!$BD$2:$BD$11</xm:f>
          </x14:formula1>
          <xm:sqref>E26:E355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54"/>
  <dimension ref="A1:X230"/>
  <sheetViews>
    <sheetView showGridLines="0" showZeros="0" zoomScale="90" zoomScaleNormal="90" zoomScaleSheetLayoutView="100" workbookViewId="0">
      <selection activeCell="E19" sqref="E19"/>
    </sheetView>
  </sheetViews>
  <sheetFormatPr baseColWidth="10" defaultColWidth="11.453125" defaultRowHeight="12.5"/>
  <cols>
    <col min="1" max="1" width="23" style="41" customWidth="1"/>
    <col min="2" max="2" width="44.81640625" style="33" customWidth="1"/>
    <col min="3" max="3" width="9.81640625" style="33" customWidth="1"/>
    <col min="4" max="4" width="2.453125" style="33" customWidth="1"/>
    <col min="5" max="5" width="16.54296875" style="75" customWidth="1"/>
    <col min="6" max="6" width="1.26953125" style="75" customWidth="1"/>
    <col min="7" max="7" width="6.453125" style="17" customWidth="1"/>
    <col min="8" max="8" width="2.453125" style="75" customWidth="1"/>
    <col min="9" max="9" width="16.54296875" style="75" customWidth="1"/>
    <col min="10" max="10" width="1.26953125" style="75" customWidth="1"/>
    <col min="11" max="11" width="6.453125" style="17" customWidth="1"/>
    <col min="12" max="12" width="3.453125" style="75" customWidth="1"/>
    <col min="13" max="13" width="3.6328125" style="75" customWidth="1"/>
    <col min="14" max="14" width="1.26953125" style="75" customWidth="1"/>
    <col min="15" max="15" width="6.453125" style="17" customWidth="1"/>
    <col min="16" max="16" width="67.08984375" style="494" customWidth="1"/>
    <col min="17" max="16384" width="11.453125" style="75"/>
  </cols>
  <sheetData>
    <row r="1" spans="1:18" s="74" customFormat="1" ht="29.5" customHeight="1">
      <c r="A1" s="500" t="s">
        <v>195</v>
      </c>
      <c r="B1" s="388"/>
      <c r="C1" s="39"/>
      <c r="D1" s="39"/>
      <c r="E1" s="492"/>
      <c r="F1" s="492"/>
      <c r="G1" s="1512" t="s">
        <v>1897</v>
      </c>
      <c r="H1" s="1512"/>
      <c r="I1" s="1512"/>
      <c r="J1" s="1512"/>
      <c r="K1" s="1512"/>
      <c r="L1" s="1512"/>
      <c r="M1" s="1512"/>
      <c r="N1" s="1512"/>
      <c r="O1" s="1512"/>
      <c r="P1" s="493"/>
    </row>
    <row r="2" spans="1:18" s="74" customFormat="1" ht="23.15" customHeight="1">
      <c r="A2" s="39"/>
      <c r="B2" s="39"/>
      <c r="C2" s="39"/>
      <c r="D2" s="39"/>
      <c r="E2" s="492"/>
      <c r="F2" s="492"/>
      <c r="G2" s="492"/>
      <c r="H2" s="492"/>
      <c r="I2" s="492"/>
      <c r="J2" s="492"/>
      <c r="K2" s="492"/>
      <c r="L2" s="492"/>
      <c r="M2" s="492"/>
      <c r="N2" s="492"/>
      <c r="O2" s="492"/>
      <c r="P2" s="493"/>
    </row>
    <row r="3" spans="1:18" ht="8.25" customHeight="1">
      <c r="A3" s="8"/>
      <c r="B3" s="8"/>
      <c r="C3" s="8"/>
      <c r="D3" s="8"/>
      <c r="O3" s="38"/>
    </row>
    <row r="4" spans="1:18" ht="20.149999999999999" customHeight="1">
      <c r="A4" s="21" t="s">
        <v>5</v>
      </c>
      <c r="B4" s="623" t="str">
        <f>IF(AND('Identification '!$F$11="",'Identification '!$F$15&lt;&gt;""),'Identification '!$F$15,IF('Identification '!$F$11="","",IF('Identification '!$F$13="Inscrire le nom de votre organisme dans la cellule F15",'Identification '!$F$15,'Identification '!$F$13)))</f>
        <v/>
      </c>
      <c r="C4" s="135"/>
      <c r="D4" s="135"/>
      <c r="E4" s="134"/>
      <c r="F4" s="134"/>
      <c r="G4" s="134"/>
      <c r="H4" s="134"/>
      <c r="I4" s="134"/>
      <c r="J4" s="134"/>
      <c r="K4" s="134"/>
      <c r="L4" s="134"/>
      <c r="M4" s="134"/>
      <c r="O4" s="20"/>
    </row>
    <row r="5" spans="1:18" ht="20.149999999999999" customHeight="1">
      <c r="A5" s="22" t="s">
        <v>80</v>
      </c>
      <c r="B5" s="497">
        <f>'Identification '!$F$21</f>
        <v>0</v>
      </c>
      <c r="C5" s="40"/>
      <c r="D5" s="40"/>
    </row>
    <row r="6" spans="1:18" s="76" customFormat="1" ht="17.149999999999999" customHeight="1">
      <c r="C6" s="22"/>
      <c r="D6" s="22"/>
      <c r="E6" s="491"/>
      <c r="F6" s="491"/>
      <c r="G6" s="491"/>
      <c r="H6" s="201"/>
      <c r="I6" s="485"/>
      <c r="J6" s="491"/>
      <c r="K6" s="485"/>
      <c r="L6" s="201"/>
      <c r="M6" s="485"/>
      <c r="N6" s="485"/>
      <c r="O6" s="485"/>
      <c r="P6" s="495"/>
    </row>
    <row r="7" spans="1:18">
      <c r="C7" s="183" t="s">
        <v>342</v>
      </c>
      <c r="D7" s="22"/>
      <c r="M7" s="484"/>
      <c r="N7" s="484"/>
      <c r="O7" s="484"/>
    </row>
    <row r="8" spans="1:18">
      <c r="A8" s="214" t="s">
        <v>196</v>
      </c>
      <c r="B8" s="272"/>
      <c r="C8" s="273"/>
      <c r="D8" s="22"/>
      <c r="H8" s="77"/>
      <c r="L8" s="77"/>
      <c r="M8" s="77"/>
      <c r="N8" s="77"/>
      <c r="O8" s="483"/>
    </row>
    <row r="9" spans="1:18" ht="13.5" customHeight="1">
      <c r="A9" s="214" t="s">
        <v>197</v>
      </c>
      <c r="B9" s="272"/>
      <c r="C9" s="273"/>
      <c r="D9" s="22"/>
      <c r="E9"/>
      <c r="F9"/>
      <c r="G9"/>
      <c r="H9"/>
      <c r="I9"/>
      <c r="J9"/>
      <c r="K9"/>
      <c r="L9"/>
      <c r="M9"/>
      <c r="N9"/>
      <c r="O9"/>
    </row>
    <row r="10" spans="1:18" ht="13.5" customHeight="1">
      <c r="A10" s="214" t="s">
        <v>201</v>
      </c>
      <c r="B10" s="272"/>
      <c r="C10" s="273"/>
      <c r="D10" s="22"/>
      <c r="G10" s="75"/>
      <c r="K10" s="75"/>
      <c r="O10" s="75"/>
    </row>
    <row r="11" spans="1:18" ht="15" customHeight="1">
      <c r="B11" s="213" t="s">
        <v>343</v>
      </c>
      <c r="C11" s="212">
        <f>SUM(C8:C10)</f>
        <v>0</v>
      </c>
      <c r="D11" s="22"/>
      <c r="E11" s="77"/>
      <c r="F11" s="77"/>
      <c r="G11" s="233"/>
      <c r="I11" s="77"/>
      <c r="J11" s="77"/>
      <c r="K11" s="233"/>
      <c r="M11" s="77"/>
      <c r="N11" s="77"/>
      <c r="O11" s="402"/>
    </row>
    <row r="12" spans="1:18" ht="15" customHeight="1">
      <c r="B12" s="213"/>
      <c r="C12" s="490"/>
      <c r="D12" s="22"/>
      <c r="E12" s="1520" t="str">
        <f>'Identification '!$D$7</f>
        <v>2025-2026</v>
      </c>
      <c r="F12" s="1521"/>
      <c r="G12" s="1522"/>
      <c r="I12" s="1520" t="str">
        <f>CONCATENATE(LEFT('Identification '!$D$7,4)+1,"-",RIGHT('Identification '!$D$7,4)+1)</f>
        <v>2026-2027</v>
      </c>
      <c r="J12" s="1523"/>
      <c r="K12" s="1524"/>
      <c r="M12" s="77"/>
      <c r="N12" s="77"/>
      <c r="O12" s="402"/>
      <c r="P12" s="1284" t="s">
        <v>1889</v>
      </c>
      <c r="Q12" s="496"/>
      <c r="R12" s="496"/>
    </row>
    <row r="13" spans="1:18" ht="15" customHeight="1">
      <c r="B13" s="213"/>
      <c r="C13" s="490"/>
      <c r="D13" s="22"/>
      <c r="E13" s="1517" t="s">
        <v>324</v>
      </c>
      <c r="F13" s="1518"/>
      <c r="G13" s="1519"/>
      <c r="I13" s="1517" t="s">
        <v>325</v>
      </c>
      <c r="J13" s="1518"/>
      <c r="K13" s="1519"/>
      <c r="M13" s="77"/>
      <c r="N13" s="77"/>
      <c r="O13" s="402"/>
    </row>
    <row r="14" spans="1:18" ht="15" customHeight="1">
      <c r="B14" s="213"/>
      <c r="C14" s="490"/>
      <c r="D14" s="22"/>
      <c r="E14" s="78" t="s">
        <v>21</v>
      </c>
      <c r="F14" s="79"/>
      <c r="G14" s="19" t="s">
        <v>22</v>
      </c>
      <c r="I14" s="78" t="s">
        <v>21</v>
      </c>
      <c r="J14" s="79"/>
      <c r="K14" s="19" t="s">
        <v>22</v>
      </c>
      <c r="M14" s="77"/>
      <c r="N14" s="77"/>
      <c r="O14" s="402"/>
      <c r="P14" s="481"/>
    </row>
    <row r="15" spans="1:18" s="73" customFormat="1" ht="11.25" customHeight="1">
      <c r="A15" s="16" t="s">
        <v>23</v>
      </c>
      <c r="B15" s="16"/>
      <c r="D15" s="22"/>
      <c r="G15" s="284"/>
      <c r="K15" s="284"/>
      <c r="O15" s="284"/>
      <c r="P15" s="339"/>
    </row>
    <row r="16" spans="1:18" s="73" customFormat="1" ht="10.5" customHeight="1">
      <c r="A16" s="2" t="s">
        <v>24</v>
      </c>
      <c r="B16" s="2"/>
      <c r="G16" s="276"/>
      <c r="K16" s="276"/>
      <c r="O16" s="487"/>
      <c r="P16" s="339"/>
    </row>
    <row r="17" spans="1:16" s="73" customFormat="1" ht="11.25" customHeight="1">
      <c r="A17" s="2" t="s">
        <v>116</v>
      </c>
      <c r="B17" s="2"/>
      <c r="E17" s="277"/>
      <c r="G17" s="278"/>
      <c r="I17" s="277"/>
      <c r="K17" s="278"/>
      <c r="M17" s="277"/>
      <c r="O17" s="283"/>
      <c r="P17" s="339"/>
    </row>
    <row r="18" spans="1:16" s="73" customFormat="1" ht="11.25" customHeight="1">
      <c r="A18" s="86" t="s">
        <v>88</v>
      </c>
      <c r="B18" s="80"/>
      <c r="E18" s="277"/>
      <c r="G18" s="278"/>
      <c r="I18" s="241"/>
      <c r="K18" s="278"/>
      <c r="M18" s="277"/>
      <c r="O18" s="283"/>
      <c r="P18" s="339"/>
    </row>
    <row r="19" spans="1:16" s="73" customFormat="1" ht="11.25" customHeight="1">
      <c r="A19" s="133" t="str">
        <f>A8&amp;B8</f>
        <v xml:space="preserve">Mandat 1 :  </v>
      </c>
      <c r="B19" s="80"/>
      <c r="E19" s="238"/>
      <c r="G19" s="161" t="str">
        <f>IF(E19=0,"",E19/E$82)</f>
        <v/>
      </c>
      <c r="I19" s="238"/>
      <c r="K19" s="161" t="str">
        <f>IF(I19=0,"",I19/I$82)</f>
        <v/>
      </c>
      <c r="M19" s="277"/>
      <c r="O19" s="486"/>
      <c r="P19" s="339"/>
    </row>
    <row r="20" spans="1:16" s="73" customFormat="1" ht="11.25" customHeight="1">
      <c r="A20" s="133" t="str">
        <f>A9&amp;B9</f>
        <v xml:space="preserve">Mandat 2 :  </v>
      </c>
      <c r="B20" s="80"/>
      <c r="E20" s="238"/>
      <c r="G20" s="161" t="str">
        <f>IF(E20=0,"",E20/E$82)</f>
        <v/>
      </c>
      <c r="I20" s="238"/>
      <c r="K20" s="161" t="str">
        <f>IF(I20=0,"",I20/I$82)</f>
        <v/>
      </c>
      <c r="M20" s="277"/>
      <c r="O20" s="486"/>
      <c r="P20" s="339"/>
    </row>
    <row r="21" spans="1:16" s="73" customFormat="1" ht="11.25" customHeight="1">
      <c r="A21" s="133" t="str">
        <f>A10&amp;B10</f>
        <v xml:space="preserve">Mandat 3 :  </v>
      </c>
      <c r="B21" s="80"/>
      <c r="E21" s="238"/>
      <c r="G21" s="161" t="str">
        <f>IF(E21=0,"",E21/E$82)</f>
        <v/>
      </c>
      <c r="I21" s="238"/>
      <c r="K21" s="161" t="str">
        <f>IF(I21=0,"",I21/I$82)</f>
        <v/>
      </c>
      <c r="M21" s="277"/>
      <c r="O21" s="486"/>
      <c r="P21" s="339"/>
    </row>
    <row r="22" spans="1:16" s="73" customFormat="1" ht="11.25" customHeight="1">
      <c r="A22" s="86" t="s">
        <v>100</v>
      </c>
      <c r="B22" s="80"/>
      <c r="E22" s="240"/>
      <c r="G22" s="278"/>
      <c r="I22" s="240"/>
      <c r="K22" s="278"/>
      <c r="M22" s="277"/>
      <c r="O22" s="283"/>
      <c r="P22" s="339"/>
    </row>
    <row r="23" spans="1:16" s="73" customFormat="1" ht="11.25" customHeight="1">
      <c r="A23" s="133" t="str">
        <f>A8&amp;B8</f>
        <v xml:space="preserve">Mandat 1 :  </v>
      </c>
      <c r="B23" s="80"/>
      <c r="E23" s="238"/>
      <c r="G23" s="161" t="str">
        <f t="shared" ref="G23:G34" si="0">IF(E23=0,"",E23/E$82)</f>
        <v/>
      </c>
      <c r="I23" s="238"/>
      <c r="K23" s="161" t="str">
        <f t="shared" ref="K23:K34" si="1">IF(I23=0,"",I23/I$82)</f>
        <v/>
      </c>
      <c r="M23" s="277"/>
      <c r="O23" s="486"/>
      <c r="P23" s="339"/>
    </row>
    <row r="24" spans="1:16" s="73" customFormat="1" ht="11.25" customHeight="1">
      <c r="A24" s="133" t="str">
        <f>A9&amp;B9</f>
        <v xml:space="preserve">Mandat 2 :  </v>
      </c>
      <c r="B24" s="80"/>
      <c r="E24" s="239"/>
      <c r="G24" s="161" t="str">
        <f t="shared" si="0"/>
        <v/>
      </c>
      <c r="I24" s="239"/>
      <c r="K24" s="161" t="str">
        <f t="shared" si="1"/>
        <v/>
      </c>
      <c r="M24" s="277"/>
      <c r="O24" s="486"/>
      <c r="P24" s="339"/>
    </row>
    <row r="25" spans="1:16" s="73" customFormat="1" ht="11.25" customHeight="1">
      <c r="A25" s="133" t="str">
        <f>A10&amp;B10</f>
        <v xml:space="preserve">Mandat 3 :  </v>
      </c>
      <c r="B25" s="80"/>
      <c r="E25" s="239"/>
      <c r="G25" s="161" t="str">
        <f t="shared" si="0"/>
        <v/>
      </c>
      <c r="I25" s="239"/>
      <c r="K25" s="161" t="str">
        <f t="shared" si="1"/>
        <v/>
      </c>
      <c r="M25" s="277"/>
      <c r="O25" s="486"/>
      <c r="P25" s="339"/>
    </row>
    <row r="26" spans="1:16" s="73" customFormat="1" ht="11.5">
      <c r="A26" s="86" t="s">
        <v>98</v>
      </c>
      <c r="B26" s="80"/>
      <c r="E26" s="239"/>
      <c r="G26" s="160" t="str">
        <f t="shared" si="0"/>
        <v/>
      </c>
      <c r="I26" s="239"/>
      <c r="K26" s="161" t="str">
        <f t="shared" si="1"/>
        <v/>
      </c>
      <c r="M26" s="277"/>
      <c r="O26" s="486"/>
      <c r="P26" s="339"/>
    </row>
    <row r="27" spans="1:16" s="73" customFormat="1" ht="11.25" customHeight="1">
      <c r="A27" s="86" t="s">
        <v>11</v>
      </c>
      <c r="B27" s="80"/>
      <c r="E27" s="239"/>
      <c r="G27" s="160" t="str">
        <f t="shared" si="0"/>
        <v/>
      </c>
      <c r="I27" s="239"/>
      <c r="K27" s="160" t="str">
        <f t="shared" si="1"/>
        <v/>
      </c>
      <c r="M27" s="277"/>
      <c r="O27" s="486"/>
      <c r="P27" s="339"/>
    </row>
    <row r="28" spans="1:16" s="73" customFormat="1" ht="11.25" customHeight="1">
      <c r="A28" s="86" t="s">
        <v>89</v>
      </c>
      <c r="B28" s="80"/>
      <c r="E28" s="238"/>
      <c r="G28" s="161" t="str">
        <f t="shared" si="0"/>
        <v/>
      </c>
      <c r="I28" s="238"/>
      <c r="K28" s="161" t="str">
        <f t="shared" si="1"/>
        <v/>
      </c>
      <c r="M28" s="277"/>
      <c r="O28" s="486"/>
      <c r="P28" s="339"/>
    </row>
    <row r="29" spans="1:16" s="73" customFormat="1" ht="11.25" customHeight="1">
      <c r="A29" s="86" t="s">
        <v>90</v>
      </c>
      <c r="B29" s="80"/>
      <c r="E29" s="239"/>
      <c r="G29" s="160" t="str">
        <f t="shared" si="0"/>
        <v/>
      </c>
      <c r="I29" s="239"/>
      <c r="K29" s="161" t="str">
        <f t="shared" si="1"/>
        <v/>
      </c>
      <c r="M29" s="277"/>
      <c r="O29" s="486"/>
      <c r="P29" s="339"/>
    </row>
    <row r="30" spans="1:16" s="73" customFormat="1" ht="11.25" customHeight="1">
      <c r="A30" s="86" t="s">
        <v>99</v>
      </c>
      <c r="B30" s="80"/>
      <c r="E30" s="240"/>
      <c r="G30" s="160" t="str">
        <f t="shared" si="0"/>
        <v/>
      </c>
      <c r="I30" s="240"/>
      <c r="K30" s="161" t="str">
        <f t="shared" si="1"/>
        <v/>
      </c>
      <c r="M30" s="277"/>
      <c r="O30" s="486"/>
      <c r="P30" s="339"/>
    </row>
    <row r="31" spans="1:16" s="73" customFormat="1" ht="11.25" customHeight="1">
      <c r="A31" s="41" t="s">
        <v>91</v>
      </c>
      <c r="B31" s="298"/>
      <c r="E31" s="240"/>
      <c r="G31" s="160" t="str">
        <f t="shared" si="0"/>
        <v/>
      </c>
      <c r="I31" s="240"/>
      <c r="K31" s="161" t="str">
        <f t="shared" si="1"/>
        <v/>
      </c>
      <c r="M31" s="277"/>
      <c r="O31" s="486"/>
      <c r="P31" s="339"/>
    </row>
    <row r="32" spans="1:16" s="73" customFormat="1" ht="11.25" customHeight="1">
      <c r="A32" s="1495"/>
      <c r="B32" s="1495"/>
      <c r="E32" s="240"/>
      <c r="G32" s="160" t="str">
        <f t="shared" si="0"/>
        <v/>
      </c>
      <c r="I32" s="240"/>
      <c r="K32" s="161" t="str">
        <f t="shared" si="1"/>
        <v/>
      </c>
      <c r="M32" s="277"/>
      <c r="O32" s="486"/>
      <c r="P32" s="339"/>
    </row>
    <row r="33" spans="1:16" s="73" customFormat="1" ht="11.25" customHeight="1">
      <c r="A33" s="786"/>
      <c r="B33" s="786"/>
      <c r="E33" s="240"/>
      <c r="G33" s="160" t="str">
        <f t="shared" si="0"/>
        <v/>
      </c>
      <c r="I33" s="240"/>
      <c r="K33" s="161" t="str">
        <f t="shared" si="1"/>
        <v/>
      </c>
      <c r="M33" s="277"/>
      <c r="O33" s="486"/>
      <c r="P33" s="339"/>
    </row>
    <row r="34" spans="1:16" s="73" customFormat="1" ht="11.25" customHeight="1">
      <c r="A34" s="1495"/>
      <c r="B34" s="1495"/>
      <c r="E34" s="240"/>
      <c r="G34" s="160" t="str">
        <f t="shared" si="0"/>
        <v/>
      </c>
      <c r="I34" s="240"/>
      <c r="K34" s="161" t="str">
        <f t="shared" si="1"/>
        <v/>
      </c>
      <c r="M34" s="277"/>
      <c r="O34" s="486"/>
      <c r="P34" s="339"/>
    </row>
    <row r="35" spans="1:16" s="73" customFormat="1" ht="11.25" customHeight="1">
      <c r="A35" s="84" t="s">
        <v>190</v>
      </c>
      <c r="B35" s="84"/>
      <c r="E35" s="240"/>
      <c r="G35" s="160" t="str">
        <f>IF(E35=0,"",E35/E$82)</f>
        <v/>
      </c>
      <c r="I35" s="240"/>
      <c r="K35" s="161" t="str">
        <f>IF(I35=0,"",I35/I$82)</f>
        <v/>
      </c>
      <c r="M35" s="277"/>
      <c r="O35" s="486"/>
      <c r="P35" s="339"/>
    </row>
    <row r="36" spans="1:16" s="73" customFormat="1" ht="11.25" customHeight="1">
      <c r="A36" s="84" t="s">
        <v>189</v>
      </c>
      <c r="B36" s="84"/>
      <c r="E36" s="240"/>
      <c r="G36" s="160" t="str">
        <f>IF(E36=0,"",E36/E$82)</f>
        <v/>
      </c>
      <c r="I36" s="240"/>
      <c r="K36" s="161" t="str">
        <f>IF(I36=0,"",I36/I$82)</f>
        <v/>
      </c>
      <c r="M36" s="277"/>
      <c r="O36" s="486"/>
      <c r="P36" s="339"/>
    </row>
    <row r="37" spans="1:16" s="73" customFormat="1" ht="11.25" customHeight="1">
      <c r="A37" s="1495"/>
      <c r="B37" s="1495"/>
      <c r="E37" s="240"/>
      <c r="G37" s="160" t="str">
        <f>IF(E37=0,"",E37/E$82)</f>
        <v/>
      </c>
      <c r="I37" s="240"/>
      <c r="K37" s="161" t="str">
        <f>IF(I37=0,"",I37/I$82)</f>
        <v/>
      </c>
      <c r="M37" s="277"/>
      <c r="O37" s="486"/>
      <c r="P37" s="339"/>
    </row>
    <row r="38" spans="1:16" s="73" customFormat="1" ht="11.25" customHeight="1">
      <c r="A38" s="83"/>
      <c r="B38" s="83" t="s">
        <v>17</v>
      </c>
      <c r="E38" s="211">
        <f>SUM(E17:E37)</f>
        <v>0</v>
      </c>
      <c r="F38" s="76"/>
      <c r="G38" s="250" t="str">
        <f>IF(E38=0,"",E38/E$82)</f>
        <v/>
      </c>
      <c r="I38" s="211">
        <f>SUM(I17:I37)</f>
        <v>0</v>
      </c>
      <c r="J38" s="76"/>
      <c r="K38" s="250" t="str">
        <f>IF(I38=0,"",I38/I$82)</f>
        <v/>
      </c>
      <c r="M38" s="277"/>
      <c r="N38" s="76"/>
      <c r="O38" s="283"/>
      <c r="P38" s="339"/>
    </row>
    <row r="39" spans="1:16" s="73" customFormat="1" ht="14.5" customHeight="1">
      <c r="A39" s="85" t="s">
        <v>39</v>
      </c>
      <c r="B39" s="85"/>
      <c r="E39" s="277"/>
      <c r="F39" s="76"/>
      <c r="G39" s="278"/>
      <c r="I39" s="277"/>
      <c r="J39" s="76"/>
      <c r="K39" s="278"/>
      <c r="M39" s="277"/>
      <c r="N39" s="76"/>
      <c r="O39" s="283"/>
      <c r="P39" s="339"/>
    </row>
    <row r="40" spans="1:16" s="73" customFormat="1" ht="11.5">
      <c r="A40" s="86" t="s">
        <v>40</v>
      </c>
      <c r="B40" s="87"/>
      <c r="E40" s="238"/>
      <c r="F40" s="76"/>
      <c r="G40" s="161" t="str">
        <f t="shared" ref="G40:G47" si="2">IF(E40=0,"",E40/E$82)</f>
        <v/>
      </c>
      <c r="I40" s="238"/>
      <c r="J40" s="76"/>
      <c r="K40" s="161" t="str">
        <f t="shared" ref="K40:K46" si="3">IF(I40=0,"",I40/I$82)</f>
        <v/>
      </c>
      <c r="M40" s="277"/>
      <c r="N40" s="76"/>
      <c r="O40" s="486"/>
      <c r="P40" s="339"/>
    </row>
    <row r="41" spans="1:16" s="73" customFormat="1" ht="11.25" customHeight="1">
      <c r="A41" s="28" t="s">
        <v>41</v>
      </c>
      <c r="B41" s="34"/>
      <c r="E41" s="239"/>
      <c r="F41" s="76"/>
      <c r="G41" s="160" t="str">
        <f t="shared" si="2"/>
        <v/>
      </c>
      <c r="I41" s="239"/>
      <c r="J41" s="76"/>
      <c r="K41" s="160" t="str">
        <f t="shared" si="3"/>
        <v/>
      </c>
      <c r="M41" s="277"/>
      <c r="N41" s="76"/>
      <c r="O41" s="486"/>
      <c r="P41" s="339"/>
    </row>
    <row r="42" spans="1:16" s="73" customFormat="1" ht="11.25" customHeight="1">
      <c r="A42" s="28" t="s">
        <v>42</v>
      </c>
      <c r="B42" s="34"/>
      <c r="E42" s="239"/>
      <c r="F42" s="76"/>
      <c r="G42" s="160" t="str">
        <f t="shared" si="2"/>
        <v/>
      </c>
      <c r="I42" s="239"/>
      <c r="J42" s="76"/>
      <c r="K42" s="160" t="str">
        <f t="shared" si="3"/>
        <v/>
      </c>
      <c r="M42" s="277"/>
      <c r="N42" s="76"/>
      <c r="O42" s="486"/>
      <c r="P42" s="339"/>
    </row>
    <row r="43" spans="1:16" s="73" customFormat="1" ht="11.25" customHeight="1">
      <c r="A43" s="28" t="s">
        <v>43</v>
      </c>
      <c r="B43" s="34"/>
      <c r="E43" s="239"/>
      <c r="F43" s="76"/>
      <c r="G43" s="160" t="str">
        <f t="shared" si="2"/>
        <v/>
      </c>
      <c r="I43" s="239"/>
      <c r="J43" s="76"/>
      <c r="K43" s="160" t="str">
        <f t="shared" si="3"/>
        <v/>
      </c>
      <c r="M43" s="277"/>
      <c r="N43" s="76"/>
      <c r="O43" s="486"/>
      <c r="P43" s="339"/>
    </row>
    <row r="44" spans="1:16" s="73" customFormat="1" ht="11.25" customHeight="1">
      <c r="A44" s="28" t="s">
        <v>44</v>
      </c>
      <c r="B44" s="34"/>
      <c r="E44" s="239"/>
      <c r="F44" s="76"/>
      <c r="G44" s="160" t="str">
        <f t="shared" si="2"/>
        <v/>
      </c>
      <c r="I44" s="239"/>
      <c r="J44" s="76"/>
      <c r="K44" s="160" t="str">
        <f t="shared" si="3"/>
        <v/>
      </c>
      <c r="M44" s="277"/>
      <c r="N44" s="76"/>
      <c r="O44" s="486"/>
      <c r="P44" s="339"/>
    </row>
    <row r="45" spans="1:16" s="73" customFormat="1" ht="11.25" customHeight="1">
      <c r="A45" s="41" t="s">
        <v>45</v>
      </c>
      <c r="B45" s="33"/>
      <c r="E45" s="239"/>
      <c r="F45" s="76"/>
      <c r="G45" s="160" t="str">
        <f t="shared" si="2"/>
        <v/>
      </c>
      <c r="I45" s="239"/>
      <c r="J45" s="76"/>
      <c r="K45" s="160" t="str">
        <f t="shared" si="3"/>
        <v/>
      </c>
      <c r="M45" s="277"/>
      <c r="N45" s="76"/>
      <c r="O45" s="486"/>
      <c r="P45" s="339"/>
    </row>
    <row r="46" spans="1:16" s="73" customFormat="1" ht="11.25" customHeight="1">
      <c r="A46" s="83"/>
      <c r="B46" s="83" t="s">
        <v>17</v>
      </c>
      <c r="E46" s="211">
        <f>SUM(E40:E45)</f>
        <v>0</v>
      </c>
      <c r="F46" s="76"/>
      <c r="G46" s="250" t="str">
        <f t="shared" si="2"/>
        <v/>
      </c>
      <c r="I46" s="211">
        <f>SUM(I40:I45)</f>
        <v>0</v>
      </c>
      <c r="J46" s="76"/>
      <c r="K46" s="250" t="str">
        <f t="shared" si="3"/>
        <v/>
      </c>
      <c r="M46" s="277"/>
      <c r="N46" s="76"/>
      <c r="O46" s="283"/>
      <c r="P46" s="339"/>
    </row>
    <row r="47" spans="1:16" s="73" customFormat="1" ht="11.25" customHeight="1">
      <c r="A47" s="83"/>
      <c r="B47" s="88" t="s">
        <v>6</v>
      </c>
      <c r="E47" s="167">
        <f>E38+E46</f>
        <v>0</v>
      </c>
      <c r="G47" s="251" t="str">
        <f t="shared" si="2"/>
        <v/>
      </c>
      <c r="I47" s="167">
        <f>I38+I46</f>
        <v>0</v>
      </c>
      <c r="K47" s="251" t="str">
        <f>IF(I47=0,"",I47/I$82)</f>
        <v/>
      </c>
      <c r="M47" s="277"/>
      <c r="O47" s="283"/>
      <c r="P47" s="339"/>
    </row>
    <row r="48" spans="1:16" s="73" customFormat="1" ht="11.25" customHeight="1">
      <c r="A48" s="13" t="s">
        <v>46</v>
      </c>
      <c r="B48" s="13"/>
      <c r="E48" s="277"/>
      <c r="F48" s="76"/>
      <c r="G48" s="278"/>
      <c r="I48" s="277"/>
      <c r="J48" s="76"/>
      <c r="K48" s="278"/>
      <c r="M48" s="277"/>
      <c r="N48" s="76"/>
      <c r="O48" s="283"/>
      <c r="P48" s="339"/>
    </row>
    <row r="49" spans="1:16" s="73" customFormat="1" ht="11.25" customHeight="1">
      <c r="A49" s="2" t="s">
        <v>47</v>
      </c>
      <c r="B49" s="2"/>
      <c r="E49" s="277"/>
      <c r="F49" s="76"/>
      <c r="G49" s="278"/>
      <c r="I49" s="277"/>
      <c r="J49" s="76"/>
      <c r="K49" s="278"/>
      <c r="M49" s="277"/>
      <c r="N49" s="76"/>
      <c r="O49" s="283"/>
      <c r="P49" s="339"/>
    </row>
    <row r="50" spans="1:16" s="73" customFormat="1" ht="11.25" customHeight="1">
      <c r="A50" s="86" t="s">
        <v>48</v>
      </c>
      <c r="B50" s="86"/>
      <c r="E50" s="277"/>
      <c r="F50" s="76"/>
      <c r="G50" s="278" t="str">
        <f>IF(E50=0,"",E50/E$82)</f>
        <v/>
      </c>
      <c r="I50" s="277"/>
      <c r="J50" s="76"/>
      <c r="K50" s="278" t="str">
        <f>IF(I50=0,"",I50/I$82)</f>
        <v/>
      </c>
      <c r="M50" s="277"/>
      <c r="N50" s="76"/>
      <c r="O50" s="283"/>
      <c r="P50" s="339"/>
    </row>
    <row r="51" spans="1:16" s="73" customFormat="1" ht="12" customHeight="1">
      <c r="A51" s="128" t="s">
        <v>275</v>
      </c>
      <c r="B51" s="35"/>
      <c r="E51" s="238"/>
      <c r="F51" s="76"/>
      <c r="G51" s="161" t="str">
        <f>IF(E51=0,"",E51/E$82)</f>
        <v/>
      </c>
      <c r="I51" s="238"/>
      <c r="J51" s="76"/>
      <c r="K51" s="161" t="str">
        <f>IF(I51=0,"",I51/I$82)</f>
        <v/>
      </c>
      <c r="M51" s="277"/>
      <c r="N51" s="76"/>
      <c r="O51" s="486"/>
      <c r="P51" s="339"/>
    </row>
    <row r="52" spans="1:16" s="73" customFormat="1" ht="11.25" customHeight="1">
      <c r="A52" s="48" t="s">
        <v>148</v>
      </c>
      <c r="B52" s="35"/>
      <c r="E52" s="239"/>
      <c r="F52" s="76"/>
      <c r="G52" s="160" t="str">
        <f>IF(E52=0,"",E52/E$82)</f>
        <v/>
      </c>
      <c r="I52" s="239"/>
      <c r="J52" s="76"/>
      <c r="K52" s="160" t="str">
        <f>IF(I52=0,"",I52/I$82)</f>
        <v/>
      </c>
      <c r="M52" s="277"/>
      <c r="N52" s="76"/>
      <c r="O52" s="486"/>
      <c r="P52" s="339"/>
    </row>
    <row r="53" spans="1:16" s="73" customFormat="1" ht="11.25" customHeight="1">
      <c r="A53" s="48" t="s">
        <v>49</v>
      </c>
      <c r="B53" s="35"/>
      <c r="E53" s="240"/>
      <c r="F53" s="76"/>
      <c r="G53" s="165"/>
      <c r="I53" s="240"/>
      <c r="J53" s="76"/>
      <c r="K53" s="165"/>
      <c r="M53" s="277"/>
      <c r="N53" s="76"/>
      <c r="O53" s="486"/>
      <c r="P53" s="339"/>
    </row>
    <row r="54" spans="1:16" s="73" customFormat="1" ht="9.65" customHeight="1">
      <c r="A54" s="1495"/>
      <c r="B54" s="1495"/>
      <c r="E54" s="238"/>
      <c r="F54" s="76"/>
      <c r="G54" s="164" t="str">
        <f t="shared" ref="G54:G60" si="4">IF(E54=0,"",E54/E$82)</f>
        <v/>
      </c>
      <c r="I54" s="238"/>
      <c r="J54" s="76"/>
      <c r="K54" s="164" t="str">
        <f t="shared" ref="K54:K60" si="5">IF(I54=0,"",I54/I$82)</f>
        <v/>
      </c>
      <c r="M54" s="277"/>
      <c r="N54" s="76"/>
      <c r="O54" s="486"/>
      <c r="P54" s="339"/>
    </row>
    <row r="55" spans="1:16" s="73" customFormat="1" ht="11.25" customHeight="1">
      <c r="A55" s="1495" t="s">
        <v>92</v>
      </c>
      <c r="B55" s="1495"/>
      <c r="E55" s="238"/>
      <c r="F55" s="76"/>
      <c r="G55" s="164" t="str">
        <f t="shared" si="4"/>
        <v/>
      </c>
      <c r="I55" s="238"/>
      <c r="J55" s="76"/>
      <c r="K55" s="164" t="str">
        <f t="shared" si="5"/>
        <v/>
      </c>
      <c r="M55" s="277"/>
      <c r="N55" s="76"/>
      <c r="O55" s="486"/>
      <c r="P55" s="339"/>
    </row>
    <row r="56" spans="1:16" s="73" customFormat="1" ht="11.25" customHeight="1">
      <c r="A56" s="28" t="s">
        <v>50</v>
      </c>
      <c r="B56" s="34"/>
      <c r="E56" s="239"/>
      <c r="F56" s="76"/>
      <c r="G56" s="160" t="str">
        <f t="shared" si="4"/>
        <v/>
      </c>
      <c r="I56" s="239"/>
      <c r="J56" s="76"/>
      <c r="K56" s="160" t="str">
        <f t="shared" si="5"/>
        <v/>
      </c>
      <c r="M56" s="277"/>
      <c r="N56" s="76"/>
      <c r="O56" s="486"/>
      <c r="P56" s="339"/>
    </row>
    <row r="57" spans="1:16" s="73" customFormat="1" ht="11.5" customHeight="1">
      <c r="A57" s="1515" t="s">
        <v>1067</v>
      </c>
      <c r="B57" s="1515"/>
      <c r="E57" s="239"/>
      <c r="F57" s="76"/>
      <c r="G57" s="160" t="str">
        <f t="shared" si="4"/>
        <v/>
      </c>
      <c r="I57" s="239"/>
      <c r="J57" s="76"/>
      <c r="K57" s="160" t="str">
        <f t="shared" si="5"/>
        <v/>
      </c>
      <c r="M57" s="277"/>
      <c r="N57" s="76"/>
      <c r="O57" s="486"/>
      <c r="P57" s="339"/>
    </row>
    <row r="58" spans="1:16" s="73" customFormat="1" ht="11.5">
      <c r="A58" s="1515" t="s">
        <v>1068</v>
      </c>
      <c r="B58" s="1515"/>
      <c r="E58" s="239"/>
      <c r="F58" s="76"/>
      <c r="G58" s="160" t="str">
        <f t="shared" si="4"/>
        <v/>
      </c>
      <c r="I58" s="239"/>
      <c r="J58" s="76"/>
      <c r="K58" s="160" t="str">
        <f>IF(I58=0,"",I58/I$82)</f>
        <v/>
      </c>
      <c r="M58" s="277"/>
      <c r="N58" s="76"/>
      <c r="O58" s="486"/>
      <c r="P58" s="339"/>
    </row>
    <row r="59" spans="1:16" s="73" customFormat="1" ht="11.25" customHeight="1">
      <c r="A59" s="28" t="s">
        <v>51</v>
      </c>
      <c r="B59" s="34"/>
      <c r="E59" s="239"/>
      <c r="F59" s="76"/>
      <c r="G59" s="160" t="str">
        <f t="shared" si="4"/>
        <v/>
      </c>
      <c r="I59" s="239"/>
      <c r="J59" s="76"/>
      <c r="K59" s="160" t="str">
        <f t="shared" si="5"/>
        <v/>
      </c>
      <c r="M59" s="277"/>
      <c r="N59" s="76"/>
      <c r="O59" s="486"/>
      <c r="P59" s="339"/>
    </row>
    <row r="60" spans="1:16" s="73" customFormat="1" ht="11.25" customHeight="1">
      <c r="A60" s="28" t="s">
        <v>52</v>
      </c>
      <c r="B60" s="34"/>
      <c r="E60" s="239"/>
      <c r="F60" s="76"/>
      <c r="G60" s="160" t="str">
        <f t="shared" si="4"/>
        <v/>
      </c>
      <c r="I60" s="239"/>
      <c r="J60" s="76"/>
      <c r="K60" s="160" t="str">
        <f t="shared" si="5"/>
        <v/>
      </c>
      <c r="M60" s="277"/>
      <c r="N60" s="76"/>
      <c r="O60" s="486"/>
      <c r="P60" s="339"/>
    </row>
    <row r="61" spans="1:16" s="73" customFormat="1" ht="11.25" customHeight="1">
      <c r="A61" s="28" t="s">
        <v>91</v>
      </c>
      <c r="B61" s="34"/>
      <c r="E61" s="240"/>
      <c r="F61" s="76"/>
      <c r="G61" s="165"/>
      <c r="I61" s="240"/>
      <c r="J61" s="76"/>
      <c r="K61" s="165"/>
      <c r="M61" s="277"/>
      <c r="N61" s="76"/>
      <c r="O61" s="486"/>
      <c r="P61" s="339"/>
    </row>
    <row r="62" spans="1:16" s="73" customFormat="1" ht="11.25" customHeight="1">
      <c r="A62" s="1495"/>
      <c r="B62" s="1495"/>
      <c r="E62" s="238"/>
      <c r="F62" s="76"/>
      <c r="G62" s="161" t="str">
        <f>IF(E62=0,"",E62/E$82)</f>
        <v/>
      </c>
      <c r="I62" s="238"/>
      <c r="J62" s="76"/>
      <c r="K62" s="161" t="str">
        <f>IF(I62=0,"",I62/I$82)</f>
        <v/>
      </c>
      <c r="M62" s="277"/>
      <c r="N62" s="76"/>
      <c r="O62" s="486"/>
      <c r="P62" s="339"/>
    </row>
    <row r="63" spans="1:16" s="73" customFormat="1" ht="13.5" customHeight="1">
      <c r="A63" s="83"/>
      <c r="B63" s="83" t="s">
        <v>17</v>
      </c>
      <c r="E63" s="211">
        <f>SUM(E50:E62)</f>
        <v>0</v>
      </c>
      <c r="F63" s="76"/>
      <c r="G63" s="250" t="str">
        <f>IF(E63=0,"",E63/E$82)</f>
        <v/>
      </c>
      <c r="I63" s="211">
        <f>SUM(I50:I62)</f>
        <v>0</v>
      </c>
      <c r="J63" s="76"/>
      <c r="K63" s="250" t="str">
        <f>IF(I63=0,"",I63/I$82)</f>
        <v/>
      </c>
      <c r="M63" s="277"/>
      <c r="N63" s="76"/>
      <c r="O63" s="283"/>
      <c r="P63" s="339"/>
    </row>
    <row r="64" spans="1:16" s="73" customFormat="1" ht="11.25" customHeight="1">
      <c r="A64" s="2" t="s">
        <v>53</v>
      </c>
      <c r="B64" s="2"/>
      <c r="E64" s="277"/>
      <c r="F64" s="76"/>
      <c r="G64" s="278"/>
      <c r="I64" s="277"/>
      <c r="J64" s="76"/>
      <c r="K64" s="278"/>
      <c r="M64" s="277"/>
      <c r="N64" s="76"/>
      <c r="O64" s="283"/>
      <c r="P64" s="339"/>
    </row>
    <row r="65" spans="1:16" s="73" customFormat="1" ht="11.25" customHeight="1">
      <c r="A65" s="86" t="s">
        <v>272</v>
      </c>
      <c r="B65" s="86"/>
      <c r="E65" s="277"/>
      <c r="F65" s="76"/>
      <c r="G65" s="278" t="str">
        <f t="shared" ref="G65:G73" si="6">IF(E65=0,"",E65/E$82)</f>
        <v/>
      </c>
      <c r="I65" s="277"/>
      <c r="J65" s="76"/>
      <c r="K65" s="278" t="str">
        <f t="shared" ref="K65:K73" si="7">IF(I65=0,"",I65/I$82)</f>
        <v/>
      </c>
      <c r="M65" s="277"/>
      <c r="N65" s="76"/>
      <c r="O65" s="283"/>
      <c r="P65" s="339"/>
    </row>
    <row r="66" spans="1:16" s="73" customFormat="1" ht="11.25" customHeight="1">
      <c r="A66" s="48" t="s">
        <v>54</v>
      </c>
      <c r="B66" s="35"/>
      <c r="E66" s="238"/>
      <c r="F66" s="76"/>
      <c r="G66" s="161" t="str">
        <f t="shared" si="6"/>
        <v/>
      </c>
      <c r="I66" s="238"/>
      <c r="J66" s="76"/>
      <c r="K66" s="161" t="str">
        <f t="shared" si="7"/>
        <v/>
      </c>
      <c r="M66" s="277"/>
      <c r="N66" s="76"/>
      <c r="O66" s="486"/>
      <c r="P66" s="339"/>
    </row>
    <row r="67" spans="1:16" s="73" customFormat="1" ht="11.25" customHeight="1">
      <c r="A67" s="48" t="s">
        <v>55</v>
      </c>
      <c r="B67" s="35"/>
      <c r="E67" s="239"/>
      <c r="F67" s="76"/>
      <c r="G67" s="160" t="str">
        <f t="shared" si="6"/>
        <v/>
      </c>
      <c r="I67" s="239"/>
      <c r="J67" s="76"/>
      <c r="K67" s="160" t="str">
        <f t="shared" si="7"/>
        <v/>
      </c>
      <c r="M67" s="277"/>
      <c r="N67" s="76"/>
      <c r="O67" s="486"/>
      <c r="P67" s="339"/>
    </row>
    <row r="68" spans="1:16" s="73" customFormat="1" ht="11.25" customHeight="1">
      <c r="A68" s="49" t="s">
        <v>49</v>
      </c>
      <c r="B68" s="36"/>
      <c r="E68" s="241"/>
      <c r="F68" s="76"/>
      <c r="G68" s="278" t="str">
        <f t="shared" si="6"/>
        <v/>
      </c>
      <c r="I68" s="241"/>
      <c r="J68" s="76"/>
      <c r="K68" s="278" t="str">
        <f t="shared" si="7"/>
        <v/>
      </c>
      <c r="M68" s="277"/>
      <c r="N68" s="76"/>
      <c r="O68" s="283"/>
      <c r="P68" s="339"/>
    </row>
    <row r="69" spans="1:16" s="73" customFormat="1" ht="11.5">
      <c r="A69" s="1495"/>
      <c r="B69" s="1495"/>
      <c r="E69" s="237"/>
      <c r="F69" s="76"/>
      <c r="G69" s="163" t="str">
        <f>IF(E70=0,"",E70/E$82)</f>
        <v/>
      </c>
      <c r="I69" s="241"/>
      <c r="J69" s="76"/>
      <c r="K69" s="163" t="str">
        <f t="shared" si="7"/>
        <v/>
      </c>
      <c r="M69" s="277"/>
      <c r="N69" s="76"/>
      <c r="O69" s="486"/>
      <c r="P69" s="339"/>
    </row>
    <row r="70" spans="1:16" s="73" customFormat="1" ht="11.25" customHeight="1">
      <c r="A70" s="28" t="s">
        <v>56</v>
      </c>
      <c r="B70" s="34"/>
      <c r="E70" s="241"/>
      <c r="F70" s="76"/>
      <c r="G70" s="160" t="str">
        <f t="shared" si="6"/>
        <v/>
      </c>
      <c r="I70" s="239"/>
      <c r="J70" s="76"/>
      <c r="K70" s="160" t="str">
        <f t="shared" si="7"/>
        <v/>
      </c>
      <c r="M70" s="277"/>
      <c r="N70" s="76"/>
      <c r="O70" s="486"/>
      <c r="P70" s="339"/>
    </row>
    <row r="71" spans="1:16" s="73" customFormat="1" ht="11.25" customHeight="1">
      <c r="A71" s="28" t="s">
        <v>2987</v>
      </c>
      <c r="B71" s="34"/>
      <c r="E71" s="239"/>
      <c r="F71" s="76"/>
      <c r="G71" s="160" t="str">
        <f t="shared" si="6"/>
        <v/>
      </c>
      <c r="I71" s="239"/>
      <c r="J71" s="76"/>
      <c r="K71" s="160" t="str">
        <f t="shared" si="7"/>
        <v/>
      </c>
      <c r="M71" s="277"/>
      <c r="N71" s="76"/>
      <c r="O71" s="486"/>
      <c r="P71" s="339"/>
    </row>
    <row r="72" spans="1:16" s="73" customFormat="1" ht="12" customHeight="1">
      <c r="A72" s="28" t="s">
        <v>91</v>
      </c>
      <c r="B72" s="298"/>
      <c r="E72" s="239"/>
      <c r="F72" s="76"/>
      <c r="G72" s="160" t="str">
        <f t="shared" si="6"/>
        <v/>
      </c>
      <c r="I72" s="239"/>
      <c r="J72" s="76"/>
      <c r="K72" s="160" t="str">
        <f t="shared" si="7"/>
        <v/>
      </c>
      <c r="M72" s="277"/>
      <c r="N72" s="76"/>
      <c r="O72" s="486"/>
      <c r="P72" s="339"/>
    </row>
    <row r="73" spans="1:16" s="73" customFormat="1" ht="11.25" customHeight="1">
      <c r="A73" s="83"/>
      <c r="B73" s="83" t="s">
        <v>17</v>
      </c>
      <c r="E73" s="211">
        <f>SUM(E65:E72)</f>
        <v>0</v>
      </c>
      <c r="F73" s="76"/>
      <c r="G73" s="250" t="str">
        <f t="shared" si="6"/>
        <v/>
      </c>
      <c r="I73" s="211">
        <f>SUM(I65:I72)</f>
        <v>0</v>
      </c>
      <c r="J73" s="76"/>
      <c r="K73" s="250" t="str">
        <f t="shared" si="7"/>
        <v/>
      </c>
      <c r="M73" s="277"/>
      <c r="N73" s="76"/>
      <c r="O73" s="283"/>
      <c r="P73" s="339"/>
    </row>
    <row r="74" spans="1:16" s="73" customFormat="1" ht="15.65" customHeight="1">
      <c r="A74" s="2" t="s">
        <v>29</v>
      </c>
      <c r="B74" s="4"/>
      <c r="E74" s="277"/>
      <c r="F74" s="76"/>
      <c r="G74" s="278"/>
      <c r="I74" s="277"/>
      <c r="J74" s="76"/>
      <c r="K74" s="278"/>
      <c r="M74" s="277"/>
      <c r="N74" s="76"/>
      <c r="O74" s="283"/>
      <c r="P74" s="339"/>
    </row>
    <row r="75" spans="1:16" s="73" customFormat="1" ht="11.25" customHeight="1">
      <c r="A75" s="86" t="s">
        <v>164</v>
      </c>
      <c r="B75" s="86"/>
      <c r="E75" s="277"/>
      <c r="F75" s="76"/>
      <c r="G75" s="278" t="str">
        <f t="shared" ref="G75:G83" si="8">IF(E75=0,"",E75/E$82)</f>
        <v/>
      </c>
      <c r="I75" s="277"/>
      <c r="J75" s="76"/>
      <c r="K75" s="278" t="str">
        <f t="shared" ref="K75:K83" si="9">IF(I75=0,"",I75/I$82)</f>
        <v/>
      </c>
      <c r="M75" s="277"/>
      <c r="N75" s="76"/>
      <c r="O75" s="283"/>
      <c r="P75" s="339"/>
    </row>
    <row r="76" spans="1:16" s="73" customFormat="1" ht="11.25" customHeight="1">
      <c r="A76" s="28" t="s">
        <v>95</v>
      </c>
      <c r="B76" s="34"/>
      <c r="E76" s="238"/>
      <c r="F76" s="76"/>
      <c r="G76" s="161" t="str">
        <f t="shared" si="8"/>
        <v/>
      </c>
      <c r="I76" s="238"/>
      <c r="J76" s="76"/>
      <c r="K76" s="1287" t="str">
        <f t="shared" si="9"/>
        <v/>
      </c>
      <c r="M76" s="277"/>
      <c r="N76" s="76"/>
      <c r="O76" s="486"/>
      <c r="P76" s="339"/>
    </row>
    <row r="77" spans="1:16" s="73" customFormat="1" ht="11.25" customHeight="1">
      <c r="A77" s="28" t="s">
        <v>96</v>
      </c>
      <c r="B77" s="34"/>
      <c r="E77" s="239"/>
      <c r="F77" s="76"/>
      <c r="G77" s="160" t="str">
        <f t="shared" si="8"/>
        <v/>
      </c>
      <c r="I77" s="239"/>
      <c r="J77" s="76"/>
      <c r="K77" s="160" t="str">
        <f t="shared" si="9"/>
        <v/>
      </c>
      <c r="M77" s="277"/>
      <c r="N77" s="76"/>
      <c r="O77" s="486"/>
      <c r="P77" s="339"/>
    </row>
    <row r="78" spans="1:16" s="73" customFormat="1" ht="11.25" customHeight="1">
      <c r="A78" s="86" t="s">
        <v>30</v>
      </c>
      <c r="B78" s="86"/>
      <c r="E78" s="239"/>
      <c r="F78" s="89"/>
      <c r="G78" s="160" t="str">
        <f t="shared" si="8"/>
        <v/>
      </c>
      <c r="I78" s="239"/>
      <c r="J78" s="89"/>
      <c r="K78" s="160" t="str">
        <f t="shared" si="9"/>
        <v/>
      </c>
      <c r="M78" s="277"/>
      <c r="N78" s="89"/>
      <c r="O78" s="486"/>
      <c r="P78" s="339"/>
    </row>
    <row r="79" spans="1:16" s="73" customFormat="1" ht="15" customHeight="1">
      <c r="A79" s="83"/>
      <c r="B79" s="83" t="s">
        <v>17</v>
      </c>
      <c r="E79" s="211">
        <f>SUM(E75:E78)</f>
        <v>0</v>
      </c>
      <c r="F79" s="76"/>
      <c r="G79" s="250" t="str">
        <f t="shared" si="8"/>
        <v/>
      </c>
      <c r="I79" s="211">
        <f>SUM(I75:I78)</f>
        <v>0</v>
      </c>
      <c r="J79" s="76"/>
      <c r="K79" s="250" t="str">
        <f t="shared" si="9"/>
        <v/>
      </c>
      <c r="M79" s="277"/>
      <c r="N79" s="76"/>
      <c r="O79" s="283"/>
      <c r="P79" s="339"/>
    </row>
    <row r="80" spans="1:16" s="73" customFormat="1" ht="18.649999999999999" customHeight="1">
      <c r="A80" s="1516" t="s">
        <v>117</v>
      </c>
      <c r="B80" s="1516"/>
      <c r="E80" s="242"/>
      <c r="F80" s="76"/>
      <c r="G80" s="166" t="str">
        <f t="shared" si="8"/>
        <v/>
      </c>
      <c r="I80" s="242"/>
      <c r="J80" s="76"/>
      <c r="K80" s="166" t="str">
        <f t="shared" si="9"/>
        <v/>
      </c>
      <c r="M80" s="277"/>
      <c r="N80" s="76"/>
      <c r="O80" s="486"/>
      <c r="P80" s="339"/>
    </row>
    <row r="81" spans="1:16" s="73" customFormat="1" ht="14.25" customHeight="1">
      <c r="A81" s="83"/>
      <c r="B81" s="88" t="s">
        <v>109</v>
      </c>
      <c r="E81" s="167">
        <f>E63+E73+E79+E80</f>
        <v>0</v>
      </c>
      <c r="G81" s="251" t="str">
        <f t="shared" si="8"/>
        <v/>
      </c>
      <c r="I81" s="167">
        <f>I63+I73+I79+I80</f>
        <v>0</v>
      </c>
      <c r="K81" s="251" t="str">
        <f>IF(I81=0,"",I81/I$82)</f>
        <v/>
      </c>
      <c r="M81" s="277"/>
      <c r="O81" s="283"/>
      <c r="P81" s="339"/>
    </row>
    <row r="82" spans="1:16" s="73" customFormat="1" ht="12.75" customHeight="1">
      <c r="B82" s="1" t="s">
        <v>32</v>
      </c>
      <c r="E82" s="274">
        <f>E47+E81</f>
        <v>0</v>
      </c>
      <c r="F82" s="92"/>
      <c r="G82" s="255" t="str">
        <f t="shared" si="8"/>
        <v/>
      </c>
      <c r="H82" s="92"/>
      <c r="I82" s="274">
        <f>I47+I81</f>
        <v>0</v>
      </c>
      <c r="J82" s="92"/>
      <c r="K82" s="255" t="str">
        <f t="shared" si="9"/>
        <v/>
      </c>
      <c r="L82" s="92"/>
      <c r="M82" s="498"/>
      <c r="N82" s="92"/>
      <c r="O82" s="488"/>
      <c r="P82" s="339"/>
    </row>
    <row r="83" spans="1:16" s="73" customFormat="1" ht="11.25" customHeight="1">
      <c r="A83" s="41" t="s">
        <v>33</v>
      </c>
      <c r="B83" s="33"/>
      <c r="E83" s="243"/>
      <c r="G83" s="168" t="str">
        <f t="shared" si="8"/>
        <v/>
      </c>
      <c r="I83" s="243"/>
      <c r="K83" s="168" t="str">
        <f t="shared" si="9"/>
        <v/>
      </c>
      <c r="M83" s="277"/>
      <c r="O83" s="486"/>
      <c r="P83" s="339"/>
    </row>
    <row r="84" spans="1:16" s="73" customFormat="1" ht="5.25" customHeight="1">
      <c r="A84" s="41"/>
      <c r="B84" s="33"/>
      <c r="E84" s="241"/>
      <c r="F84" s="76"/>
      <c r="G84" s="163"/>
      <c r="I84" s="241"/>
      <c r="J84" s="76"/>
      <c r="K84" s="163"/>
      <c r="M84" s="277"/>
      <c r="N84" s="76"/>
      <c r="O84" s="486"/>
      <c r="P84" s="339"/>
    </row>
    <row r="85" spans="1:16" s="90" customFormat="1" ht="11.5">
      <c r="A85" s="23" t="s">
        <v>34</v>
      </c>
      <c r="B85" s="23"/>
      <c r="E85" s="277"/>
      <c r="F85" s="76"/>
      <c r="G85" s="278"/>
      <c r="H85" s="73"/>
      <c r="I85" s="277"/>
      <c r="J85" s="76"/>
      <c r="K85" s="278"/>
      <c r="L85" s="73"/>
      <c r="M85" s="277"/>
      <c r="N85" s="76"/>
      <c r="O85" s="283"/>
      <c r="P85" s="480"/>
    </row>
    <row r="86" spans="1:16" s="90" customFormat="1" ht="11.5">
      <c r="A86" s="24" t="s">
        <v>0</v>
      </c>
      <c r="B86" s="24"/>
      <c r="E86" s="277"/>
      <c r="F86" s="76"/>
      <c r="G86" s="278"/>
      <c r="H86" s="73"/>
      <c r="I86" s="277"/>
      <c r="J86" s="76"/>
      <c r="K86" s="278"/>
      <c r="L86" s="73"/>
      <c r="M86" s="277"/>
      <c r="N86" s="76"/>
      <c r="O86" s="283"/>
      <c r="P86" s="480"/>
    </row>
    <row r="87" spans="1:16" s="90" customFormat="1" ht="11.5">
      <c r="A87" s="24" t="s">
        <v>183</v>
      </c>
      <c r="B87" s="24"/>
      <c r="E87" s="277"/>
      <c r="F87" s="76"/>
      <c r="G87" s="278"/>
      <c r="H87" s="73"/>
      <c r="I87" s="277"/>
      <c r="J87" s="76"/>
      <c r="K87" s="278"/>
      <c r="L87" s="73"/>
      <c r="M87" s="277"/>
      <c r="N87" s="76"/>
      <c r="O87" s="283"/>
      <c r="P87" s="480"/>
    </row>
    <row r="88" spans="1:16" s="77" customFormat="1" ht="34.5" customHeight="1">
      <c r="A88" s="117" t="s">
        <v>273</v>
      </c>
      <c r="B88" s="83"/>
      <c r="C88" s="132"/>
      <c r="D88" s="132"/>
      <c r="E88" s="277"/>
      <c r="F88" s="76"/>
      <c r="G88" s="278"/>
      <c r="H88" s="73"/>
      <c r="I88" s="277"/>
      <c r="J88" s="76"/>
      <c r="K88" s="278"/>
      <c r="L88" s="73"/>
      <c r="M88" s="277"/>
      <c r="N88" s="76"/>
      <c r="O88" s="283"/>
      <c r="P88" s="499"/>
    </row>
    <row r="89" spans="1:16" s="73" customFormat="1" ht="19.5" customHeight="1">
      <c r="A89" s="5" t="s">
        <v>94</v>
      </c>
      <c r="B89" s="5"/>
      <c r="E89" s="277"/>
      <c r="F89" s="76"/>
      <c r="G89" s="278"/>
      <c r="I89" s="277"/>
      <c r="J89" s="76"/>
      <c r="K89" s="278"/>
      <c r="M89" s="277"/>
      <c r="N89" s="76"/>
      <c r="O89" s="283"/>
      <c r="P89" s="339"/>
    </row>
    <row r="90" spans="1:16" s="73" customFormat="1" ht="12" customHeight="1">
      <c r="A90" s="28" t="s">
        <v>191</v>
      </c>
      <c r="B90" s="34"/>
      <c r="E90" s="238"/>
      <c r="G90" s="161" t="str">
        <f>IF(E90=0,"",E90/E$82)</f>
        <v/>
      </c>
      <c r="I90" s="238"/>
      <c r="K90" s="161" t="str">
        <f>IF(I90=0,"",I90/I$82)</f>
        <v/>
      </c>
      <c r="M90" s="277"/>
      <c r="O90" s="486"/>
      <c r="P90" s="339"/>
    </row>
    <row r="91" spans="1:16" s="73" customFormat="1" ht="12" customHeight="1">
      <c r="A91" s="28" t="s">
        <v>57</v>
      </c>
      <c r="B91" s="34"/>
      <c r="E91" s="238"/>
      <c r="G91" s="161" t="str">
        <f>IF(E91=0,"",E91/E$82)</f>
        <v/>
      </c>
      <c r="I91" s="238"/>
      <c r="K91" s="161" t="str">
        <f t="shared" ref="K91:K100" si="10">IF(I91=0,"",I91/I$82)</f>
        <v/>
      </c>
      <c r="M91" s="277"/>
      <c r="O91" s="486"/>
      <c r="P91" s="339"/>
    </row>
    <row r="92" spans="1:16" s="73" customFormat="1" ht="11.25" customHeight="1">
      <c r="A92" s="28" t="s">
        <v>194</v>
      </c>
      <c r="B92" s="34"/>
      <c r="E92" s="239"/>
      <c r="G92" s="162" t="str">
        <f>IF(E92=0,"",E92/E$82)</f>
        <v/>
      </c>
      <c r="I92" s="239"/>
      <c r="K92" s="161" t="str">
        <f t="shared" si="10"/>
        <v/>
      </c>
      <c r="M92" s="277"/>
      <c r="O92" s="486"/>
      <c r="P92" s="339"/>
    </row>
    <row r="93" spans="1:16" s="73" customFormat="1" ht="12" customHeight="1">
      <c r="A93" s="28" t="s">
        <v>58</v>
      </c>
      <c r="B93" s="34"/>
      <c r="E93" s="239"/>
      <c r="G93" s="160" t="str">
        <f>IF(E93=0,"",E93/E$82)</f>
        <v/>
      </c>
      <c r="I93" s="239"/>
      <c r="K93" s="161" t="str">
        <f t="shared" si="10"/>
        <v/>
      </c>
      <c r="M93" s="277"/>
      <c r="O93" s="486"/>
      <c r="P93" s="339"/>
    </row>
    <row r="94" spans="1:16" s="73" customFormat="1" ht="12" customHeight="1">
      <c r="A94" s="1515" t="s">
        <v>115</v>
      </c>
      <c r="B94" s="1515"/>
      <c r="E94" s="239"/>
      <c r="G94" s="162" t="str">
        <f>IF(E94=0,"",E94/E$82)</f>
        <v/>
      </c>
      <c r="I94" s="239"/>
      <c r="K94" s="161" t="str">
        <f t="shared" si="10"/>
        <v/>
      </c>
      <c r="M94" s="277"/>
      <c r="O94" s="486"/>
      <c r="P94" s="339"/>
    </row>
    <row r="95" spans="1:16" s="73" customFormat="1" ht="11.5">
      <c r="A95" s="1515" t="s">
        <v>162</v>
      </c>
      <c r="B95" s="1515"/>
      <c r="E95" s="239"/>
      <c r="G95" s="162" t="str">
        <f t="shared" ref="G95:G96" si="11">IF(E95=0,"",E95/E$82)</f>
        <v/>
      </c>
      <c r="I95" s="239"/>
      <c r="K95" s="161" t="str">
        <f t="shared" si="10"/>
        <v/>
      </c>
      <c r="M95" s="277"/>
      <c r="O95" s="486"/>
      <c r="P95" s="339"/>
    </row>
    <row r="96" spans="1:16" s="73" customFormat="1" ht="15" customHeight="1">
      <c r="A96" s="1515" t="s">
        <v>173</v>
      </c>
      <c r="B96" s="1515"/>
      <c r="E96" s="239"/>
      <c r="G96" s="162" t="str">
        <f t="shared" si="11"/>
        <v/>
      </c>
      <c r="I96" s="239"/>
      <c r="K96" s="161" t="str">
        <f t="shared" si="10"/>
        <v/>
      </c>
      <c r="M96" s="277"/>
      <c r="O96" s="486"/>
      <c r="P96" s="339"/>
    </row>
    <row r="97" spans="1:16" s="73" customFormat="1" ht="12" customHeight="1">
      <c r="A97" s="28" t="s">
        <v>174</v>
      </c>
      <c r="B97" s="34"/>
      <c r="E97" s="240"/>
      <c r="G97" s="165" t="str">
        <f>IF(E97=0,"",E97/E$82)</f>
        <v/>
      </c>
      <c r="I97" s="240"/>
      <c r="K97" s="161" t="str">
        <f t="shared" si="10"/>
        <v/>
      </c>
      <c r="M97" s="277"/>
      <c r="O97" s="486"/>
      <c r="P97" s="339"/>
    </row>
    <row r="98" spans="1:16" s="73" customFormat="1" ht="12" customHeight="1">
      <c r="A98" s="28" t="s">
        <v>184</v>
      </c>
      <c r="B98" s="34"/>
      <c r="E98" s="240"/>
      <c r="G98" s="165" t="str">
        <f>IF(E98=0,"",E98/E$82)</f>
        <v/>
      </c>
      <c r="I98" s="240"/>
      <c r="K98" s="161" t="str">
        <f t="shared" si="10"/>
        <v/>
      </c>
      <c r="M98" s="277"/>
      <c r="O98" s="486"/>
      <c r="P98" s="339"/>
    </row>
    <row r="99" spans="1:16" s="73" customFormat="1" ht="12" customHeight="1">
      <c r="A99" s="28" t="s">
        <v>185</v>
      </c>
      <c r="B99" s="34"/>
      <c r="E99" s="240"/>
      <c r="G99" s="165" t="str">
        <f t="shared" ref="G99:G100" si="12">IF(E99=0,"",E99/E$82)</f>
        <v/>
      </c>
      <c r="I99" s="240"/>
      <c r="K99" s="161" t="str">
        <f t="shared" si="10"/>
        <v/>
      </c>
      <c r="M99" s="277"/>
      <c r="O99" s="486"/>
      <c r="P99" s="339"/>
    </row>
    <row r="100" spans="1:16" s="73" customFormat="1" ht="12" customHeight="1">
      <c r="A100" s="28" t="s">
        <v>69</v>
      </c>
      <c r="B100" s="34"/>
      <c r="E100" s="240"/>
      <c r="G100" s="165" t="str">
        <f t="shared" si="12"/>
        <v/>
      </c>
      <c r="I100" s="240"/>
      <c r="K100" s="161" t="str">
        <f t="shared" si="10"/>
        <v/>
      </c>
      <c r="M100" s="277"/>
      <c r="O100" s="486"/>
      <c r="P100" s="339"/>
    </row>
    <row r="101" spans="1:16" s="73" customFormat="1" ht="15" customHeight="1">
      <c r="A101" s="83"/>
      <c r="B101" s="83" t="s">
        <v>17</v>
      </c>
      <c r="E101" s="211">
        <f>SUM(E90:E100)</f>
        <v>0</v>
      </c>
      <c r="F101" s="76"/>
      <c r="G101" s="250" t="str">
        <f>IF(E101=0,"",E101/E$82)</f>
        <v/>
      </c>
      <c r="I101" s="211">
        <f>SUM(I90:I100)</f>
        <v>0</v>
      </c>
      <c r="J101" s="76"/>
      <c r="K101" s="250" t="str">
        <f>IF(I101=0,"",I101/I$82)</f>
        <v/>
      </c>
      <c r="M101" s="277"/>
      <c r="N101" s="76"/>
      <c r="O101" s="283"/>
      <c r="P101" s="339"/>
    </row>
    <row r="102" spans="1:16" s="73" customFormat="1" ht="11.25" customHeight="1">
      <c r="A102" s="84" t="s">
        <v>186</v>
      </c>
      <c r="B102" s="84"/>
      <c r="E102" s="277"/>
      <c r="F102" s="76"/>
      <c r="G102" s="278"/>
      <c r="I102" s="277"/>
      <c r="J102" s="76"/>
      <c r="K102" s="278"/>
      <c r="M102" s="277"/>
      <c r="N102" s="76"/>
      <c r="O102" s="283"/>
      <c r="P102" s="339"/>
    </row>
    <row r="103" spans="1:16" s="73" customFormat="1" ht="11.25" customHeight="1">
      <c r="A103" s="80" t="s">
        <v>191</v>
      </c>
      <c r="B103" s="80"/>
      <c r="E103" s="238"/>
      <c r="G103" s="164" t="str">
        <f>IF(E103=0,"",E103/E$82)</f>
        <v/>
      </c>
      <c r="I103" s="238"/>
      <c r="K103" s="164" t="str">
        <f>IF(I103=0,"",I103/I$82)</f>
        <v/>
      </c>
      <c r="M103" s="277"/>
      <c r="O103" s="486"/>
      <c r="P103" s="339"/>
    </row>
    <row r="104" spans="1:16" s="73" customFormat="1" ht="11.25" customHeight="1">
      <c r="A104" s="28" t="s">
        <v>194</v>
      </c>
      <c r="B104" s="34"/>
      <c r="E104" s="238"/>
      <c r="G104" s="164" t="str">
        <f t="shared" ref="G104:G121" si="13">IF(E104=0,"",E104/E$82)</f>
        <v/>
      </c>
      <c r="I104" s="238"/>
      <c r="K104" s="164" t="str">
        <f t="shared" ref="K104:K121" si="14">IF(I104=0,"",I104/I$82)</f>
        <v/>
      </c>
      <c r="M104" s="277"/>
      <c r="O104" s="486"/>
      <c r="P104" s="339"/>
    </row>
    <row r="105" spans="1:16" s="73" customFormat="1" ht="11.25" customHeight="1">
      <c r="A105" s="80" t="s">
        <v>57</v>
      </c>
      <c r="B105" s="80"/>
      <c r="E105" s="238"/>
      <c r="G105" s="164" t="str">
        <f t="shared" si="13"/>
        <v/>
      </c>
      <c r="I105" s="238"/>
      <c r="K105" s="164" t="str">
        <f t="shared" si="14"/>
        <v/>
      </c>
      <c r="M105" s="277"/>
      <c r="O105" s="486"/>
      <c r="P105" s="339"/>
    </row>
    <row r="106" spans="1:16" s="73" customFormat="1" ht="11.25" customHeight="1">
      <c r="A106" s="80" t="s">
        <v>93</v>
      </c>
      <c r="B106" s="80"/>
      <c r="E106" s="238"/>
      <c r="G106" s="164" t="str">
        <f t="shared" si="13"/>
        <v/>
      </c>
      <c r="I106" s="238"/>
      <c r="K106" s="164" t="str">
        <f t="shared" si="14"/>
        <v/>
      </c>
      <c r="M106" s="277"/>
      <c r="O106" s="486"/>
      <c r="P106" s="339"/>
    </row>
    <row r="107" spans="1:16" s="73" customFormat="1" ht="11.25" customHeight="1">
      <c r="A107" s="80" t="s">
        <v>69</v>
      </c>
      <c r="B107" s="80"/>
      <c r="E107" s="238"/>
      <c r="G107" s="164" t="str">
        <f t="shared" si="13"/>
        <v/>
      </c>
      <c r="I107" s="238"/>
      <c r="K107" s="164" t="str">
        <f t="shared" si="14"/>
        <v/>
      </c>
      <c r="M107" s="277"/>
      <c r="O107" s="486"/>
      <c r="P107" s="339"/>
    </row>
    <row r="108" spans="1:16" s="73" customFormat="1" ht="11.25" customHeight="1">
      <c r="A108" s="80"/>
      <c r="B108" s="80"/>
      <c r="E108" s="277"/>
      <c r="F108" s="76"/>
      <c r="G108" s="278" t="str">
        <f t="shared" si="13"/>
        <v/>
      </c>
      <c r="I108" s="277"/>
      <c r="J108" s="76"/>
      <c r="K108" s="278" t="str">
        <f t="shared" si="14"/>
        <v/>
      </c>
      <c r="M108" s="277"/>
      <c r="N108" s="76"/>
      <c r="O108" s="283"/>
      <c r="P108" s="339"/>
    </row>
    <row r="109" spans="1:16" s="73" customFormat="1" ht="11.25" customHeight="1">
      <c r="A109" s="84" t="s">
        <v>187</v>
      </c>
      <c r="B109" s="84"/>
      <c r="E109" s="277"/>
      <c r="F109" s="76"/>
      <c r="G109" s="278" t="str">
        <f t="shared" si="13"/>
        <v/>
      </c>
      <c r="I109" s="277"/>
      <c r="J109" s="76"/>
      <c r="K109" s="278" t="str">
        <f t="shared" si="14"/>
        <v/>
      </c>
      <c r="M109" s="277"/>
      <c r="N109" s="76"/>
      <c r="O109" s="283"/>
      <c r="P109" s="339"/>
    </row>
    <row r="110" spans="1:16" s="73" customFormat="1" ht="11.25" customHeight="1">
      <c r="A110" s="80" t="s">
        <v>191</v>
      </c>
      <c r="B110" s="80"/>
      <c r="E110" s="238"/>
      <c r="G110" s="164" t="str">
        <f t="shared" si="13"/>
        <v/>
      </c>
      <c r="I110" s="238"/>
      <c r="K110" s="164" t="str">
        <f t="shared" si="14"/>
        <v/>
      </c>
      <c r="M110" s="277"/>
      <c r="O110" s="486"/>
      <c r="P110" s="339"/>
    </row>
    <row r="111" spans="1:16" s="73" customFormat="1" ht="11.25" customHeight="1">
      <c r="A111" s="28" t="s">
        <v>194</v>
      </c>
      <c r="B111" s="34"/>
      <c r="E111" s="238"/>
      <c r="G111" s="164" t="str">
        <f t="shared" si="13"/>
        <v/>
      </c>
      <c r="I111" s="238"/>
      <c r="K111" s="164" t="str">
        <f t="shared" si="14"/>
        <v/>
      </c>
      <c r="M111" s="277"/>
      <c r="O111" s="486"/>
      <c r="P111" s="339"/>
    </row>
    <row r="112" spans="1:16" s="73" customFormat="1" ht="11.25" customHeight="1">
      <c r="A112" s="80" t="s">
        <v>57</v>
      </c>
      <c r="B112" s="80"/>
      <c r="E112" s="238"/>
      <c r="G112" s="164" t="str">
        <f t="shared" si="13"/>
        <v/>
      </c>
      <c r="I112" s="238"/>
      <c r="K112" s="164" t="str">
        <f t="shared" si="14"/>
        <v/>
      </c>
      <c r="M112" s="277"/>
      <c r="O112" s="486"/>
      <c r="P112" s="339"/>
    </row>
    <row r="113" spans="1:16" s="73" customFormat="1" ht="11.25" customHeight="1">
      <c r="A113" s="80" t="s">
        <v>93</v>
      </c>
      <c r="B113" s="80"/>
      <c r="E113" s="238"/>
      <c r="G113" s="164" t="str">
        <f t="shared" si="13"/>
        <v/>
      </c>
      <c r="I113" s="238"/>
      <c r="K113" s="164" t="str">
        <f t="shared" si="14"/>
        <v/>
      </c>
      <c r="M113" s="277"/>
      <c r="O113" s="486"/>
      <c r="P113" s="339"/>
    </row>
    <row r="114" spans="1:16" s="73" customFormat="1" ht="11.25" customHeight="1">
      <c r="A114" s="80" t="s">
        <v>69</v>
      </c>
      <c r="B114" s="80"/>
      <c r="E114" s="238"/>
      <c r="G114" s="164" t="str">
        <f t="shared" si="13"/>
        <v/>
      </c>
      <c r="I114" s="238"/>
      <c r="K114" s="164" t="str">
        <f t="shared" si="14"/>
        <v/>
      </c>
      <c r="M114" s="277"/>
      <c r="O114" s="486"/>
      <c r="P114" s="339"/>
    </row>
    <row r="115" spans="1:16" s="73" customFormat="1" ht="11.25" customHeight="1">
      <c r="A115" s="80"/>
      <c r="B115" s="80"/>
      <c r="E115" s="277"/>
      <c r="F115" s="76"/>
      <c r="G115" s="278" t="str">
        <f t="shared" si="13"/>
        <v/>
      </c>
      <c r="I115" s="277"/>
      <c r="J115" s="76"/>
      <c r="K115" s="278" t="str">
        <f t="shared" si="14"/>
        <v/>
      </c>
      <c r="M115" s="277"/>
      <c r="N115" s="76"/>
      <c r="O115" s="283"/>
      <c r="P115" s="339"/>
    </row>
    <row r="116" spans="1:16" s="73" customFormat="1" ht="11.25" customHeight="1">
      <c r="A116" s="84" t="s">
        <v>188</v>
      </c>
      <c r="B116" s="84"/>
      <c r="E116" s="277"/>
      <c r="F116" s="76"/>
      <c r="G116" s="278" t="str">
        <f t="shared" si="13"/>
        <v/>
      </c>
      <c r="I116" s="277"/>
      <c r="J116" s="76"/>
      <c r="K116" s="278" t="str">
        <f t="shared" si="14"/>
        <v/>
      </c>
      <c r="M116" s="277"/>
      <c r="N116" s="76"/>
      <c r="O116" s="283"/>
      <c r="P116" s="339"/>
    </row>
    <row r="117" spans="1:16" s="73" customFormat="1" ht="11.25" customHeight="1">
      <c r="A117" s="80" t="s">
        <v>191</v>
      </c>
      <c r="B117" s="80"/>
      <c r="E117" s="238"/>
      <c r="G117" s="164" t="str">
        <f t="shared" si="13"/>
        <v/>
      </c>
      <c r="I117" s="238"/>
      <c r="K117" s="164" t="str">
        <f t="shared" si="14"/>
        <v/>
      </c>
      <c r="M117" s="277"/>
      <c r="O117" s="486"/>
      <c r="P117" s="339"/>
    </row>
    <row r="118" spans="1:16" s="73" customFormat="1" ht="12.75" customHeight="1">
      <c r="A118" s="28" t="s">
        <v>194</v>
      </c>
      <c r="B118" s="34"/>
      <c r="E118" s="238"/>
      <c r="G118" s="164" t="str">
        <f t="shared" si="13"/>
        <v/>
      </c>
      <c r="I118" s="238"/>
      <c r="K118" s="164" t="str">
        <f t="shared" si="14"/>
        <v/>
      </c>
      <c r="M118" s="277"/>
      <c r="O118" s="486"/>
      <c r="P118" s="339"/>
    </row>
    <row r="119" spans="1:16" s="73" customFormat="1" ht="11.25" customHeight="1">
      <c r="A119" s="80" t="s">
        <v>57</v>
      </c>
      <c r="B119" s="80"/>
      <c r="E119" s="238"/>
      <c r="G119" s="164" t="str">
        <f t="shared" si="13"/>
        <v/>
      </c>
      <c r="I119" s="238"/>
      <c r="K119" s="164" t="str">
        <f t="shared" si="14"/>
        <v/>
      </c>
      <c r="M119" s="277"/>
      <c r="O119" s="486"/>
      <c r="P119" s="339"/>
    </row>
    <row r="120" spans="1:16" s="73" customFormat="1" ht="11.25" customHeight="1">
      <c r="A120" s="80" t="s">
        <v>93</v>
      </c>
      <c r="B120" s="80"/>
      <c r="E120" s="238"/>
      <c r="G120" s="164" t="str">
        <f t="shared" si="13"/>
        <v/>
      </c>
      <c r="I120" s="238"/>
      <c r="K120" s="164" t="str">
        <f t="shared" si="14"/>
        <v/>
      </c>
      <c r="M120" s="277"/>
      <c r="O120" s="486"/>
      <c r="P120" s="339"/>
    </row>
    <row r="121" spans="1:16" s="73" customFormat="1" ht="11.25" customHeight="1">
      <c r="A121" s="80" t="s">
        <v>69</v>
      </c>
      <c r="B121" s="80"/>
      <c r="E121" s="238"/>
      <c r="G121" s="164" t="str">
        <f t="shared" si="13"/>
        <v/>
      </c>
      <c r="I121" s="238"/>
      <c r="K121" s="164" t="str">
        <f t="shared" si="14"/>
        <v/>
      </c>
      <c r="M121" s="277"/>
      <c r="O121" s="486"/>
      <c r="P121" s="339"/>
    </row>
    <row r="122" spans="1:16" s="73" customFormat="1" ht="14.25" customHeight="1">
      <c r="A122" s="83"/>
      <c r="B122" s="83" t="s">
        <v>17</v>
      </c>
      <c r="E122" s="211">
        <f>SUM(E103:E121)</f>
        <v>0</v>
      </c>
      <c r="F122" s="76"/>
      <c r="G122" s="250" t="str">
        <f>IF(E122=0,"",E122/E$82)</f>
        <v/>
      </c>
      <c r="I122" s="211">
        <f>SUM(I103:I121)</f>
        <v>0</v>
      </c>
      <c r="J122" s="76"/>
      <c r="K122" s="250" t="str">
        <f>IF(I122=0,"",I122/I$82)</f>
        <v/>
      </c>
      <c r="M122" s="277"/>
      <c r="N122" s="76"/>
      <c r="O122" s="283"/>
      <c r="P122" s="339"/>
    </row>
    <row r="123" spans="1:16" s="73" customFormat="1" ht="14.25" customHeight="1">
      <c r="A123" s="83"/>
      <c r="B123" s="83"/>
      <c r="E123" s="277"/>
      <c r="F123" s="76"/>
      <c r="G123" s="278"/>
      <c r="I123" s="277"/>
      <c r="J123" s="76"/>
      <c r="K123" s="278"/>
      <c r="M123" s="277"/>
      <c r="N123" s="76"/>
      <c r="O123" s="283"/>
      <c r="P123" s="339"/>
    </row>
    <row r="124" spans="1:16" s="73" customFormat="1" ht="11.25" customHeight="1">
      <c r="A124" s="5" t="s">
        <v>59</v>
      </c>
      <c r="B124" s="5"/>
      <c r="E124" s="277"/>
      <c r="F124" s="76"/>
      <c r="G124" s="278"/>
      <c r="I124" s="277"/>
      <c r="J124" s="76"/>
      <c r="K124" s="278"/>
      <c r="M124" s="277"/>
      <c r="N124" s="76"/>
      <c r="O124" s="283"/>
      <c r="P124" s="339"/>
    </row>
    <row r="125" spans="1:16" s="73" customFormat="1" ht="11.25" customHeight="1">
      <c r="A125" s="28" t="s">
        <v>191</v>
      </c>
      <c r="B125" s="34"/>
      <c r="E125" s="238"/>
      <c r="G125" s="161" t="str">
        <f t="shared" ref="G125:G132" si="15">IF(E125=0,"",E125/E$82)</f>
        <v/>
      </c>
      <c r="I125" s="238"/>
      <c r="K125" s="161" t="str">
        <f t="shared" ref="K125:K131" si="16">IF(I125=0,"",I125/I$82)</f>
        <v/>
      </c>
      <c r="M125" s="277"/>
      <c r="O125" s="486"/>
      <c r="P125" s="339"/>
    </row>
    <row r="126" spans="1:16" s="73" customFormat="1" ht="11.25" customHeight="1">
      <c r="A126" s="28" t="s">
        <v>194</v>
      </c>
      <c r="B126" s="34"/>
      <c r="E126" s="239"/>
      <c r="G126" s="162" t="str">
        <f t="shared" si="15"/>
        <v/>
      </c>
      <c r="I126" s="239"/>
      <c r="K126" s="162" t="str">
        <f t="shared" si="16"/>
        <v/>
      </c>
      <c r="M126" s="277"/>
      <c r="O126" s="486"/>
      <c r="P126" s="339"/>
    </row>
    <row r="127" spans="1:16" s="73" customFormat="1" ht="11.25" customHeight="1">
      <c r="A127" s="28" t="s">
        <v>67</v>
      </c>
      <c r="B127" s="34"/>
      <c r="E127" s="238"/>
      <c r="F127" s="76"/>
      <c r="G127" s="161" t="str">
        <f t="shared" si="15"/>
        <v/>
      </c>
      <c r="I127" s="238"/>
      <c r="J127" s="76"/>
      <c r="K127" s="161" t="str">
        <f t="shared" si="16"/>
        <v/>
      </c>
      <c r="M127" s="277"/>
      <c r="N127" s="76"/>
      <c r="O127" s="486"/>
      <c r="P127" s="339"/>
    </row>
    <row r="128" spans="1:16" s="73" customFormat="1" ht="11.25" customHeight="1">
      <c r="A128" s="28" t="s">
        <v>60</v>
      </c>
      <c r="B128" s="34"/>
      <c r="E128" s="238"/>
      <c r="F128" s="76"/>
      <c r="G128" s="161" t="str">
        <f t="shared" si="15"/>
        <v/>
      </c>
      <c r="I128" s="238"/>
      <c r="J128" s="76"/>
      <c r="K128" s="161" t="str">
        <f t="shared" si="16"/>
        <v/>
      </c>
      <c r="M128" s="277"/>
      <c r="N128" s="76"/>
      <c r="O128" s="486"/>
      <c r="P128" s="339"/>
    </row>
    <row r="129" spans="1:16" s="73" customFormat="1" ht="11.25" customHeight="1">
      <c r="A129" s="28" t="s">
        <v>61</v>
      </c>
      <c r="B129" s="34"/>
      <c r="E129" s="238"/>
      <c r="F129" s="76"/>
      <c r="G129" s="161" t="str">
        <f t="shared" si="15"/>
        <v/>
      </c>
      <c r="I129" s="238"/>
      <c r="J129" s="76"/>
      <c r="K129" s="161" t="str">
        <f t="shared" si="16"/>
        <v/>
      </c>
      <c r="M129" s="277"/>
      <c r="N129" s="76"/>
      <c r="O129" s="486"/>
      <c r="P129" s="339"/>
    </row>
    <row r="130" spans="1:16" s="73" customFormat="1" ht="11.25" customHeight="1">
      <c r="A130" s="28" t="s">
        <v>62</v>
      </c>
      <c r="B130" s="34"/>
      <c r="E130" s="238"/>
      <c r="F130" s="76"/>
      <c r="G130" s="161" t="str">
        <f t="shared" si="15"/>
        <v/>
      </c>
      <c r="I130" s="238"/>
      <c r="J130" s="76"/>
      <c r="K130" s="161" t="str">
        <f t="shared" si="16"/>
        <v/>
      </c>
      <c r="M130" s="277"/>
      <c r="N130" s="76"/>
      <c r="O130" s="486"/>
      <c r="P130" s="339"/>
    </row>
    <row r="131" spans="1:16" s="73" customFormat="1" ht="11.25" customHeight="1">
      <c r="A131" s="28" t="s">
        <v>69</v>
      </c>
      <c r="B131" s="34"/>
      <c r="E131" s="239"/>
      <c r="F131" s="76"/>
      <c r="G131" s="160" t="str">
        <f t="shared" si="15"/>
        <v/>
      </c>
      <c r="I131" s="239"/>
      <c r="J131" s="76"/>
      <c r="K131" s="160" t="str">
        <f t="shared" si="16"/>
        <v/>
      </c>
      <c r="M131" s="277"/>
      <c r="N131" s="76"/>
      <c r="O131" s="486"/>
      <c r="P131" s="339"/>
    </row>
    <row r="132" spans="1:16" s="73" customFormat="1" ht="13.5" customHeight="1">
      <c r="A132" s="83"/>
      <c r="B132" s="83" t="s">
        <v>17</v>
      </c>
      <c r="E132" s="211">
        <f>SUM(E125:E131)</f>
        <v>0</v>
      </c>
      <c r="F132" s="76"/>
      <c r="G132" s="250" t="str">
        <f t="shared" si="15"/>
        <v/>
      </c>
      <c r="I132" s="211">
        <f>SUM(I125:I131)</f>
        <v>0</v>
      </c>
      <c r="J132" s="76"/>
      <c r="K132" s="250" t="str">
        <f>IF(I132=0,"",I132/I$82)</f>
        <v/>
      </c>
      <c r="M132" s="277"/>
      <c r="N132" s="76"/>
      <c r="O132" s="283"/>
      <c r="P132" s="339"/>
    </row>
    <row r="133" spans="1:16" s="73" customFormat="1" ht="11.25" customHeight="1">
      <c r="A133" s="83"/>
      <c r="B133" s="83"/>
      <c r="E133" s="277"/>
      <c r="F133" s="76"/>
      <c r="G133" s="278"/>
      <c r="I133" s="277"/>
      <c r="J133" s="76"/>
      <c r="K133" s="278"/>
      <c r="M133" s="277"/>
      <c r="N133" s="76"/>
      <c r="O133" s="283"/>
      <c r="P133" s="339"/>
    </row>
    <row r="134" spans="1:16" s="73" customFormat="1" ht="11.25" customHeight="1">
      <c r="A134" s="5" t="s">
        <v>63</v>
      </c>
      <c r="B134" s="5"/>
      <c r="E134" s="277"/>
      <c r="F134" s="76"/>
      <c r="G134" s="278"/>
      <c r="I134" s="241"/>
      <c r="J134" s="76"/>
      <c r="K134" s="278"/>
      <c r="M134" s="277"/>
      <c r="N134" s="76"/>
      <c r="O134" s="283"/>
      <c r="P134" s="339"/>
    </row>
    <row r="135" spans="1:16" s="73" customFormat="1" ht="11.25" customHeight="1">
      <c r="A135" s="28" t="s">
        <v>191</v>
      </c>
      <c r="B135" s="34"/>
      <c r="E135" s="238"/>
      <c r="F135" s="76"/>
      <c r="G135" s="161" t="str">
        <f t="shared" ref="G135:G142" si="17">IF(E135=0,"",E135/E$82)</f>
        <v/>
      </c>
      <c r="I135" s="238"/>
      <c r="J135" s="76"/>
      <c r="K135" s="161" t="str">
        <f t="shared" ref="K135:K142" si="18">IF(I135=0,"",I135/I$82)</f>
        <v/>
      </c>
      <c r="M135" s="277"/>
      <c r="N135" s="76"/>
      <c r="O135" s="486"/>
      <c r="P135" s="339"/>
    </row>
    <row r="136" spans="1:16" s="73" customFormat="1" ht="11.25" customHeight="1">
      <c r="A136" s="28" t="s">
        <v>194</v>
      </c>
      <c r="B136" s="34"/>
      <c r="E136" s="239"/>
      <c r="G136" s="162" t="str">
        <f t="shared" si="17"/>
        <v/>
      </c>
      <c r="I136" s="239"/>
      <c r="K136" s="162" t="str">
        <f t="shared" si="18"/>
        <v/>
      </c>
      <c r="M136" s="277"/>
      <c r="O136" s="486"/>
      <c r="P136" s="339"/>
    </row>
    <row r="137" spans="1:16" s="73" customFormat="1" ht="11.25" customHeight="1">
      <c r="A137" s="28" t="s">
        <v>67</v>
      </c>
      <c r="B137" s="34"/>
      <c r="E137" s="238"/>
      <c r="F137" s="76"/>
      <c r="G137" s="161" t="str">
        <f t="shared" si="17"/>
        <v/>
      </c>
      <c r="I137" s="238"/>
      <c r="J137" s="76"/>
      <c r="K137" s="161" t="str">
        <f t="shared" si="18"/>
        <v/>
      </c>
      <c r="M137" s="277"/>
      <c r="N137" s="76"/>
      <c r="O137" s="486"/>
      <c r="P137" s="339"/>
    </row>
    <row r="138" spans="1:16" s="73" customFormat="1" ht="24" customHeight="1">
      <c r="A138" s="1515" t="s">
        <v>9</v>
      </c>
      <c r="B138" s="1515"/>
      <c r="E138" s="238"/>
      <c r="F138" s="76"/>
      <c r="G138" s="161" t="str">
        <f t="shared" si="17"/>
        <v/>
      </c>
      <c r="I138" s="238"/>
      <c r="J138" s="76"/>
      <c r="K138" s="161" t="str">
        <f t="shared" si="18"/>
        <v/>
      </c>
      <c r="M138" s="277"/>
      <c r="N138" s="76"/>
      <c r="O138" s="486"/>
      <c r="P138" s="339"/>
    </row>
    <row r="139" spans="1:16" s="73" customFormat="1" ht="11.25" customHeight="1">
      <c r="A139" s="28" t="s">
        <v>64</v>
      </c>
      <c r="B139" s="34"/>
      <c r="E139" s="238"/>
      <c r="F139" s="76"/>
      <c r="G139" s="161" t="str">
        <f t="shared" si="17"/>
        <v/>
      </c>
      <c r="I139" s="238"/>
      <c r="J139" s="76"/>
      <c r="K139" s="161" t="str">
        <f t="shared" si="18"/>
        <v/>
      </c>
      <c r="M139" s="277"/>
      <c r="N139" s="76"/>
      <c r="O139" s="486"/>
      <c r="P139" s="339"/>
    </row>
    <row r="140" spans="1:16" ht="12" customHeight="1">
      <c r="A140" s="46" t="s">
        <v>10</v>
      </c>
      <c r="B140" s="47"/>
      <c r="C140" s="159"/>
      <c r="D140" s="159"/>
      <c r="E140" s="244"/>
      <c r="F140" s="68"/>
      <c r="G140" s="161" t="str">
        <f t="shared" si="17"/>
        <v/>
      </c>
      <c r="H140" s="159"/>
      <c r="I140" s="244"/>
      <c r="J140" s="68"/>
      <c r="K140" s="161" t="str">
        <f t="shared" si="18"/>
        <v/>
      </c>
      <c r="N140" s="234"/>
      <c r="O140" s="486"/>
      <c r="P140" s="481"/>
    </row>
    <row r="141" spans="1:16" s="73" customFormat="1" ht="11.25" customHeight="1">
      <c r="A141" s="28" t="s">
        <v>69</v>
      </c>
      <c r="B141" s="34"/>
      <c r="E141" s="239"/>
      <c r="F141" s="76"/>
      <c r="G141" s="160" t="str">
        <f t="shared" si="17"/>
        <v/>
      </c>
      <c r="I141" s="239"/>
      <c r="J141" s="76"/>
      <c r="K141" s="160" t="str">
        <f t="shared" si="18"/>
        <v/>
      </c>
      <c r="M141" s="277"/>
      <c r="N141" s="76"/>
      <c r="O141" s="486"/>
      <c r="P141" s="339"/>
    </row>
    <row r="142" spans="1:16" s="73" customFormat="1" ht="11.25" customHeight="1">
      <c r="A142" s="83"/>
      <c r="B142" s="83" t="s">
        <v>17</v>
      </c>
      <c r="E142" s="211">
        <f>SUM(E135:E141)</f>
        <v>0</v>
      </c>
      <c r="F142" s="76"/>
      <c r="G142" s="250" t="str">
        <f t="shared" si="17"/>
        <v/>
      </c>
      <c r="I142" s="211">
        <f>SUM(I135:I141)</f>
        <v>0</v>
      </c>
      <c r="J142" s="76"/>
      <c r="K142" s="250" t="str">
        <f t="shared" si="18"/>
        <v/>
      </c>
      <c r="M142" s="277"/>
      <c r="N142" s="76"/>
      <c r="O142" s="283"/>
      <c r="P142" s="339"/>
    </row>
    <row r="143" spans="1:16" s="73" customFormat="1" ht="11.25" customHeight="1">
      <c r="A143" s="5" t="s">
        <v>65</v>
      </c>
      <c r="B143" s="5"/>
      <c r="E143" s="277"/>
      <c r="F143" s="76"/>
      <c r="G143" s="278"/>
      <c r="I143" s="277"/>
      <c r="J143" s="76"/>
      <c r="K143" s="278"/>
      <c r="M143" s="277"/>
      <c r="N143" s="76"/>
      <c r="O143" s="283"/>
      <c r="P143" s="339"/>
    </row>
    <row r="144" spans="1:16" s="73" customFormat="1" ht="11.25" customHeight="1">
      <c r="A144" s="28" t="s">
        <v>191</v>
      </c>
      <c r="B144" s="34"/>
      <c r="E144" s="238"/>
      <c r="G144" s="161" t="str">
        <f>IF(E144=0,"",E144/E$82)</f>
        <v/>
      </c>
      <c r="I144" s="238"/>
      <c r="K144" s="161" t="str">
        <f>IF(I144=0,"",I144/I$82)</f>
        <v/>
      </c>
      <c r="M144" s="277"/>
      <c r="O144" s="486"/>
      <c r="P144" s="339"/>
    </row>
    <row r="145" spans="1:16" s="73" customFormat="1" ht="11.25" customHeight="1">
      <c r="A145" s="28" t="s">
        <v>194</v>
      </c>
      <c r="B145" s="34"/>
      <c r="E145" s="239"/>
      <c r="G145" s="162" t="str">
        <f>IF(E145=0,"",E145/E$82)</f>
        <v/>
      </c>
      <c r="I145" s="239"/>
      <c r="K145" s="162" t="str">
        <f>IF(I145=0,"",I145/I$82)</f>
        <v/>
      </c>
      <c r="M145" s="277"/>
      <c r="O145" s="486"/>
      <c r="P145" s="339"/>
    </row>
    <row r="146" spans="1:16" s="73" customFormat="1" ht="11.25" customHeight="1">
      <c r="A146" s="28" t="s">
        <v>67</v>
      </c>
      <c r="B146" s="34"/>
      <c r="E146" s="238"/>
      <c r="G146" s="161" t="str">
        <f>IF(E146=0,"",E146/E$82)</f>
        <v/>
      </c>
      <c r="I146" s="238"/>
      <c r="K146" s="161" t="str">
        <f>IF(I146=0,"",I146/I$82)</f>
        <v/>
      </c>
      <c r="M146" s="277"/>
      <c r="O146" s="486"/>
      <c r="P146" s="339"/>
    </row>
    <row r="147" spans="1:16" s="73" customFormat="1" ht="11.25" customHeight="1">
      <c r="A147" s="28" t="s">
        <v>69</v>
      </c>
      <c r="B147" s="34"/>
      <c r="E147" s="239"/>
      <c r="F147" s="76"/>
      <c r="G147" s="160" t="str">
        <f>IF(E147=0,"",E147/E$82)</f>
        <v/>
      </c>
      <c r="I147" s="239"/>
      <c r="J147" s="76"/>
      <c r="K147" s="160" t="str">
        <f>IF(I147=0,"",I147/I$82)</f>
        <v/>
      </c>
      <c r="M147" s="277"/>
      <c r="N147" s="76"/>
      <c r="O147" s="486"/>
      <c r="P147" s="339"/>
    </row>
    <row r="148" spans="1:16" s="73" customFormat="1" ht="15.75" customHeight="1">
      <c r="A148" s="83"/>
      <c r="B148" s="83" t="s">
        <v>17</v>
      </c>
      <c r="E148" s="211">
        <f>SUM(E144:E147)</f>
        <v>0</v>
      </c>
      <c r="F148" s="76"/>
      <c r="G148" s="250" t="str">
        <f>IF(E148=0,"",E148/E$82)</f>
        <v/>
      </c>
      <c r="I148" s="211">
        <f>SUM(I144:I147)</f>
        <v>0</v>
      </c>
      <c r="J148" s="76"/>
      <c r="K148" s="250" t="str">
        <f>IF(I148=0,"",I148/I$82)</f>
        <v/>
      </c>
      <c r="M148" s="277"/>
      <c r="N148" s="76"/>
      <c r="O148" s="283"/>
      <c r="P148" s="339"/>
    </row>
    <row r="149" spans="1:16" s="73" customFormat="1" ht="11.25" customHeight="1">
      <c r="A149" s="83"/>
      <c r="B149" s="83"/>
      <c r="E149" s="277"/>
      <c r="F149" s="76"/>
      <c r="G149" s="278"/>
      <c r="I149" s="277"/>
      <c r="J149" s="76"/>
      <c r="K149" s="278"/>
      <c r="M149" s="277"/>
      <c r="N149" s="76"/>
      <c r="O149" s="283"/>
      <c r="P149" s="339"/>
    </row>
    <row r="150" spans="1:16" s="73" customFormat="1" ht="11.25" customHeight="1">
      <c r="A150" s="5" t="s">
        <v>66</v>
      </c>
      <c r="B150" s="5"/>
      <c r="E150" s="277"/>
      <c r="F150" s="76"/>
      <c r="G150" s="278" t="str">
        <f t="shared" ref="G150:G157" si="19">IF(E150=0,"",E150/E$82)</f>
        <v/>
      </c>
      <c r="I150" s="277"/>
      <c r="J150" s="76"/>
      <c r="K150" s="278" t="str">
        <f t="shared" ref="K150:K158" si="20">IF(I150=0,"",I150/I$82)</f>
        <v/>
      </c>
      <c r="M150" s="277"/>
      <c r="N150" s="76"/>
      <c r="O150" s="283"/>
      <c r="P150" s="339"/>
    </row>
    <row r="151" spans="1:16" s="73" customFormat="1" ht="11.25" customHeight="1">
      <c r="A151" s="28" t="s">
        <v>191</v>
      </c>
      <c r="B151" s="34"/>
      <c r="E151" s="238"/>
      <c r="G151" s="161" t="str">
        <f t="shared" si="19"/>
        <v/>
      </c>
      <c r="I151" s="238"/>
      <c r="K151" s="161" t="str">
        <f t="shared" si="20"/>
        <v/>
      </c>
      <c r="M151" s="277"/>
      <c r="O151" s="486"/>
      <c r="P151" s="339"/>
    </row>
    <row r="152" spans="1:16" s="73" customFormat="1" ht="11.25" customHeight="1">
      <c r="A152" s="28" t="s">
        <v>67</v>
      </c>
      <c r="B152" s="34"/>
      <c r="E152" s="238"/>
      <c r="G152" s="161" t="str">
        <f t="shared" si="19"/>
        <v/>
      </c>
      <c r="I152" s="238"/>
      <c r="K152" s="161" t="str">
        <f t="shared" si="20"/>
        <v/>
      </c>
      <c r="M152" s="277"/>
      <c r="O152" s="486"/>
      <c r="P152" s="339"/>
    </row>
    <row r="153" spans="1:16" s="73" customFormat="1" ht="11.25" customHeight="1">
      <c r="A153" s="28" t="s">
        <v>194</v>
      </c>
      <c r="B153" s="34"/>
      <c r="E153" s="239"/>
      <c r="G153" s="162" t="str">
        <f t="shared" si="19"/>
        <v/>
      </c>
      <c r="I153" s="239"/>
      <c r="K153" s="162" t="str">
        <f t="shared" si="20"/>
        <v/>
      </c>
      <c r="M153" s="277"/>
      <c r="O153" s="486"/>
      <c r="P153" s="339"/>
    </row>
    <row r="154" spans="1:16" s="73" customFormat="1" ht="11.25" customHeight="1">
      <c r="A154" s="28" t="s">
        <v>68</v>
      </c>
      <c r="B154" s="34"/>
      <c r="E154" s="239"/>
      <c r="G154" s="160" t="str">
        <f t="shared" si="19"/>
        <v/>
      </c>
      <c r="I154" s="239"/>
      <c r="K154" s="160" t="str">
        <f t="shared" si="20"/>
        <v/>
      </c>
      <c r="M154" s="277"/>
      <c r="O154" s="486"/>
      <c r="P154" s="339"/>
    </row>
    <row r="155" spans="1:16" s="73" customFormat="1" ht="11.25" customHeight="1">
      <c r="A155" s="28" t="s">
        <v>97</v>
      </c>
      <c r="B155" s="34"/>
      <c r="E155" s="240"/>
      <c r="G155" s="165" t="str">
        <f t="shared" si="19"/>
        <v/>
      </c>
      <c r="I155" s="240"/>
      <c r="K155" s="165" t="str">
        <f t="shared" si="20"/>
        <v/>
      </c>
      <c r="M155" s="277"/>
      <c r="O155" s="486"/>
      <c r="P155" s="339"/>
    </row>
    <row r="156" spans="1:16" s="73" customFormat="1" ht="11.25" customHeight="1">
      <c r="A156" s="28" t="s">
        <v>69</v>
      </c>
      <c r="B156" s="34"/>
      <c r="E156" s="240"/>
      <c r="G156" s="165" t="str">
        <f t="shared" si="19"/>
        <v/>
      </c>
      <c r="I156" s="240"/>
      <c r="K156" s="165" t="str">
        <f t="shared" si="20"/>
        <v/>
      </c>
      <c r="M156" s="277"/>
      <c r="O156" s="486"/>
      <c r="P156" s="339"/>
    </row>
    <row r="157" spans="1:16" s="73" customFormat="1" ht="15" customHeight="1">
      <c r="A157" s="83"/>
      <c r="B157" s="83" t="s">
        <v>17</v>
      </c>
      <c r="E157" s="211">
        <f>SUM(E151:E156)</f>
        <v>0</v>
      </c>
      <c r="F157" s="76"/>
      <c r="G157" s="250" t="str">
        <f t="shared" si="19"/>
        <v/>
      </c>
      <c r="I157" s="211">
        <f>SUM(I151:I156)</f>
        <v>0</v>
      </c>
      <c r="J157" s="76"/>
      <c r="K157" s="250" t="str">
        <f t="shared" si="20"/>
        <v/>
      </c>
      <c r="M157" s="277"/>
      <c r="N157" s="76"/>
      <c r="O157" s="283"/>
      <c r="P157" s="339"/>
    </row>
    <row r="158" spans="1:16" s="73" customFormat="1" ht="18" customHeight="1">
      <c r="A158" s="83"/>
      <c r="B158" s="88" t="s">
        <v>70</v>
      </c>
      <c r="E158" s="274">
        <f>E101+E122+E142+E148+E132+E157</f>
        <v>0</v>
      </c>
      <c r="F158" s="92"/>
      <c r="G158" s="255" t="str">
        <f>IF(E158=0,"",E158/E$82)</f>
        <v/>
      </c>
      <c r="H158" s="92"/>
      <c r="I158" s="274">
        <f>I101+I122+I142+I148+I132+I157</f>
        <v>0</v>
      </c>
      <c r="J158" s="92"/>
      <c r="K158" s="255" t="str">
        <f t="shared" si="20"/>
        <v/>
      </c>
      <c r="L158" s="92"/>
      <c r="M158" s="498"/>
      <c r="N158" s="92"/>
      <c r="O158" s="488"/>
      <c r="P158" s="339"/>
    </row>
    <row r="159" spans="1:16" s="73" customFormat="1" ht="5.25" customHeight="1">
      <c r="A159" s="1"/>
      <c r="B159" s="3"/>
      <c r="E159" s="277"/>
      <c r="F159" s="76"/>
      <c r="G159" s="278"/>
      <c r="I159" s="277"/>
      <c r="J159" s="76"/>
      <c r="K159" s="278"/>
      <c r="M159" s="277"/>
      <c r="N159" s="76"/>
      <c r="O159" s="283"/>
      <c r="P159" s="339"/>
    </row>
    <row r="160" spans="1:16" s="73" customFormat="1" ht="9.75" customHeight="1">
      <c r="A160" s="1"/>
      <c r="B160" s="3"/>
      <c r="E160" s="277"/>
      <c r="F160" s="76"/>
      <c r="G160" s="278"/>
      <c r="I160" s="277"/>
      <c r="J160" s="76"/>
      <c r="K160" s="278"/>
      <c r="M160" s="277"/>
      <c r="N160" s="76"/>
      <c r="O160" s="283"/>
      <c r="P160" s="339"/>
    </row>
    <row r="161" spans="1:16" s="73" customFormat="1" ht="9.75" customHeight="1">
      <c r="A161" s="23" t="s">
        <v>34</v>
      </c>
      <c r="B161" s="23"/>
      <c r="E161" s="277"/>
      <c r="F161" s="76"/>
      <c r="G161" s="278"/>
      <c r="I161" s="277"/>
      <c r="J161" s="76"/>
      <c r="K161" s="278"/>
      <c r="M161" s="277"/>
      <c r="N161" s="76"/>
      <c r="O161" s="283"/>
      <c r="P161" s="339"/>
    </row>
    <row r="162" spans="1:16" s="73" customFormat="1" ht="9.75" customHeight="1">
      <c r="A162" s="24" t="s">
        <v>183</v>
      </c>
      <c r="B162" s="24"/>
      <c r="E162" s="277"/>
      <c r="F162" s="76"/>
      <c r="G162" s="278"/>
      <c r="I162" s="277"/>
      <c r="J162" s="76"/>
      <c r="K162" s="278"/>
      <c r="M162" s="277"/>
      <c r="N162" s="76"/>
      <c r="O162" s="283"/>
      <c r="P162" s="339"/>
    </row>
    <row r="163" spans="1:16" s="73" customFormat="1" ht="9.75" customHeight="1">
      <c r="A163" s="23" t="s">
        <v>192</v>
      </c>
      <c r="B163" s="25"/>
      <c r="E163" s="277"/>
      <c r="F163" s="76"/>
      <c r="G163" s="278"/>
      <c r="I163" s="277"/>
      <c r="J163" s="76"/>
      <c r="K163" s="278"/>
      <c r="M163" s="277"/>
      <c r="N163" s="76"/>
      <c r="O163" s="283"/>
      <c r="P163" s="339"/>
    </row>
    <row r="164" spans="1:16" s="73" customFormat="1" ht="9.75" customHeight="1" thickBot="1">
      <c r="A164" s="23" t="s">
        <v>193</v>
      </c>
      <c r="B164" s="25"/>
      <c r="E164" s="241"/>
      <c r="G164" s="163"/>
      <c r="I164" s="241"/>
      <c r="K164" s="163"/>
      <c r="M164" s="277"/>
      <c r="O164" s="486"/>
      <c r="P164" s="339"/>
    </row>
    <row r="165" spans="1:16" s="73" customFormat="1" ht="36" customHeight="1">
      <c r="A165" s="119" t="s">
        <v>71</v>
      </c>
      <c r="B165" s="120"/>
      <c r="C165" s="118"/>
      <c r="D165" s="118"/>
      <c r="E165" s="245"/>
      <c r="F165" s="118"/>
      <c r="G165" s="169"/>
      <c r="H165" s="118"/>
      <c r="I165" s="245"/>
      <c r="J165" s="118"/>
      <c r="K165" s="169"/>
      <c r="M165" s="277"/>
      <c r="O165" s="486"/>
      <c r="P165" s="339"/>
    </row>
    <row r="166" spans="1:16" s="73" customFormat="1" ht="11.5">
      <c r="A166" s="28" t="s">
        <v>32</v>
      </c>
      <c r="B166" s="34"/>
      <c r="E166" s="81">
        <f>E82</f>
        <v>0</v>
      </c>
      <c r="G166" s="252" t="str">
        <f t="shared" ref="G166:G178" si="21">IF(E166=0,"",E166/E$82)</f>
        <v/>
      </c>
      <c r="I166" s="81">
        <f>I82</f>
        <v>0</v>
      </c>
      <c r="K166" s="252" t="str">
        <f t="shared" ref="K166:K178" si="22">IF(I166=0,"",I166/I$82)</f>
        <v/>
      </c>
      <c r="M166" s="277"/>
      <c r="O166" s="486"/>
      <c r="P166" s="339"/>
    </row>
    <row r="167" spans="1:16" s="73" customFormat="1" ht="11.5">
      <c r="A167" s="31" t="s">
        <v>70</v>
      </c>
      <c r="B167" s="42"/>
      <c r="E167" s="82">
        <f>E158</f>
        <v>0</v>
      </c>
      <c r="F167" s="76"/>
      <c r="G167" s="253" t="str">
        <f t="shared" si="21"/>
        <v/>
      </c>
      <c r="I167" s="82">
        <f>I158</f>
        <v>0</v>
      </c>
      <c r="J167" s="76"/>
      <c r="K167" s="253" t="str">
        <f t="shared" si="22"/>
        <v/>
      </c>
      <c r="M167" s="277"/>
      <c r="N167" s="76"/>
      <c r="O167" s="486"/>
      <c r="P167" s="339"/>
    </row>
    <row r="168" spans="1:16" s="92" customFormat="1" ht="11.5">
      <c r="A168" s="5" t="s">
        <v>72</v>
      </c>
      <c r="B168" s="14"/>
      <c r="E168" s="93">
        <f>E166-E167</f>
        <v>0</v>
      </c>
      <c r="G168" s="254" t="str">
        <f t="shared" si="21"/>
        <v/>
      </c>
      <c r="I168" s="93">
        <f>I166-I167</f>
        <v>0</v>
      </c>
      <c r="K168" s="254" t="str">
        <f t="shared" si="22"/>
        <v/>
      </c>
      <c r="M168" s="498"/>
      <c r="O168" s="281"/>
      <c r="P168" s="482"/>
    </row>
    <row r="169" spans="1:16" s="73" customFormat="1" ht="11.5">
      <c r="A169" s="94" t="s">
        <v>73</v>
      </c>
      <c r="B169" s="95"/>
      <c r="E169" s="238"/>
      <c r="F169" s="76"/>
      <c r="G169" s="160" t="str">
        <f t="shared" si="21"/>
        <v/>
      </c>
      <c r="I169" s="238"/>
      <c r="J169" s="76"/>
      <c r="K169" s="160" t="str">
        <f t="shared" si="22"/>
        <v/>
      </c>
      <c r="M169" s="277"/>
      <c r="N169" s="76"/>
      <c r="O169" s="486"/>
      <c r="P169" s="339"/>
    </row>
    <row r="170" spans="1:16" s="73" customFormat="1" ht="11.5">
      <c r="A170" s="31" t="s">
        <v>74</v>
      </c>
      <c r="B170" s="37"/>
      <c r="E170" s="239"/>
      <c r="F170" s="76"/>
      <c r="G170" s="160" t="str">
        <f t="shared" si="21"/>
        <v/>
      </c>
      <c r="I170" s="239"/>
      <c r="J170" s="76"/>
      <c r="K170" s="160" t="str">
        <f t="shared" si="22"/>
        <v/>
      </c>
      <c r="M170" s="277"/>
      <c r="N170" s="76"/>
      <c r="O170" s="486"/>
      <c r="P170" s="339"/>
    </row>
    <row r="171" spans="1:16" s="73" customFormat="1" ht="11.5">
      <c r="A171" s="31" t="s">
        <v>75</v>
      </c>
      <c r="B171" s="37"/>
      <c r="E171" s="239"/>
      <c r="F171" s="76"/>
      <c r="G171" s="160" t="str">
        <f t="shared" si="21"/>
        <v/>
      </c>
      <c r="I171" s="239"/>
      <c r="J171" s="76"/>
      <c r="K171" s="160" t="str">
        <f t="shared" si="22"/>
        <v/>
      </c>
      <c r="M171" s="277"/>
      <c r="N171" s="76"/>
      <c r="O171" s="486"/>
      <c r="P171" s="339"/>
    </row>
    <row r="172" spans="1:16" s="73" customFormat="1" ht="11.5">
      <c r="A172" s="31" t="s">
        <v>18</v>
      </c>
      <c r="B172" s="37"/>
      <c r="E172" s="241"/>
      <c r="F172" s="76"/>
      <c r="G172" s="163" t="str">
        <f t="shared" si="21"/>
        <v/>
      </c>
      <c r="I172" s="241"/>
      <c r="J172" s="76"/>
      <c r="K172" s="163" t="str">
        <f t="shared" si="22"/>
        <v/>
      </c>
      <c r="M172" s="277"/>
      <c r="N172" s="76"/>
      <c r="O172" s="486"/>
      <c r="P172" s="339"/>
    </row>
    <row r="173" spans="1:16" s="73" customFormat="1" ht="11.5">
      <c r="A173" s="1495"/>
      <c r="B173" s="1495"/>
      <c r="E173" s="239"/>
      <c r="F173" s="76"/>
      <c r="G173" s="160" t="str">
        <f t="shared" si="21"/>
        <v/>
      </c>
      <c r="I173" s="239"/>
      <c r="J173" s="76"/>
      <c r="K173" s="160" t="str">
        <f>IF(I173=0,"",I173/I$82)</f>
        <v/>
      </c>
      <c r="M173" s="277"/>
      <c r="N173" s="76"/>
      <c r="O173" s="486"/>
      <c r="P173" s="339"/>
    </row>
    <row r="174" spans="1:16" s="92" customFormat="1" ht="22.5" customHeight="1">
      <c r="A174" s="96" t="s">
        <v>76</v>
      </c>
      <c r="B174" s="97"/>
      <c r="E174" s="93">
        <f>SUM(E168:E173)</f>
        <v>0</v>
      </c>
      <c r="F174" s="98"/>
      <c r="G174" s="254" t="str">
        <f>IF(E174=0,"",E174/E$82)</f>
        <v/>
      </c>
      <c r="I174" s="93">
        <f>SUM(I168:I173)</f>
        <v>0</v>
      </c>
      <c r="J174" s="98"/>
      <c r="K174" s="254" t="str">
        <f t="shared" si="22"/>
        <v/>
      </c>
      <c r="M174" s="498"/>
      <c r="N174" s="98"/>
      <c r="O174" s="488"/>
      <c r="P174" s="482"/>
    </row>
    <row r="175" spans="1:16" s="73" customFormat="1" ht="11.5">
      <c r="A175" s="31" t="s">
        <v>77</v>
      </c>
      <c r="B175" s="37"/>
      <c r="E175" s="81"/>
      <c r="F175" s="76"/>
      <c r="G175" s="161" t="str">
        <f t="shared" si="21"/>
        <v/>
      </c>
      <c r="I175" s="81">
        <f>E181</f>
        <v>0</v>
      </c>
      <c r="J175" s="76"/>
      <c r="K175" s="252" t="str">
        <f t="shared" si="22"/>
        <v/>
      </c>
      <c r="M175" s="277"/>
      <c r="N175" s="76"/>
      <c r="O175" s="283"/>
      <c r="P175" s="339"/>
    </row>
    <row r="176" spans="1:16" s="73" customFormat="1" ht="11.5">
      <c r="A176" s="94" t="s">
        <v>76</v>
      </c>
      <c r="B176" s="95"/>
      <c r="E176" s="82">
        <f>E174</f>
        <v>0</v>
      </c>
      <c r="F176" s="76"/>
      <c r="G176" s="253" t="str">
        <f t="shared" si="21"/>
        <v/>
      </c>
      <c r="I176" s="82">
        <f>I174</f>
        <v>0</v>
      </c>
      <c r="J176" s="76"/>
      <c r="K176" s="253" t="str">
        <f t="shared" si="22"/>
        <v/>
      </c>
      <c r="M176" s="277"/>
      <c r="N176" s="76"/>
      <c r="O176" s="283"/>
      <c r="P176" s="339"/>
    </row>
    <row r="177" spans="1:16" s="73" customFormat="1" ht="11.5">
      <c r="A177" s="31" t="s">
        <v>78</v>
      </c>
      <c r="B177" s="37"/>
      <c r="E177" s="239"/>
      <c r="F177" s="98"/>
      <c r="G177" s="160" t="str">
        <f t="shared" si="21"/>
        <v/>
      </c>
      <c r="I177" s="239"/>
      <c r="J177" s="98"/>
      <c r="K177" s="160" t="str">
        <f t="shared" si="22"/>
        <v/>
      </c>
      <c r="M177" s="277"/>
      <c r="N177" s="98"/>
      <c r="O177" s="486"/>
      <c r="P177" s="339"/>
    </row>
    <row r="178" spans="1:16" s="73" customFormat="1" ht="11.5">
      <c r="A178" s="31" t="s">
        <v>79</v>
      </c>
      <c r="B178" s="37"/>
      <c r="E178" s="239"/>
      <c r="F178" s="76"/>
      <c r="G178" s="160" t="str">
        <f t="shared" si="21"/>
        <v/>
      </c>
      <c r="I178" s="239"/>
      <c r="J178" s="76"/>
      <c r="K178" s="160" t="str">
        <f t="shared" si="22"/>
        <v/>
      </c>
      <c r="M178" s="277"/>
      <c r="N178" s="76"/>
      <c r="O178" s="486"/>
      <c r="P178" s="339"/>
    </row>
    <row r="179" spans="1:16" s="73" customFormat="1" ht="11.5">
      <c r="A179" s="31" t="s">
        <v>18</v>
      </c>
      <c r="B179" s="37"/>
      <c r="E179" s="246"/>
      <c r="F179" s="76"/>
      <c r="G179" s="170"/>
      <c r="I179" s="246"/>
      <c r="J179" s="76"/>
      <c r="K179" s="170"/>
      <c r="M179" s="282"/>
      <c r="N179" s="76"/>
      <c r="O179" s="489"/>
      <c r="P179" s="339"/>
    </row>
    <row r="180" spans="1:16" s="73" customFormat="1" ht="11.5">
      <c r="A180" s="1495"/>
      <c r="B180" s="1495"/>
      <c r="E180" s="238"/>
      <c r="F180" s="76"/>
      <c r="G180" s="161" t="str">
        <f>IF(E180=0,"",E180/E$82)</f>
        <v/>
      </c>
      <c r="I180" s="238"/>
      <c r="J180" s="76"/>
      <c r="K180" s="161" t="str">
        <f>IF(I180=0,"",I180/I$82)</f>
        <v/>
      </c>
      <c r="M180" s="277"/>
      <c r="N180" s="76"/>
      <c r="O180" s="486"/>
      <c r="P180" s="339"/>
    </row>
    <row r="181" spans="1:16" s="92" customFormat="1" ht="24.75" customHeight="1">
      <c r="A181" s="1513" t="s">
        <v>112</v>
      </c>
      <c r="B181" s="1513"/>
      <c r="E181" s="93">
        <f>SUM(E175:E180)</f>
        <v>0</v>
      </c>
      <c r="F181" s="98"/>
      <c r="G181" s="254" t="str">
        <f>IF(E181=0,"",E181/E$82)</f>
        <v/>
      </c>
      <c r="I181" s="93">
        <f>SUM(I175:I180)</f>
        <v>0</v>
      </c>
      <c r="J181" s="98"/>
      <c r="K181" s="254" t="str">
        <f>IF(I181=0,"",I181/I$82)</f>
        <v/>
      </c>
      <c r="M181" s="498"/>
      <c r="N181" s="98"/>
      <c r="O181" s="488"/>
      <c r="P181" s="482"/>
    </row>
    <row r="182" spans="1:16" s="92" customFormat="1" ht="18" customHeight="1">
      <c r="A182" s="279" t="s">
        <v>271</v>
      </c>
      <c r="B182" s="99"/>
      <c r="E182" s="280">
        <f>SUM(E177:E181)</f>
        <v>0</v>
      </c>
      <c r="F182" s="98"/>
      <c r="G182" s="281"/>
      <c r="I182" s="247"/>
      <c r="J182" s="98"/>
      <c r="K182" s="281"/>
      <c r="M182" s="498"/>
      <c r="N182" s="98"/>
      <c r="O182" s="281"/>
      <c r="P182" s="482"/>
    </row>
    <row r="183" spans="1:16" s="92" customFormat="1" ht="7.5" customHeight="1">
      <c r="A183" s="99"/>
      <c r="B183" s="99"/>
      <c r="E183" s="247"/>
      <c r="F183" s="98"/>
      <c r="G183" s="171"/>
      <c r="I183" s="247"/>
      <c r="J183" s="98"/>
      <c r="K183" s="171"/>
      <c r="M183" s="498"/>
      <c r="N183" s="98"/>
      <c r="O183" s="281"/>
      <c r="P183" s="482"/>
    </row>
    <row r="184" spans="1:16" s="73" customFormat="1" ht="11.5">
      <c r="A184" s="96" t="s">
        <v>2</v>
      </c>
      <c r="B184" s="97"/>
      <c r="E184" s="241"/>
      <c r="F184" s="76"/>
      <c r="G184" s="163"/>
      <c r="I184" s="241"/>
      <c r="J184" s="76"/>
      <c r="K184" s="163"/>
      <c r="M184" s="277"/>
      <c r="N184" s="76"/>
      <c r="O184" s="486"/>
      <c r="P184" s="339"/>
    </row>
    <row r="185" spans="1:16" s="73" customFormat="1" ht="11.5">
      <c r="A185" s="100" t="s">
        <v>4</v>
      </c>
      <c r="B185" s="101"/>
      <c r="C185" s="102"/>
      <c r="D185" s="102"/>
      <c r="E185" s="248"/>
      <c r="F185" s="103"/>
      <c r="G185" s="168" t="str">
        <f>IF(E187=0,"",E185/E187)</f>
        <v/>
      </c>
      <c r="H185" s="102"/>
      <c r="I185" s="248"/>
      <c r="J185" s="103"/>
      <c r="K185" s="168" t="str">
        <f>IF(I187=0,"",I185/I187)</f>
        <v/>
      </c>
      <c r="L185" s="102"/>
      <c r="M185" s="277"/>
      <c r="N185" s="76"/>
      <c r="O185" s="486"/>
      <c r="P185" s="339"/>
    </row>
    <row r="186" spans="1:16" s="73" customFormat="1" ht="11.5">
      <c r="A186" s="104" t="s">
        <v>3</v>
      </c>
      <c r="B186" s="97"/>
      <c r="E186" s="239"/>
      <c r="F186" s="76"/>
      <c r="G186" s="163" t="str">
        <f>IF(E187=0,"",E186/E187)</f>
        <v/>
      </c>
      <c r="I186" s="239"/>
      <c r="J186" s="76"/>
      <c r="K186" s="163" t="str">
        <f>IF(I187=0,"",I186/I187)</f>
        <v/>
      </c>
      <c r="M186" s="277"/>
      <c r="N186" s="76"/>
      <c r="O186" s="486"/>
      <c r="P186" s="339"/>
    </row>
    <row r="187" spans="1:16" s="73" customFormat="1" ht="11.5">
      <c r="A187" s="111" t="s">
        <v>163</v>
      </c>
      <c r="B187" s="105"/>
      <c r="C187" s="92"/>
      <c r="D187" s="92"/>
      <c r="E187" s="93">
        <f>SUM(E185:E186)</f>
        <v>0</v>
      </c>
      <c r="F187" s="98"/>
      <c r="G187" s="254" t="str">
        <f>IF(E187=0,"",E187/E$187)</f>
        <v/>
      </c>
      <c r="H187" s="92"/>
      <c r="I187" s="93">
        <f>SUM(I185:I186)</f>
        <v>0</v>
      </c>
      <c r="J187" s="98"/>
      <c r="K187" s="254" t="str">
        <f>IF(I187=0,"",I187/I$187)</f>
        <v/>
      </c>
      <c r="M187" s="498"/>
      <c r="N187" s="98"/>
      <c r="O187" s="488"/>
      <c r="P187" s="339"/>
    </row>
    <row r="188" spans="1:16" s="73" customFormat="1" ht="11.5">
      <c r="A188" s="106"/>
      <c r="B188" s="107"/>
      <c r="C188" s="108"/>
      <c r="D188" s="108"/>
      <c r="E188" s="249"/>
      <c r="F188" s="109"/>
      <c r="G188" s="172"/>
      <c r="H188" s="108"/>
      <c r="I188" s="249"/>
      <c r="J188" s="109"/>
      <c r="K188" s="172"/>
      <c r="L188" s="108"/>
      <c r="M188" s="277"/>
      <c r="N188" s="76"/>
      <c r="O188" s="486"/>
      <c r="P188" s="339"/>
    </row>
    <row r="189" spans="1:16" s="73" customFormat="1" ht="9" customHeight="1">
      <c r="A189" s="96"/>
      <c r="B189" s="97"/>
      <c r="E189" s="241"/>
      <c r="F189" s="76"/>
      <c r="G189" s="163"/>
      <c r="I189" s="241"/>
      <c r="J189" s="76"/>
      <c r="K189" s="163"/>
      <c r="M189" s="277"/>
      <c r="N189" s="76"/>
      <c r="O189" s="486"/>
      <c r="P189" s="339"/>
    </row>
    <row r="190" spans="1:16" s="73" customFormat="1" ht="5.25" customHeight="1">
      <c r="A190" s="96"/>
      <c r="B190" s="97"/>
      <c r="E190" s="241"/>
      <c r="F190" s="76"/>
      <c r="G190" s="163"/>
      <c r="I190" s="241"/>
      <c r="J190" s="76"/>
      <c r="K190" s="163"/>
      <c r="M190" s="277"/>
      <c r="N190" s="76"/>
      <c r="O190" s="486"/>
      <c r="P190" s="339"/>
    </row>
    <row r="191" spans="1:16" s="73" customFormat="1" ht="6" customHeight="1">
      <c r="A191" s="96"/>
      <c r="B191" s="97"/>
      <c r="E191" s="241"/>
      <c r="F191" s="76"/>
      <c r="G191" s="163"/>
      <c r="I191" s="241"/>
      <c r="J191" s="76"/>
      <c r="K191" s="163"/>
      <c r="M191" s="277"/>
      <c r="N191" s="76"/>
      <c r="O191" s="486"/>
      <c r="P191" s="339"/>
    </row>
    <row r="192" spans="1:16" s="73" customFormat="1" ht="11.5">
      <c r="A192" s="12" t="s">
        <v>81</v>
      </c>
      <c r="B192" s="12"/>
      <c r="E192" s="241"/>
      <c r="F192" s="76"/>
      <c r="G192" s="163"/>
      <c r="I192" s="241"/>
      <c r="J192" s="76"/>
      <c r="K192" s="163"/>
      <c r="M192" s="277"/>
      <c r="N192" s="76"/>
      <c r="O192" s="486"/>
      <c r="P192" s="339"/>
    </row>
    <row r="193" spans="1:16" s="73" customFormat="1" ht="11.5">
      <c r="A193" s="96"/>
      <c r="B193" s="97"/>
      <c r="E193" s="241"/>
      <c r="F193" s="98"/>
      <c r="G193" s="163"/>
      <c r="I193" s="241"/>
      <c r="J193" s="98"/>
      <c r="K193" s="163"/>
      <c r="M193" s="277"/>
      <c r="N193" s="98"/>
      <c r="O193" s="486"/>
      <c r="P193" s="339"/>
    </row>
    <row r="194" spans="1:16" s="73" customFormat="1" ht="11.5">
      <c r="A194" s="100" t="s">
        <v>82</v>
      </c>
      <c r="B194" s="110"/>
      <c r="C194" s="102"/>
      <c r="D194" s="102"/>
      <c r="E194" s="248"/>
      <c r="F194" s="103"/>
      <c r="G194" s="173" t="str">
        <f>IF(E194=0,"",E194/E$166)</f>
        <v/>
      </c>
      <c r="H194" s="102"/>
      <c r="I194" s="248"/>
      <c r="J194" s="103"/>
      <c r="K194" s="173" t="str">
        <f>IF(I194=0,"",I194/I$166)</f>
        <v/>
      </c>
      <c r="L194" s="102"/>
      <c r="M194" s="277"/>
      <c r="N194" s="76"/>
      <c r="O194" s="486"/>
      <c r="P194" s="339"/>
    </row>
    <row r="195" spans="1:16" s="73" customFormat="1" ht="11.5">
      <c r="A195" s="104" t="s">
        <v>83</v>
      </c>
      <c r="B195" s="95"/>
      <c r="E195" s="239"/>
      <c r="F195" s="89"/>
      <c r="G195" s="160" t="str">
        <f>IF(E195=0,"",E195/E$166)</f>
        <v/>
      </c>
      <c r="I195" s="239"/>
      <c r="J195" s="89"/>
      <c r="K195" s="160" t="str">
        <f>IF(I195=0,"",I195/I$166)</f>
        <v/>
      </c>
      <c r="M195" s="277"/>
      <c r="N195" s="89"/>
      <c r="O195" s="486"/>
      <c r="P195" s="339"/>
    </row>
    <row r="196" spans="1:16" s="73" customFormat="1" ht="11.5">
      <c r="A196" s="104" t="s">
        <v>84</v>
      </c>
      <c r="B196" s="95"/>
      <c r="E196" s="239"/>
      <c r="F196" s="89"/>
      <c r="G196" s="160" t="str">
        <f>IF(E196=0,"",E196/E$166)</f>
        <v/>
      </c>
      <c r="I196" s="239"/>
      <c r="J196" s="89"/>
      <c r="K196" s="160" t="str">
        <f>IF(I196=0,"",I196/I$166)</f>
        <v/>
      </c>
      <c r="M196" s="277"/>
      <c r="N196" s="89"/>
      <c r="O196" s="486"/>
      <c r="P196" s="339"/>
    </row>
    <row r="197" spans="1:16" s="73" customFormat="1" ht="11.5">
      <c r="A197" s="111" t="s">
        <v>85</v>
      </c>
      <c r="B197" s="97"/>
      <c r="E197" s="275">
        <f>SUM(E194:E196)</f>
        <v>0</v>
      </c>
      <c r="G197" s="254" t="str">
        <f>IF(E197=0,"",E197/E$166)</f>
        <v/>
      </c>
      <c r="I197" s="275">
        <f>SUM(I194:I196)</f>
        <v>0</v>
      </c>
      <c r="K197" s="254" t="str">
        <f>IF(I197=0,"",I197/I$166)</f>
        <v/>
      </c>
      <c r="M197" s="498"/>
      <c r="O197" s="488"/>
      <c r="P197" s="339"/>
    </row>
    <row r="198" spans="1:16" s="73" customFormat="1" ht="15" customHeight="1">
      <c r="A198" s="106"/>
      <c r="B198" s="107"/>
      <c r="C198" s="108"/>
      <c r="D198" s="108"/>
      <c r="E198" s="249"/>
      <c r="F198" s="108"/>
      <c r="G198" s="172"/>
      <c r="H198" s="108"/>
      <c r="I198" s="249"/>
      <c r="J198" s="108"/>
      <c r="K198" s="172"/>
      <c r="L198" s="108"/>
      <c r="M198" s="277"/>
      <c r="O198" s="486"/>
      <c r="P198" s="339"/>
    </row>
    <row r="199" spans="1:16" s="73" customFormat="1" ht="7.5" customHeight="1">
      <c r="A199" s="96"/>
      <c r="B199" s="97"/>
      <c r="E199" s="241"/>
      <c r="G199" s="163"/>
      <c r="I199" s="241"/>
      <c r="K199" s="163"/>
      <c r="M199" s="277"/>
      <c r="O199" s="486"/>
      <c r="P199" s="339"/>
    </row>
    <row r="200" spans="1:16" s="73" customFormat="1" ht="11.25" customHeight="1">
      <c r="A200" s="15" t="s">
        <v>86</v>
      </c>
      <c r="B200" s="15"/>
      <c r="E200" s="241"/>
      <c r="G200" s="163"/>
      <c r="I200" s="241"/>
      <c r="K200" s="163"/>
      <c r="M200" s="277"/>
      <c r="O200" s="486"/>
      <c r="P200" s="339"/>
    </row>
    <row r="201" spans="1:16" s="73" customFormat="1" ht="9" customHeight="1">
      <c r="A201" s="15"/>
      <c r="B201" s="15"/>
      <c r="E201" s="241"/>
      <c r="G201" s="163"/>
      <c r="I201" s="241"/>
      <c r="K201" s="163"/>
      <c r="M201" s="277"/>
      <c r="O201" s="486"/>
      <c r="P201" s="339"/>
    </row>
    <row r="202" spans="1:16" s="73" customFormat="1" ht="11.5">
      <c r="A202" s="100" t="s">
        <v>87</v>
      </c>
      <c r="B202" s="110"/>
      <c r="C202" s="102"/>
      <c r="D202" s="102"/>
      <c r="E202" s="248"/>
      <c r="F202" s="102"/>
      <c r="G202" s="173" t="str">
        <f>IF(E202=0,"",E202/E$166)</f>
        <v/>
      </c>
      <c r="H202" s="102"/>
      <c r="I202" s="248"/>
      <c r="J202" s="102"/>
      <c r="K202" s="173" t="str">
        <f>IF(I202=0,"",I202/I$166)</f>
        <v/>
      </c>
      <c r="L202" s="102"/>
      <c r="M202" s="277"/>
      <c r="O202" s="486"/>
      <c r="P202" s="339"/>
    </row>
    <row r="203" spans="1:16" s="73" customFormat="1" ht="11.5">
      <c r="A203" s="112" t="s">
        <v>36</v>
      </c>
      <c r="B203" s="89"/>
      <c r="E203" s="239"/>
      <c r="G203" s="160" t="str">
        <f>IF(E203=0,"",E203/E$166)</f>
        <v/>
      </c>
      <c r="I203" s="239"/>
      <c r="K203" s="160" t="str">
        <f>IF(I203=0,"",I203/I$166)</f>
        <v/>
      </c>
      <c r="M203" s="277"/>
      <c r="O203" s="486"/>
      <c r="P203" s="339"/>
    </row>
    <row r="204" spans="1:16" s="73" customFormat="1" ht="11.5">
      <c r="A204" s="104" t="s">
        <v>37</v>
      </c>
      <c r="B204" s="95"/>
      <c r="E204" s="239"/>
      <c r="G204" s="160" t="str">
        <f>IF(E204=0,"",E204/E$166)</f>
        <v/>
      </c>
      <c r="I204" s="239"/>
      <c r="K204" s="160" t="str">
        <f>IF(I204=0,"",I204/I$166)</f>
        <v/>
      </c>
      <c r="M204" s="277"/>
      <c r="O204" s="486"/>
      <c r="P204" s="339"/>
    </row>
    <row r="205" spans="1:16" s="73" customFormat="1" ht="11.5">
      <c r="A205" s="43" t="s">
        <v>18</v>
      </c>
      <c r="B205" s="37"/>
      <c r="E205" s="239"/>
      <c r="G205" s="160" t="str">
        <f>IF(E205=0,"",E205/E$166)</f>
        <v/>
      </c>
      <c r="I205" s="239"/>
      <c r="K205" s="160" t="str">
        <f>IF(I205=0,"",I205/I$166)</f>
        <v/>
      </c>
      <c r="M205" s="277"/>
      <c r="O205" s="486"/>
      <c r="P205" s="339"/>
    </row>
    <row r="206" spans="1:16" s="73" customFormat="1" ht="16.5" customHeight="1">
      <c r="A206" s="111" t="s">
        <v>277</v>
      </c>
      <c r="B206" s="113"/>
      <c r="E206" s="275">
        <f>SUM(E202:E205)</f>
        <v>0</v>
      </c>
      <c r="G206" s="254" t="str">
        <f>IF(E206=0,"",E206/E$166)</f>
        <v/>
      </c>
      <c r="I206" s="275">
        <f>SUM(I202:I205)</f>
        <v>0</v>
      </c>
      <c r="K206" s="254" t="str">
        <f>IF(I206=0,"",I206/I$166)</f>
        <v/>
      </c>
      <c r="M206" s="498"/>
      <c r="O206" s="488"/>
      <c r="P206" s="339"/>
    </row>
    <row r="207" spans="1:16" s="73" customFormat="1" ht="11.5">
      <c r="A207" s="106"/>
      <c r="B207" s="107"/>
      <c r="C207" s="108"/>
      <c r="D207" s="108"/>
      <c r="E207" s="249"/>
      <c r="F207" s="108"/>
      <c r="G207" s="172"/>
      <c r="H207" s="108"/>
      <c r="I207" s="249"/>
      <c r="J207" s="108"/>
      <c r="K207" s="172"/>
      <c r="L207" s="108"/>
      <c r="M207" s="277"/>
      <c r="O207" s="486"/>
      <c r="P207" s="339"/>
    </row>
    <row r="208" spans="1:16" s="73" customFormat="1" ht="8.25" customHeight="1">
      <c r="A208" s="41"/>
      <c r="B208" s="33"/>
      <c r="G208" s="163"/>
      <c r="K208" s="163"/>
      <c r="P208" s="339"/>
    </row>
    <row r="209" spans="1:24" s="73" customFormat="1" ht="11.5">
      <c r="A209" s="23" t="s">
        <v>34</v>
      </c>
      <c r="B209" s="23"/>
      <c r="G209" s="163"/>
      <c r="K209" s="163"/>
      <c r="P209" s="339"/>
    </row>
    <row r="210" spans="1:24" s="73" customFormat="1" ht="34.5" customHeight="1">
      <c r="A210" s="1514" t="s">
        <v>276</v>
      </c>
      <c r="B210" s="1491"/>
      <c r="C210" s="1514"/>
      <c r="D210" s="1514"/>
      <c r="E210" s="1514"/>
      <c r="F210" s="1514"/>
      <c r="G210" s="1514"/>
      <c r="H210" s="1514"/>
      <c r="I210" s="1514"/>
      <c r="J210" s="1514"/>
      <c r="K210" s="1514"/>
      <c r="L210" s="114"/>
      <c r="M210" s="114"/>
      <c r="N210" s="114"/>
      <c r="P210" s="339"/>
    </row>
    <row r="211" spans="1:24">
      <c r="O211" s="20"/>
      <c r="P211" s="481"/>
    </row>
    <row r="212" spans="1:24">
      <c r="O212" s="20"/>
      <c r="P212" s="481"/>
    </row>
    <row r="213" spans="1:24">
      <c r="O213" s="20"/>
      <c r="P213" s="481"/>
    </row>
    <row r="214" spans="1:24" ht="15.5">
      <c r="A214" s="457" t="str">
        <f xml:space="preserve"> CONCATENATE("Situation financière ",'Identification '!$D$7," affichant un déficit supérieur à 10 %")</f>
        <v>Situation financière 2025-2026 affichant un déficit supérieur à 10 %</v>
      </c>
      <c r="B214" s="796"/>
      <c r="C214" s="796"/>
      <c r="D214" s="796"/>
      <c r="E214" s="797"/>
      <c r="O214" s="20"/>
      <c r="P214" s="481"/>
    </row>
    <row r="215" spans="1:24" s="535" customFormat="1" ht="15.5">
      <c r="A215" s="798"/>
      <c r="B215" s="799"/>
      <c r="C215" s="799"/>
      <c r="D215" s="799"/>
      <c r="G215" s="800"/>
      <c r="K215" s="800"/>
      <c r="O215" s="800"/>
      <c r="P215" s="801"/>
    </row>
    <row r="216" spans="1:24" s="535" customFormat="1" ht="27.65" customHeight="1">
      <c r="A216" s="1498" t="s">
        <v>2991</v>
      </c>
      <c r="B216" s="1498"/>
      <c r="C216" s="1498"/>
      <c r="D216" s="1498"/>
      <c r="E216" s="1498"/>
      <c r="F216" s="1498"/>
      <c r="G216" s="1498"/>
      <c r="H216" s="1498"/>
      <c r="I216" s="1498"/>
      <c r="K216" s="800"/>
      <c r="O216" s="800"/>
      <c r="P216" s="801"/>
    </row>
    <row r="217" spans="1:24" s="535" customFormat="1" ht="9" customHeight="1">
      <c r="A217" s="802"/>
      <c r="B217" s="799"/>
      <c r="C217" s="799"/>
      <c r="D217" s="799"/>
      <c r="G217" s="800"/>
      <c r="K217" s="800"/>
      <c r="O217" s="800"/>
      <c r="P217" s="801"/>
    </row>
    <row r="218" spans="1:24" customFormat="1" ht="16.5" customHeight="1">
      <c r="A218" s="843" t="s">
        <v>3004</v>
      </c>
      <c r="B218" s="844"/>
      <c r="C218" s="18"/>
      <c r="D218" s="50"/>
      <c r="F218" s="45"/>
      <c r="H218" s="30"/>
      <c r="J218" s="45"/>
      <c r="L218" s="30"/>
      <c r="N218" s="33"/>
      <c r="O218" s="54"/>
      <c r="S218" s="20"/>
      <c r="X218" s="17"/>
    </row>
    <row r="219" spans="1:24" customFormat="1" ht="174.75" customHeight="1">
      <c r="A219" s="1500" t="s">
        <v>2985</v>
      </c>
      <c r="B219" s="1501"/>
      <c r="C219" s="1501"/>
      <c r="D219" s="1501"/>
      <c r="E219" s="1501"/>
      <c r="F219" s="1501"/>
      <c r="G219" s="1501"/>
      <c r="H219" s="1501"/>
      <c r="I219" s="1502"/>
      <c r="J219" s="27"/>
      <c r="K219" s="27"/>
      <c r="L219" s="27"/>
      <c r="M219" s="27"/>
      <c r="N219" s="27"/>
      <c r="O219" s="54"/>
      <c r="S219" s="20"/>
      <c r="X219" s="17"/>
    </row>
    <row r="220" spans="1:24">
      <c r="A220" s="1503"/>
      <c r="B220" s="1504"/>
      <c r="C220" s="1504"/>
      <c r="D220" s="1504"/>
      <c r="E220" s="1504"/>
      <c r="F220" s="1504"/>
      <c r="G220" s="1504"/>
      <c r="H220" s="1504"/>
      <c r="I220" s="1505"/>
      <c r="O220" s="20"/>
      <c r="P220" s="481"/>
    </row>
    <row r="221" spans="1:24" ht="34.5" customHeight="1">
      <c r="G221" s="235"/>
      <c r="K221" s="235"/>
      <c r="O221" s="236"/>
    </row>
    <row r="222" spans="1:24" ht="15.5">
      <c r="A222" s="1499" t="str">
        <f xml:space="preserve"> CONCATENATE("Situation financière ",'Identification '!$D$7," affichant un surplus supérieur à 35%")</f>
        <v>Situation financière 2025-2026 affichant un surplus supérieur à 35%</v>
      </c>
      <c r="B222" s="1499"/>
      <c r="C222" s="1499"/>
      <c r="D222" s="1499"/>
      <c r="E222" s="1499"/>
      <c r="F222" s="1499"/>
      <c r="G222" s="1499"/>
      <c r="H222" s="1499"/>
      <c r="I222" s="1499"/>
      <c r="O222" s="20"/>
      <c r="P222" s="481"/>
    </row>
    <row r="223" spans="1:24">
      <c r="G223" s="235"/>
      <c r="K223" s="235"/>
      <c r="O223" s="236"/>
    </row>
    <row r="224" spans="1:24" ht="33" customHeight="1">
      <c r="A224" s="1496" t="s">
        <v>2990</v>
      </c>
      <c r="B224" s="1496"/>
      <c r="C224" s="1496"/>
      <c r="D224" s="1496"/>
      <c r="E224" s="1496"/>
      <c r="F224" s="1496"/>
      <c r="G224" s="1496"/>
      <c r="H224" s="1496"/>
      <c r="I224" s="1496"/>
      <c r="K224" s="235"/>
      <c r="O224" s="236"/>
    </row>
    <row r="225" spans="1:24" ht="4" customHeight="1">
      <c r="A225" s="1497"/>
      <c r="B225" s="1497"/>
      <c r="C225" s="1497"/>
      <c r="D225" s="1497"/>
      <c r="E225" s="1497"/>
      <c r="F225" s="1497"/>
      <c r="G225" s="1497"/>
      <c r="H225" s="1497"/>
      <c r="I225" s="1497"/>
      <c r="O225" s="20"/>
      <c r="P225" s="481"/>
    </row>
    <row r="226" spans="1:24">
      <c r="O226" s="20"/>
    </row>
    <row r="227" spans="1:24" customFormat="1" ht="16.5" customHeight="1">
      <c r="A227" s="843" t="s">
        <v>3004</v>
      </c>
      <c r="B227" s="844"/>
      <c r="C227" s="18"/>
      <c r="D227" s="50"/>
      <c r="F227" s="45"/>
      <c r="H227" s="30"/>
      <c r="J227" s="45"/>
      <c r="L227" s="30"/>
      <c r="N227" s="33"/>
      <c r="O227" s="54"/>
      <c r="S227" s="20"/>
      <c r="X227" s="17"/>
    </row>
    <row r="228" spans="1:24" customFormat="1" ht="174.75" customHeight="1">
      <c r="A228" s="1506"/>
      <c r="B228" s="1507"/>
      <c r="C228" s="1507"/>
      <c r="D228" s="1507"/>
      <c r="E228" s="1507"/>
      <c r="F228" s="1507"/>
      <c r="G228" s="1507"/>
      <c r="H228" s="1507"/>
      <c r="I228" s="1508"/>
      <c r="J228" s="27"/>
      <c r="K228" s="27"/>
      <c r="L228" s="27"/>
      <c r="M228" s="27"/>
      <c r="N228" s="27"/>
      <c r="O228" s="54"/>
      <c r="S228" s="20"/>
      <c r="X228" s="17"/>
    </row>
    <row r="229" spans="1:24">
      <c r="A229" s="1509"/>
      <c r="B229" s="1510"/>
      <c r="C229" s="1510"/>
      <c r="D229" s="1510"/>
      <c r="E229" s="1510"/>
      <c r="F229" s="1510"/>
      <c r="G229" s="1510"/>
      <c r="H229" s="1510"/>
      <c r="I229" s="1511"/>
      <c r="O229" s="20"/>
      <c r="P229" s="481"/>
    </row>
    <row r="230" spans="1:24">
      <c r="O230" s="20"/>
      <c r="P230" s="481"/>
    </row>
  </sheetData>
  <sheetProtection algorithmName="SHA-512" hashValue="BD04iHQmq1AiaZOIObm/jp72Dr0NbFn4WxsEBWFalI1ZX7RzT5iNzP0Bew5FPsYfYIFUbZD1bz7bhG8t6a8WmQ==" saltValue="LAD6h4zG4eDDBUNIjK15yQ==" spinCount="100000" sheet="1" objects="1" formatCells="0" formatRows="0"/>
  <mergeCells count="29">
    <mergeCell ref="A228:I229"/>
    <mergeCell ref="G1:O1"/>
    <mergeCell ref="A181:B181"/>
    <mergeCell ref="A210:K210"/>
    <mergeCell ref="A94:B94"/>
    <mergeCell ref="A57:B57"/>
    <mergeCell ref="A80:B80"/>
    <mergeCell ref="A95:B95"/>
    <mergeCell ref="A96:B96"/>
    <mergeCell ref="E13:G13"/>
    <mergeCell ref="I13:K13"/>
    <mergeCell ref="A138:B138"/>
    <mergeCell ref="E12:G12"/>
    <mergeCell ref="I12:K12"/>
    <mergeCell ref="A58:B58"/>
    <mergeCell ref="A37:B37"/>
    <mergeCell ref="A32:B32"/>
    <mergeCell ref="A34:B34"/>
    <mergeCell ref="A54:B54"/>
    <mergeCell ref="A55:B55"/>
    <mergeCell ref="A62:B62"/>
    <mergeCell ref="A69:B69"/>
    <mergeCell ref="A224:I224"/>
    <mergeCell ref="A225:I225"/>
    <mergeCell ref="A216:I216"/>
    <mergeCell ref="A222:I222"/>
    <mergeCell ref="A173:B173"/>
    <mergeCell ref="A180:B180"/>
    <mergeCell ref="A219:I220"/>
  </mergeCells>
  <dataValidations count="1">
    <dataValidation type="list" allowBlank="1" showInputMessage="1" showErrorMessage="1" sqref="B8:B10" xr:uid="{56E94467-A510-4BB1-BB82-70BC18281DDF}">
      <formula1>"Création-production,Diffuseur,Événement,Organisme de services, Soutien à la production"</formula1>
    </dataValidation>
  </dataValidations>
  <pageMargins left="0.55118110236220497" right="0.31496062992126" top="0.27559055118110198" bottom="0.35433070866141703" header="0" footer="0.27559055118110198"/>
  <pageSetup scale="63" firstPageNumber="29" fitToHeight="0" orientation="portrait" r:id="rId1"/>
  <headerFooter alignWithMargins="0"/>
  <rowBreaks count="1" manualBreakCount="1">
    <brk id="85" max="16383" man="1"/>
  </rowBreaks>
  <colBreaks count="1" manualBreakCount="1">
    <brk id="15"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34984-0948-40E7-96AB-5252FBEF3B12}">
  <sheetPr codeName="Feuil55"/>
  <dimension ref="A1:U80"/>
  <sheetViews>
    <sheetView showGridLines="0" showZeros="0" zoomScale="90" zoomScaleNormal="90" zoomScaleSheetLayoutView="100" zoomScalePageLayoutView="130" workbookViewId="0">
      <selection activeCell="L9" sqref="L9"/>
    </sheetView>
  </sheetViews>
  <sheetFormatPr baseColWidth="10" defaultColWidth="11.453125" defaultRowHeight="11.5"/>
  <cols>
    <col min="1" max="1" width="20.7265625" style="65" customWidth="1"/>
    <col min="2" max="2" width="24.81640625" style="63" customWidth="1"/>
    <col min="3" max="3" width="1" style="59" customWidth="1"/>
    <col min="4" max="4" width="12.54296875" style="60" customWidth="1"/>
    <col min="5" max="5" width="1.81640625" style="59" customWidth="1"/>
    <col min="6" max="6" width="11.54296875" style="59" customWidth="1"/>
    <col min="7" max="7" width="3.453125" style="59" customWidth="1"/>
    <col min="8" max="8" width="12.81640625" style="60" customWidth="1"/>
    <col min="9" max="9" width="5.7265625" style="59" customWidth="1"/>
    <col min="10" max="10" width="12.54296875" style="59" customWidth="1"/>
    <col min="11" max="11" width="1.81640625" style="61" customWidth="1"/>
    <col min="12" max="12" width="11.54296875" style="59" customWidth="1"/>
    <col min="13" max="13" width="1.81640625" style="62" customWidth="1"/>
    <col min="14" max="14" width="10.54296875" style="59" customWidth="1"/>
    <col min="15" max="15" width="6.453125" style="61" customWidth="1"/>
    <col min="16" max="16" width="12.54296875" style="59" customWidth="1"/>
    <col min="17" max="17" width="1.81640625" style="61" customWidth="1"/>
    <col min="18" max="18" width="13.1796875" style="59" customWidth="1"/>
    <col min="19" max="19" width="1.81640625" style="62" customWidth="1"/>
    <col min="20" max="20" width="10.54296875" style="59" customWidth="1"/>
    <col min="21" max="16384" width="11.453125" style="65"/>
  </cols>
  <sheetData>
    <row r="1" spans="1:21" s="32" customFormat="1" ht="24" customHeight="1">
      <c r="A1" s="1525" t="str">
        <f>"Section 15 b : Statistiques d'adhésion et d'abonnements " &amp;'Identification '!$D$7</f>
        <v>Section 15 b : Statistiques d'adhésion et d'abonnements 2025-2026</v>
      </c>
      <c r="B1" s="1525"/>
      <c r="C1" s="1525"/>
      <c r="D1" s="1525"/>
      <c r="E1" s="1525"/>
      <c r="F1" s="1525"/>
      <c r="G1" s="1525"/>
      <c r="H1" s="1525"/>
      <c r="I1" s="1525"/>
      <c r="J1" s="1526" t="s">
        <v>1896</v>
      </c>
      <c r="K1" s="1526"/>
      <c r="L1" s="1526"/>
      <c r="M1" s="1526"/>
      <c r="N1" s="1526"/>
      <c r="O1" s="1526"/>
      <c r="P1" s="1526"/>
      <c r="Q1" s="1526"/>
      <c r="R1" s="1526"/>
      <c r="S1" s="1526"/>
      <c r="T1" s="1526"/>
    </row>
    <row r="2" spans="1:21" s="32" customFormat="1" ht="39.75" customHeight="1">
      <c r="B2" s="208"/>
      <c r="C2" s="208"/>
      <c r="D2" s="208"/>
      <c r="E2" s="208"/>
      <c r="F2" s="208"/>
      <c r="G2" s="208"/>
      <c r="H2" s="208"/>
      <c r="I2" s="208"/>
      <c r="J2" s="1526"/>
      <c r="K2" s="1526"/>
      <c r="L2" s="1526"/>
      <c r="M2" s="1526"/>
      <c r="N2" s="1526"/>
      <c r="O2" s="1526"/>
      <c r="P2" s="1526"/>
      <c r="Q2" s="1526"/>
      <c r="R2" s="1526"/>
      <c r="S2" s="1526"/>
      <c r="T2" s="1526"/>
    </row>
    <row r="3" spans="1:21" s="32" customFormat="1" ht="15" customHeight="1">
      <c r="A3" s="72" t="s">
        <v>5</v>
      </c>
      <c r="B3" s="1527" t="str">
        <f>IF(AND('Identification '!$F$11="",'Identification '!$F$15&lt;&gt;""),'Identification '!$F$15,IF('Identification '!$F$11="","",IF('Identification '!$F$13="Inscrire le nom de votre organisme dans la cellule F14",'Identification '!$F$15,'Identification '!$F$13)))</f>
        <v/>
      </c>
      <c r="C3" s="1527"/>
      <c r="D3" s="1527"/>
      <c r="E3" s="1527"/>
      <c r="F3" s="1527"/>
      <c r="G3" s="1527"/>
      <c r="H3" s="1527"/>
      <c r="I3" s="1527"/>
      <c r="J3" s="1527"/>
      <c r="K3" s="1527"/>
      <c r="L3" s="1527"/>
    </row>
    <row r="4" spans="1:21" s="57" customFormat="1" ht="12.5">
      <c r="O4" s="32"/>
    </row>
    <row r="5" spans="1:21" s="57" customFormat="1" ht="12.5">
      <c r="O5" s="32"/>
    </row>
    <row r="6" spans="1:21" s="57" customFormat="1" ht="24" customHeight="1">
      <c r="D6" s="503" t="str">
        <f>'Identification '!$D$7</f>
        <v>2025-2026</v>
      </c>
      <c r="E6" s="504"/>
      <c r="F6" s="505"/>
      <c r="G6" s="506"/>
      <c r="H6" s="502"/>
      <c r="J6" s="564"/>
      <c r="K6" s="564"/>
      <c r="L6" s="564"/>
      <c r="M6" s="565"/>
      <c r="N6" s="565"/>
      <c r="P6" s="518"/>
      <c r="Q6" s="516"/>
      <c r="R6" s="516"/>
      <c r="S6" s="516"/>
      <c r="T6" s="516"/>
    </row>
    <row r="7" spans="1:21" s="57" customFormat="1" ht="17.149999999999999" customHeight="1">
      <c r="D7" s="1531" t="s">
        <v>324</v>
      </c>
      <c r="E7" s="1532"/>
      <c r="F7" s="1532"/>
      <c r="G7" s="1532"/>
      <c r="H7" s="1533"/>
      <c r="J7" s="1530"/>
      <c r="K7" s="1530"/>
      <c r="L7" s="1530"/>
      <c r="M7" s="1530"/>
      <c r="N7" s="1530"/>
      <c r="P7" s="517"/>
      <c r="Q7" s="517"/>
      <c r="R7" s="517"/>
      <c r="S7" s="517"/>
      <c r="T7" s="517"/>
    </row>
    <row r="8" spans="1:21" s="58" customFormat="1" ht="46.5" customHeight="1">
      <c r="A8" s="216" t="s">
        <v>344</v>
      </c>
      <c r="D8" s="185" t="s">
        <v>120</v>
      </c>
      <c r="E8" s="186" t="s">
        <v>20</v>
      </c>
      <c r="F8" s="187" t="s">
        <v>2997</v>
      </c>
      <c r="G8" s="567" t="s">
        <v>121</v>
      </c>
      <c r="H8" s="174" t="s">
        <v>8</v>
      </c>
      <c r="J8" s="187"/>
      <c r="K8" s="186"/>
      <c r="L8" s="187"/>
      <c r="M8" s="188"/>
      <c r="N8" s="187"/>
      <c r="P8" s="187"/>
      <c r="Q8" s="186"/>
      <c r="R8" s="187"/>
      <c r="S8" s="188"/>
      <c r="T8" s="187"/>
      <c r="U8" s="57"/>
    </row>
    <row r="9" spans="1:21" s="57" customFormat="1" ht="12" customHeight="1">
      <c r="A9" s="1528"/>
      <c r="B9" s="1529"/>
      <c r="C9" s="256"/>
      <c r="D9" s="259"/>
      <c r="E9" s="228"/>
      <c r="F9" s="230"/>
      <c r="G9" s="228"/>
      <c r="H9" s="269">
        <f>D9*F9</f>
        <v>0</v>
      </c>
      <c r="J9" s="507"/>
      <c r="K9" s="228"/>
      <c r="L9" s="229"/>
      <c r="M9" s="228"/>
      <c r="N9" s="510"/>
      <c r="P9" s="507"/>
      <c r="Q9" s="228"/>
      <c r="R9" s="229"/>
      <c r="S9" s="6"/>
      <c r="T9" s="510"/>
    </row>
    <row r="10" spans="1:21" s="57" customFormat="1" ht="12" customHeight="1">
      <c r="A10" s="1528"/>
      <c r="B10" s="1529"/>
      <c r="C10" s="256"/>
      <c r="D10" s="259"/>
      <c r="E10" s="228"/>
      <c r="F10" s="230"/>
      <c r="G10" s="228"/>
      <c r="H10" s="269">
        <f t="shared" ref="H10:H37" si="0">D10*F10</f>
        <v>0</v>
      </c>
      <c r="J10" s="507"/>
      <c r="K10" s="228"/>
      <c r="L10" s="229"/>
      <c r="M10" s="228"/>
      <c r="N10" s="510"/>
      <c r="P10" s="507"/>
      <c r="Q10" s="228"/>
      <c r="R10" s="229"/>
      <c r="S10" s="6"/>
      <c r="T10" s="510"/>
    </row>
    <row r="11" spans="1:21" s="57" customFormat="1" ht="12" customHeight="1">
      <c r="A11" s="1528"/>
      <c r="B11" s="1529"/>
      <c r="C11" s="256"/>
      <c r="D11" s="259"/>
      <c r="E11" s="228"/>
      <c r="F11" s="230"/>
      <c r="G11" s="228"/>
      <c r="H11" s="269">
        <f t="shared" si="0"/>
        <v>0</v>
      </c>
      <c r="J11" s="507"/>
      <c r="K11" s="228"/>
      <c r="L11" s="229"/>
      <c r="M11" s="228"/>
      <c r="N11" s="510"/>
      <c r="P11" s="507"/>
      <c r="Q11" s="228"/>
      <c r="R11" s="229"/>
      <c r="S11" s="6"/>
      <c r="T11" s="510"/>
    </row>
    <row r="12" spans="1:21" s="57" customFormat="1" ht="12" customHeight="1">
      <c r="A12" s="1528"/>
      <c r="B12" s="1529"/>
      <c r="C12" s="256"/>
      <c r="D12" s="259"/>
      <c r="E12" s="228"/>
      <c r="F12" s="230"/>
      <c r="G12" s="228"/>
      <c r="H12" s="269">
        <f t="shared" si="0"/>
        <v>0</v>
      </c>
      <c r="J12" s="507"/>
      <c r="K12" s="228"/>
      <c r="L12" s="229"/>
      <c r="M12" s="228"/>
      <c r="N12" s="510"/>
      <c r="P12" s="507"/>
      <c r="Q12" s="228"/>
      <c r="R12" s="229"/>
      <c r="S12" s="6"/>
      <c r="T12" s="510"/>
    </row>
    <row r="13" spans="1:21" s="57" customFormat="1" ht="12" customHeight="1">
      <c r="A13" s="257"/>
      <c r="B13" s="258"/>
      <c r="C13" s="256"/>
      <c r="D13" s="259"/>
      <c r="E13" s="228"/>
      <c r="F13" s="230"/>
      <c r="G13" s="228"/>
      <c r="H13" s="269">
        <f t="shared" si="0"/>
        <v>0</v>
      </c>
      <c r="J13" s="507"/>
      <c r="K13" s="228"/>
      <c r="L13" s="229"/>
      <c r="M13" s="228"/>
      <c r="N13" s="510"/>
      <c r="P13" s="507"/>
      <c r="Q13" s="228"/>
      <c r="R13" s="229"/>
      <c r="S13" s="6"/>
      <c r="T13" s="510"/>
    </row>
    <row r="14" spans="1:21" s="57" customFormat="1" ht="12" customHeight="1">
      <c r="A14" s="257"/>
      <c r="B14" s="258"/>
      <c r="C14" s="256"/>
      <c r="D14" s="259"/>
      <c r="E14" s="228"/>
      <c r="F14" s="230"/>
      <c r="G14" s="228"/>
      <c r="H14" s="269">
        <f t="shared" si="0"/>
        <v>0</v>
      </c>
      <c r="J14" s="507"/>
      <c r="K14" s="228"/>
      <c r="L14" s="229"/>
      <c r="M14" s="228"/>
      <c r="N14" s="510"/>
      <c r="P14" s="507"/>
      <c r="Q14" s="228"/>
      <c r="R14" s="229"/>
      <c r="S14" s="6"/>
      <c r="T14" s="510"/>
    </row>
    <row r="15" spans="1:21" s="57" customFormat="1" ht="12" customHeight="1">
      <c r="A15" s="257"/>
      <c r="B15" s="258"/>
      <c r="C15" s="256"/>
      <c r="D15" s="259"/>
      <c r="E15" s="228"/>
      <c r="F15" s="230"/>
      <c r="G15" s="228"/>
      <c r="H15" s="269">
        <f t="shared" si="0"/>
        <v>0</v>
      </c>
      <c r="J15" s="507"/>
      <c r="K15" s="228"/>
      <c r="L15" s="229"/>
      <c r="M15" s="228"/>
      <c r="N15" s="510"/>
      <c r="P15" s="507"/>
      <c r="Q15" s="228"/>
      <c r="R15" s="229"/>
      <c r="S15" s="6"/>
      <c r="T15" s="510"/>
    </row>
    <row r="16" spans="1:21" s="57" customFormat="1" ht="12" customHeight="1">
      <c r="A16" s="257"/>
      <c r="B16" s="258"/>
      <c r="C16" s="256"/>
      <c r="D16" s="259"/>
      <c r="E16" s="228"/>
      <c r="F16" s="230"/>
      <c r="G16" s="228"/>
      <c r="H16" s="269">
        <f t="shared" si="0"/>
        <v>0</v>
      </c>
      <c r="J16" s="507"/>
      <c r="K16" s="228"/>
      <c r="L16" s="229"/>
      <c r="M16" s="228"/>
      <c r="N16" s="510"/>
      <c r="P16" s="507"/>
      <c r="Q16" s="228"/>
      <c r="R16" s="229"/>
      <c r="S16" s="6"/>
      <c r="T16" s="510"/>
    </row>
    <row r="17" spans="1:20" s="57" customFormat="1" ht="12" customHeight="1">
      <c r="A17" s="257"/>
      <c r="B17" s="258"/>
      <c r="C17" s="256"/>
      <c r="D17" s="259"/>
      <c r="E17" s="228"/>
      <c r="F17" s="230"/>
      <c r="G17" s="228"/>
      <c r="H17" s="269">
        <f t="shared" si="0"/>
        <v>0</v>
      </c>
      <c r="J17" s="507"/>
      <c r="K17" s="228"/>
      <c r="L17" s="229"/>
      <c r="M17" s="228"/>
      <c r="N17" s="510"/>
      <c r="P17" s="507"/>
      <c r="Q17" s="228"/>
      <c r="R17" s="229"/>
      <c r="S17" s="6"/>
      <c r="T17" s="510"/>
    </row>
    <row r="18" spans="1:20" s="57" customFormat="1" ht="12" customHeight="1">
      <c r="A18" s="257"/>
      <c r="B18" s="258"/>
      <c r="C18" s="256"/>
      <c r="D18" s="259"/>
      <c r="E18" s="228"/>
      <c r="F18" s="230"/>
      <c r="G18" s="228"/>
      <c r="H18" s="269">
        <f t="shared" si="0"/>
        <v>0</v>
      </c>
      <c r="J18" s="507"/>
      <c r="K18" s="228"/>
      <c r="L18" s="229"/>
      <c r="M18" s="228"/>
      <c r="N18" s="510"/>
      <c r="P18" s="507"/>
      <c r="Q18" s="228"/>
      <c r="R18" s="229"/>
      <c r="S18" s="6"/>
      <c r="T18" s="510"/>
    </row>
    <row r="19" spans="1:20" s="57" customFormat="1" ht="12" customHeight="1">
      <c r="A19" s="257"/>
      <c r="B19" s="258"/>
      <c r="C19" s="256"/>
      <c r="D19" s="259"/>
      <c r="E19" s="228"/>
      <c r="F19" s="230"/>
      <c r="G19" s="228"/>
      <c r="H19" s="269">
        <f t="shared" si="0"/>
        <v>0</v>
      </c>
      <c r="J19" s="507"/>
      <c r="K19" s="228"/>
      <c r="L19" s="229"/>
      <c r="M19" s="228"/>
      <c r="N19" s="510"/>
      <c r="P19" s="507"/>
      <c r="Q19" s="228"/>
      <c r="R19" s="229"/>
      <c r="S19" s="6"/>
      <c r="T19" s="510"/>
    </row>
    <row r="20" spans="1:20" s="57" customFormat="1" ht="12" customHeight="1">
      <c r="A20" s="257"/>
      <c r="B20" s="258"/>
      <c r="C20" s="256"/>
      <c r="D20" s="259"/>
      <c r="E20" s="228"/>
      <c r="F20" s="230"/>
      <c r="G20" s="228"/>
      <c r="H20" s="269">
        <f t="shared" si="0"/>
        <v>0</v>
      </c>
      <c r="J20" s="507"/>
      <c r="K20" s="228"/>
      <c r="L20" s="229"/>
      <c r="M20" s="228"/>
      <c r="N20" s="510"/>
      <c r="P20" s="507"/>
      <c r="Q20" s="228"/>
      <c r="R20" s="229"/>
      <c r="S20" s="6"/>
      <c r="T20" s="510"/>
    </row>
    <row r="21" spans="1:20" s="57" customFormat="1" ht="12" customHeight="1">
      <c r="A21" s="257"/>
      <c r="B21" s="258"/>
      <c r="C21" s="256"/>
      <c r="D21" s="259"/>
      <c r="E21" s="228"/>
      <c r="F21" s="230"/>
      <c r="G21" s="228"/>
      <c r="H21" s="269">
        <f t="shared" si="0"/>
        <v>0</v>
      </c>
      <c r="J21" s="507"/>
      <c r="K21" s="228"/>
      <c r="L21" s="229"/>
      <c r="M21" s="228"/>
      <c r="N21" s="510"/>
      <c r="P21" s="507"/>
      <c r="Q21" s="228"/>
      <c r="R21" s="229"/>
      <c r="S21" s="6"/>
      <c r="T21" s="510"/>
    </row>
    <row r="22" spans="1:20" s="57" customFormat="1" ht="12" customHeight="1">
      <c r="A22" s="257"/>
      <c r="B22" s="258"/>
      <c r="C22" s="256"/>
      <c r="D22" s="259"/>
      <c r="E22" s="228"/>
      <c r="F22" s="230"/>
      <c r="G22" s="228"/>
      <c r="H22" s="269">
        <f t="shared" si="0"/>
        <v>0</v>
      </c>
      <c r="J22" s="507"/>
      <c r="K22" s="228"/>
      <c r="L22" s="229"/>
      <c r="M22" s="228"/>
      <c r="N22" s="510"/>
      <c r="P22" s="507"/>
      <c r="Q22" s="228"/>
      <c r="R22" s="229"/>
      <c r="S22" s="6"/>
      <c r="T22" s="510"/>
    </row>
    <row r="23" spans="1:20" s="57" customFormat="1" ht="12" customHeight="1">
      <c r="A23" s="257"/>
      <c r="B23" s="258"/>
      <c r="C23" s="256"/>
      <c r="D23" s="259"/>
      <c r="E23" s="228"/>
      <c r="F23" s="230"/>
      <c r="G23" s="228"/>
      <c r="H23" s="269">
        <f t="shared" si="0"/>
        <v>0</v>
      </c>
      <c r="J23" s="507"/>
      <c r="K23" s="228"/>
      <c r="L23" s="229"/>
      <c r="M23" s="228"/>
      <c r="N23" s="510"/>
      <c r="P23" s="507"/>
      <c r="Q23" s="228"/>
      <c r="R23" s="229"/>
      <c r="S23" s="6"/>
      <c r="T23" s="510"/>
    </row>
    <row r="24" spans="1:20" s="57" customFormat="1" ht="12" customHeight="1">
      <c r="A24" s="257"/>
      <c r="B24" s="258"/>
      <c r="C24" s="256"/>
      <c r="D24" s="259"/>
      <c r="E24" s="228"/>
      <c r="F24" s="230"/>
      <c r="G24" s="228"/>
      <c r="H24" s="269">
        <f t="shared" si="0"/>
        <v>0</v>
      </c>
      <c r="J24" s="507"/>
      <c r="K24" s="228"/>
      <c r="L24" s="229"/>
      <c r="M24" s="228"/>
      <c r="N24" s="510"/>
      <c r="P24" s="507"/>
      <c r="Q24" s="228"/>
      <c r="R24" s="229"/>
      <c r="S24" s="6"/>
      <c r="T24" s="510"/>
    </row>
    <row r="25" spans="1:20" s="57" customFormat="1" ht="12" customHeight="1">
      <c r="A25" s="257"/>
      <c r="B25" s="258"/>
      <c r="C25" s="256"/>
      <c r="D25" s="259"/>
      <c r="E25" s="228"/>
      <c r="F25" s="230"/>
      <c r="G25" s="228"/>
      <c r="H25" s="269">
        <f t="shared" si="0"/>
        <v>0</v>
      </c>
      <c r="J25" s="507"/>
      <c r="K25" s="228"/>
      <c r="L25" s="229"/>
      <c r="M25" s="228"/>
      <c r="N25" s="510"/>
      <c r="P25" s="507"/>
      <c r="Q25" s="228"/>
      <c r="R25" s="229"/>
      <c r="S25" s="6"/>
      <c r="T25" s="510"/>
    </row>
    <row r="26" spans="1:20" s="57" customFormat="1" ht="12" customHeight="1">
      <c r="A26" s="257"/>
      <c r="B26" s="258"/>
      <c r="C26" s="256"/>
      <c r="D26" s="259"/>
      <c r="E26" s="228"/>
      <c r="F26" s="230"/>
      <c r="G26" s="228"/>
      <c r="H26" s="269">
        <f t="shared" si="0"/>
        <v>0</v>
      </c>
      <c r="J26" s="507"/>
      <c r="K26" s="228"/>
      <c r="L26" s="229"/>
      <c r="M26" s="228"/>
      <c r="N26" s="510"/>
      <c r="P26" s="507"/>
      <c r="Q26" s="228"/>
      <c r="R26" s="229"/>
      <c r="S26" s="6"/>
      <c r="T26" s="510"/>
    </row>
    <row r="27" spans="1:20" s="57" customFormat="1" ht="12" customHeight="1">
      <c r="A27" s="257"/>
      <c r="B27" s="258"/>
      <c r="C27" s="256"/>
      <c r="D27" s="259"/>
      <c r="E27" s="228"/>
      <c r="F27" s="230"/>
      <c r="G27" s="228"/>
      <c r="H27" s="269">
        <f t="shared" si="0"/>
        <v>0</v>
      </c>
      <c r="J27" s="507"/>
      <c r="K27" s="228"/>
      <c r="L27" s="229"/>
      <c r="M27" s="228"/>
      <c r="N27" s="510"/>
      <c r="P27" s="507"/>
      <c r="Q27" s="228"/>
      <c r="R27" s="229"/>
      <c r="S27" s="6"/>
      <c r="T27" s="510"/>
    </row>
    <row r="28" spans="1:20" s="57" customFormat="1" ht="12" customHeight="1">
      <c r="A28" s="257"/>
      <c r="B28" s="258"/>
      <c r="C28" s="256"/>
      <c r="D28" s="259"/>
      <c r="E28" s="228"/>
      <c r="F28" s="230"/>
      <c r="G28" s="228"/>
      <c r="H28" s="269">
        <f t="shared" si="0"/>
        <v>0</v>
      </c>
      <c r="J28" s="507"/>
      <c r="K28" s="228"/>
      <c r="L28" s="229"/>
      <c r="M28" s="228"/>
      <c r="N28" s="510"/>
      <c r="P28" s="507"/>
      <c r="Q28" s="228"/>
      <c r="R28" s="229"/>
      <c r="S28" s="6"/>
      <c r="T28" s="510"/>
    </row>
    <row r="29" spans="1:20" s="57" customFormat="1" ht="12" customHeight="1">
      <c r="A29" s="257"/>
      <c r="B29" s="258"/>
      <c r="C29" s="256"/>
      <c r="D29" s="259"/>
      <c r="E29" s="228"/>
      <c r="F29" s="230"/>
      <c r="G29" s="228"/>
      <c r="H29" s="269">
        <f t="shared" si="0"/>
        <v>0</v>
      </c>
      <c r="J29" s="507"/>
      <c r="K29" s="228"/>
      <c r="L29" s="229"/>
      <c r="M29" s="228"/>
      <c r="N29" s="510"/>
      <c r="P29" s="507"/>
      <c r="Q29" s="228"/>
      <c r="R29" s="229"/>
      <c r="S29" s="6"/>
      <c r="T29" s="510"/>
    </row>
    <row r="30" spans="1:20" s="57" customFormat="1" ht="12" customHeight="1">
      <c r="A30" s="257"/>
      <c r="B30" s="258"/>
      <c r="C30" s="256"/>
      <c r="D30" s="259"/>
      <c r="E30" s="228"/>
      <c r="F30" s="230"/>
      <c r="G30" s="228"/>
      <c r="H30" s="269">
        <f t="shared" si="0"/>
        <v>0</v>
      </c>
      <c r="J30" s="507"/>
      <c r="K30" s="228"/>
      <c r="L30" s="229"/>
      <c r="M30" s="228"/>
      <c r="N30" s="510"/>
      <c r="P30" s="507"/>
      <c r="Q30" s="228"/>
      <c r="R30" s="229"/>
      <c r="S30" s="6"/>
      <c r="T30" s="510"/>
    </row>
    <row r="31" spans="1:20" s="57" customFormat="1" ht="12" customHeight="1">
      <c r="A31" s="257"/>
      <c r="B31" s="258"/>
      <c r="C31" s="256"/>
      <c r="D31" s="259"/>
      <c r="E31" s="228"/>
      <c r="F31" s="230"/>
      <c r="G31" s="228"/>
      <c r="H31" s="269">
        <f t="shared" si="0"/>
        <v>0</v>
      </c>
      <c r="J31" s="507"/>
      <c r="K31" s="228"/>
      <c r="L31" s="229"/>
      <c r="M31" s="228"/>
      <c r="N31" s="510"/>
      <c r="P31" s="507"/>
      <c r="Q31" s="228"/>
      <c r="R31" s="229"/>
      <c r="S31" s="6"/>
      <c r="T31" s="510"/>
    </row>
    <row r="32" spans="1:20" s="57" customFormat="1" ht="12" customHeight="1">
      <c r="A32" s="257"/>
      <c r="B32" s="258"/>
      <c r="C32" s="256"/>
      <c r="D32" s="259"/>
      <c r="E32" s="228"/>
      <c r="F32" s="230"/>
      <c r="G32" s="228"/>
      <c r="H32" s="269">
        <f t="shared" si="0"/>
        <v>0</v>
      </c>
      <c r="J32" s="507"/>
      <c r="K32" s="228"/>
      <c r="L32" s="229"/>
      <c r="M32" s="228"/>
      <c r="N32" s="510"/>
      <c r="P32" s="507"/>
      <c r="Q32" s="228"/>
      <c r="R32" s="229"/>
      <c r="S32" s="6"/>
      <c r="T32" s="510"/>
    </row>
    <row r="33" spans="1:20" s="57" customFormat="1" ht="12" customHeight="1">
      <c r="A33" s="1528"/>
      <c r="B33" s="1529"/>
      <c r="C33" s="256"/>
      <c r="D33" s="259"/>
      <c r="E33" s="228"/>
      <c r="F33" s="230"/>
      <c r="G33" s="228"/>
      <c r="H33" s="269">
        <f t="shared" si="0"/>
        <v>0</v>
      </c>
      <c r="J33" s="507"/>
      <c r="K33" s="228"/>
      <c r="L33" s="229"/>
      <c r="M33" s="228"/>
      <c r="N33" s="510"/>
      <c r="P33" s="507"/>
      <c r="Q33" s="228"/>
      <c r="R33" s="229"/>
      <c r="S33" s="6"/>
      <c r="T33" s="510"/>
    </row>
    <row r="34" spans="1:20" s="57" customFormat="1" ht="12" customHeight="1">
      <c r="A34" s="1528"/>
      <c r="B34" s="1529"/>
      <c r="C34" s="256"/>
      <c r="D34" s="259"/>
      <c r="E34" s="228"/>
      <c r="F34" s="230"/>
      <c r="G34" s="228"/>
      <c r="H34" s="269">
        <f t="shared" si="0"/>
        <v>0</v>
      </c>
      <c r="J34" s="507"/>
      <c r="K34" s="228"/>
      <c r="L34" s="229"/>
      <c r="M34" s="228"/>
      <c r="N34" s="510"/>
      <c r="P34" s="507"/>
      <c r="Q34" s="228"/>
      <c r="R34" s="229"/>
      <c r="S34" s="6"/>
      <c r="T34" s="510"/>
    </row>
    <row r="35" spans="1:20" s="57" customFormat="1" ht="12" customHeight="1">
      <c r="A35" s="1528"/>
      <c r="B35" s="1529"/>
      <c r="C35" s="256"/>
      <c r="D35" s="259"/>
      <c r="E35" s="228"/>
      <c r="F35" s="230"/>
      <c r="G35" s="228"/>
      <c r="H35" s="269">
        <f t="shared" si="0"/>
        <v>0</v>
      </c>
      <c r="J35" s="507"/>
      <c r="K35" s="228"/>
      <c r="L35" s="229"/>
      <c r="M35" s="228"/>
      <c r="N35" s="510"/>
      <c r="P35" s="507"/>
      <c r="Q35" s="228"/>
      <c r="R35" s="229"/>
      <c r="S35" s="6"/>
      <c r="T35" s="510"/>
    </row>
    <row r="36" spans="1:20" s="57" customFormat="1" ht="12" customHeight="1">
      <c r="A36" s="1528"/>
      <c r="B36" s="1529"/>
      <c r="C36" s="256"/>
      <c r="D36" s="259"/>
      <c r="E36" s="228"/>
      <c r="F36" s="230"/>
      <c r="G36" s="228"/>
      <c r="H36" s="269">
        <f t="shared" si="0"/>
        <v>0</v>
      </c>
      <c r="J36" s="507"/>
      <c r="K36" s="228"/>
      <c r="L36" s="229"/>
      <c r="M36" s="228"/>
      <c r="N36" s="510"/>
      <c r="P36" s="507"/>
      <c r="Q36" s="228"/>
      <c r="R36" s="229"/>
      <c r="S36" s="6"/>
      <c r="T36" s="510"/>
    </row>
    <row r="37" spans="1:20" s="57" customFormat="1" ht="12" customHeight="1">
      <c r="A37" s="1528"/>
      <c r="B37" s="1529"/>
      <c r="C37" s="256"/>
      <c r="D37" s="259"/>
      <c r="E37" s="228"/>
      <c r="F37" s="230"/>
      <c r="G37" s="228"/>
      <c r="H37" s="269">
        <f t="shared" si="0"/>
        <v>0</v>
      </c>
      <c r="J37" s="507"/>
      <c r="K37" s="228"/>
      <c r="L37" s="229"/>
      <c r="M37" s="228"/>
      <c r="N37" s="510"/>
      <c r="P37" s="507"/>
      <c r="Q37" s="228"/>
      <c r="R37" s="229"/>
      <c r="S37" s="6"/>
      <c r="T37" s="510"/>
    </row>
    <row r="38" spans="1:20" s="57" customFormat="1" ht="12" customHeight="1">
      <c r="A38" s="1528"/>
      <c r="B38" s="1529"/>
      <c r="C38" s="256"/>
      <c r="D38" s="259"/>
      <c r="E38" s="228"/>
      <c r="F38" s="230"/>
      <c r="G38" s="228"/>
      <c r="H38" s="269">
        <f t="shared" ref="H38:H48" si="1">D38*F38</f>
        <v>0</v>
      </c>
      <c r="J38" s="507"/>
      <c r="K38" s="228"/>
      <c r="L38" s="229"/>
      <c r="M38" s="228"/>
      <c r="N38" s="510"/>
      <c r="P38" s="507"/>
      <c r="Q38" s="228"/>
      <c r="R38" s="229"/>
      <c r="S38" s="6"/>
      <c r="T38" s="510"/>
    </row>
    <row r="39" spans="1:20" s="57" customFormat="1" ht="12" customHeight="1">
      <c r="A39" s="1528"/>
      <c r="B39" s="1529"/>
      <c r="C39" s="256"/>
      <c r="D39" s="259"/>
      <c r="E39" s="228"/>
      <c r="F39" s="230"/>
      <c r="G39" s="228"/>
      <c r="H39" s="269">
        <f t="shared" si="1"/>
        <v>0</v>
      </c>
      <c r="J39" s="507"/>
      <c r="K39" s="228"/>
      <c r="L39" s="229"/>
      <c r="M39" s="228"/>
      <c r="N39" s="510"/>
      <c r="P39" s="507"/>
      <c r="Q39" s="228"/>
      <c r="R39" s="229"/>
      <c r="S39" s="6"/>
      <c r="T39" s="510"/>
    </row>
    <row r="40" spans="1:20" s="57" customFormat="1" ht="12" customHeight="1">
      <c r="A40" s="1528"/>
      <c r="B40" s="1529"/>
      <c r="C40" s="256"/>
      <c r="D40" s="259"/>
      <c r="E40" s="228"/>
      <c r="F40" s="230"/>
      <c r="G40" s="228"/>
      <c r="H40" s="269">
        <f t="shared" si="1"/>
        <v>0</v>
      </c>
      <c r="J40" s="507"/>
      <c r="K40" s="228"/>
      <c r="L40" s="229"/>
      <c r="M40" s="228"/>
      <c r="N40" s="510"/>
      <c r="P40" s="507"/>
      <c r="Q40" s="228"/>
      <c r="R40" s="229"/>
      <c r="S40" s="6"/>
      <c r="T40" s="510"/>
    </row>
    <row r="41" spans="1:20" s="57" customFormat="1" ht="12" customHeight="1">
      <c r="A41" s="1528"/>
      <c r="B41" s="1529"/>
      <c r="C41" s="256"/>
      <c r="D41" s="259"/>
      <c r="E41" s="228"/>
      <c r="F41" s="230"/>
      <c r="G41" s="228"/>
      <c r="H41" s="269">
        <f t="shared" si="1"/>
        <v>0</v>
      </c>
      <c r="J41" s="507"/>
      <c r="K41" s="228"/>
      <c r="L41" s="229"/>
      <c r="M41" s="228"/>
      <c r="N41" s="510"/>
      <c r="P41" s="507"/>
      <c r="Q41" s="228"/>
      <c r="R41" s="229"/>
      <c r="S41" s="6"/>
      <c r="T41" s="510"/>
    </row>
    <row r="42" spans="1:20" s="57" customFormat="1" ht="12" customHeight="1">
      <c r="A42" s="1528"/>
      <c r="B42" s="1529"/>
      <c r="C42" s="256"/>
      <c r="D42" s="259"/>
      <c r="E42" s="228"/>
      <c r="F42" s="230"/>
      <c r="G42" s="228"/>
      <c r="H42" s="269">
        <f t="shared" si="1"/>
        <v>0</v>
      </c>
      <c r="J42" s="507"/>
      <c r="K42" s="228"/>
      <c r="L42" s="229"/>
      <c r="M42" s="228"/>
      <c r="N42" s="510"/>
      <c r="P42" s="507"/>
      <c r="Q42" s="228"/>
      <c r="R42" s="229"/>
      <c r="S42" s="6"/>
      <c r="T42" s="510"/>
    </row>
    <row r="43" spans="1:20" s="57" customFormat="1" ht="12" customHeight="1">
      <c r="A43" s="1528"/>
      <c r="B43" s="1529"/>
      <c r="C43" s="256"/>
      <c r="D43" s="259"/>
      <c r="E43" s="228"/>
      <c r="F43" s="230"/>
      <c r="G43" s="228"/>
      <c r="H43" s="269">
        <f t="shared" si="1"/>
        <v>0</v>
      </c>
      <c r="J43" s="507"/>
      <c r="K43" s="228"/>
      <c r="L43" s="229"/>
      <c r="M43" s="228"/>
      <c r="N43" s="510"/>
      <c r="P43" s="507"/>
      <c r="Q43" s="228"/>
      <c r="R43" s="229"/>
      <c r="S43" s="6"/>
      <c r="T43" s="510"/>
    </row>
    <row r="44" spans="1:20" s="57" customFormat="1" ht="12" customHeight="1">
      <c r="A44" s="1528"/>
      <c r="B44" s="1529"/>
      <c r="C44" s="256"/>
      <c r="D44" s="259"/>
      <c r="E44" s="228"/>
      <c r="F44" s="230"/>
      <c r="G44" s="228"/>
      <c r="H44" s="269">
        <f t="shared" si="1"/>
        <v>0</v>
      </c>
      <c r="J44" s="507"/>
      <c r="K44" s="228"/>
      <c r="L44" s="229"/>
      <c r="M44" s="228"/>
      <c r="N44" s="510"/>
      <c r="P44" s="507"/>
      <c r="Q44" s="228"/>
      <c r="R44" s="229"/>
      <c r="S44" s="6"/>
      <c r="T44" s="510"/>
    </row>
    <row r="45" spans="1:20" s="59" customFormat="1" ht="12" customHeight="1">
      <c r="A45" s="1528"/>
      <c r="B45" s="1529"/>
      <c r="C45" s="260"/>
      <c r="D45" s="259"/>
      <c r="E45" s="228"/>
      <c r="F45" s="230"/>
      <c r="G45" s="228"/>
      <c r="H45" s="269">
        <f t="shared" si="1"/>
        <v>0</v>
      </c>
      <c r="J45" s="507"/>
      <c r="K45" s="228"/>
      <c r="L45" s="229"/>
      <c r="M45" s="228"/>
      <c r="N45" s="510"/>
      <c r="O45" s="61"/>
      <c r="P45" s="507"/>
      <c r="Q45" s="228"/>
      <c r="R45" s="229"/>
      <c r="S45" s="6"/>
      <c r="T45" s="510"/>
    </row>
    <row r="46" spans="1:20" s="59" customFormat="1" ht="12" customHeight="1">
      <c r="A46" s="1528"/>
      <c r="B46" s="1529"/>
      <c r="C46" s="260"/>
      <c r="D46" s="259"/>
      <c r="E46" s="228"/>
      <c r="F46" s="231"/>
      <c r="G46" s="228"/>
      <c r="H46" s="269">
        <f t="shared" si="1"/>
        <v>0</v>
      </c>
      <c r="J46" s="507"/>
      <c r="K46" s="228"/>
      <c r="L46" s="229"/>
      <c r="M46" s="228"/>
      <c r="N46" s="510"/>
      <c r="O46" s="61"/>
      <c r="P46" s="507"/>
      <c r="Q46" s="228"/>
      <c r="R46" s="229"/>
      <c r="S46" s="6"/>
      <c r="T46" s="510"/>
    </row>
    <row r="47" spans="1:20" s="59" customFormat="1" ht="12" customHeight="1">
      <c r="A47" s="1528"/>
      <c r="B47" s="1529"/>
      <c r="C47" s="260"/>
      <c r="D47" s="259"/>
      <c r="E47" s="228"/>
      <c r="F47" s="231"/>
      <c r="G47" s="228"/>
      <c r="H47" s="269">
        <f t="shared" si="1"/>
        <v>0</v>
      </c>
      <c r="J47" s="507"/>
      <c r="K47" s="228"/>
      <c r="L47" s="229"/>
      <c r="M47" s="228"/>
      <c r="N47" s="510"/>
      <c r="O47" s="61"/>
      <c r="P47" s="507"/>
      <c r="Q47" s="228"/>
      <c r="R47" s="229"/>
      <c r="S47" s="6"/>
      <c r="T47" s="510"/>
    </row>
    <row r="48" spans="1:20" s="59" customFormat="1" ht="12" customHeight="1">
      <c r="A48" s="261" t="s">
        <v>122</v>
      </c>
      <c r="B48" s="228"/>
      <c r="C48" s="260"/>
      <c r="D48" s="262"/>
      <c r="E48" s="228"/>
      <c r="F48" s="230"/>
      <c r="G48" s="228"/>
      <c r="H48" s="269">
        <f t="shared" si="1"/>
        <v>0</v>
      </c>
      <c r="J48" s="507"/>
      <c r="K48" s="228"/>
      <c r="L48" s="229"/>
      <c r="M48" s="228"/>
      <c r="N48" s="510"/>
      <c r="O48" s="61"/>
      <c r="P48" s="507"/>
      <c r="Q48" s="228"/>
      <c r="R48" s="229"/>
      <c r="S48" s="6"/>
      <c r="T48" s="510"/>
    </row>
    <row r="49" spans="1:20" s="195" customFormat="1" ht="19" customHeight="1">
      <c r="A49" s="194"/>
      <c r="B49" s="10" t="s">
        <v>8</v>
      </c>
      <c r="D49" s="560">
        <f>SUM(D9:D48)</f>
        <v>0</v>
      </c>
      <c r="E49" s="7"/>
      <c r="F49" s="196"/>
      <c r="G49" s="7"/>
      <c r="H49" s="561">
        <f>SUM(H9:H48)</f>
        <v>0</v>
      </c>
      <c r="J49" s="508"/>
      <c r="K49" s="7"/>
      <c r="L49" s="511"/>
      <c r="M49" s="7"/>
      <c r="N49" s="512"/>
      <c r="O49" s="197"/>
      <c r="P49" s="508"/>
      <c r="Q49" s="7"/>
      <c r="R49" s="511"/>
      <c r="S49" s="7"/>
      <c r="T49" s="512"/>
    </row>
    <row r="50" spans="1:20" s="57" customFormat="1" ht="11.25" customHeight="1">
      <c r="A50" s="175"/>
      <c r="D50" s="175"/>
      <c r="H50" s="176"/>
      <c r="J50" s="513"/>
      <c r="K50" s="513"/>
      <c r="L50" s="513"/>
      <c r="M50" s="513"/>
      <c r="N50" s="513"/>
      <c r="P50" s="513"/>
      <c r="Q50" s="513"/>
      <c r="R50" s="513"/>
      <c r="S50" s="513"/>
      <c r="T50" s="513"/>
    </row>
    <row r="51" spans="1:20" s="57" customFormat="1" ht="11.25" customHeight="1">
      <c r="A51" s="175"/>
      <c r="D51" s="175"/>
      <c r="H51" s="176"/>
      <c r="J51" s="513"/>
      <c r="K51" s="513"/>
      <c r="L51" s="513"/>
      <c r="M51" s="513"/>
      <c r="N51" s="513"/>
      <c r="P51" s="513"/>
      <c r="Q51" s="513"/>
      <c r="R51" s="513"/>
      <c r="S51" s="513"/>
      <c r="T51" s="513"/>
    </row>
    <row r="52" spans="1:20" s="57" customFormat="1" ht="11.25" customHeight="1">
      <c r="A52" s="175"/>
      <c r="D52" s="175"/>
      <c r="H52" s="176"/>
      <c r="J52" s="513"/>
      <c r="K52" s="513"/>
      <c r="L52" s="513"/>
      <c r="M52" s="513"/>
      <c r="N52" s="513"/>
      <c r="P52" s="513"/>
      <c r="Q52" s="513"/>
      <c r="R52" s="513"/>
      <c r="S52" s="513"/>
      <c r="T52" s="513"/>
    </row>
    <row r="53" spans="1:20" s="59" customFormat="1" ht="14.25" customHeight="1">
      <c r="A53" s="175" t="s">
        <v>1015</v>
      </c>
      <c r="B53" s="177"/>
      <c r="D53" s="189"/>
      <c r="G53" s="57"/>
      <c r="H53" s="501"/>
      <c r="I53" s="64"/>
      <c r="J53" s="60"/>
      <c r="M53" s="513"/>
      <c r="N53" s="566"/>
      <c r="O53" s="61"/>
      <c r="P53" s="60"/>
      <c r="S53" s="513"/>
      <c r="T53" s="514"/>
    </row>
    <row r="54" spans="1:20" s="59" customFormat="1" ht="11.25" customHeight="1">
      <c r="A54" s="178"/>
      <c r="B54" s="177"/>
      <c r="D54" s="185"/>
      <c r="E54" s="190"/>
      <c r="F54" s="187"/>
      <c r="G54" s="57"/>
      <c r="H54" s="179"/>
      <c r="J54" s="187"/>
      <c r="K54" s="190"/>
      <c r="L54" s="187"/>
      <c r="M54" s="513"/>
      <c r="N54" s="60"/>
      <c r="O54" s="61"/>
      <c r="P54" s="187"/>
      <c r="Q54" s="190"/>
      <c r="R54" s="187"/>
      <c r="T54" s="60"/>
    </row>
    <row r="55" spans="1:20" s="59" customFormat="1" ht="11.25" customHeight="1">
      <c r="A55" s="178"/>
      <c r="B55" s="177"/>
      <c r="D55" s="185"/>
      <c r="E55" s="190"/>
      <c r="F55" s="187"/>
      <c r="H55" s="179"/>
      <c r="J55" s="187"/>
      <c r="K55" s="190"/>
      <c r="L55" s="187"/>
      <c r="N55" s="60"/>
      <c r="O55" s="61"/>
      <c r="P55" s="187"/>
      <c r="Q55" s="190"/>
      <c r="R55" s="187"/>
      <c r="T55" s="60"/>
    </row>
    <row r="56" spans="1:20" s="59" customFormat="1" ht="11.25" customHeight="1">
      <c r="A56" s="178"/>
      <c r="B56" s="177"/>
      <c r="D56" s="185"/>
      <c r="E56" s="190"/>
      <c r="F56" s="187"/>
      <c r="H56" s="179"/>
      <c r="J56" s="187"/>
      <c r="K56" s="190"/>
      <c r="L56" s="187"/>
      <c r="N56" s="60"/>
      <c r="O56" s="61"/>
      <c r="P56" s="187"/>
      <c r="Q56" s="190"/>
      <c r="R56" s="187"/>
      <c r="T56" s="60"/>
    </row>
    <row r="57" spans="1:20" ht="13">
      <c r="A57" s="215" t="s">
        <v>1016</v>
      </c>
      <c r="B57" s="9"/>
      <c r="C57" s="9"/>
      <c r="D57" s="191" t="s">
        <v>123</v>
      </c>
      <c r="E57" s="192"/>
      <c r="F57" s="51" t="s">
        <v>124</v>
      </c>
      <c r="G57" s="65"/>
      <c r="H57" s="180"/>
      <c r="I57" s="65"/>
      <c r="J57" s="51"/>
      <c r="K57" s="192"/>
      <c r="L57" s="51"/>
      <c r="M57" s="65"/>
      <c r="N57" s="51"/>
      <c r="O57" s="66"/>
      <c r="P57" s="51"/>
      <c r="Q57" s="192"/>
      <c r="R57" s="51"/>
      <c r="S57" s="65"/>
      <c r="T57" s="51"/>
    </row>
    <row r="58" spans="1:20" s="59" customFormat="1" ht="12" customHeight="1">
      <c r="A58" s="181" t="s">
        <v>125</v>
      </c>
      <c r="B58" s="67"/>
      <c r="C58" s="6"/>
      <c r="D58" s="259"/>
      <c r="E58" s="263"/>
      <c r="F58" s="264"/>
      <c r="G58" s="263"/>
      <c r="H58" s="265"/>
      <c r="I58" s="260"/>
      <c r="J58" s="507"/>
      <c r="K58" s="507"/>
      <c r="L58" s="507"/>
      <c r="M58" s="507"/>
      <c r="N58" s="507"/>
      <c r="O58" s="266"/>
      <c r="P58" s="507"/>
      <c r="Q58" s="507"/>
      <c r="R58" s="507"/>
      <c r="S58" s="507"/>
      <c r="T58" s="507"/>
    </row>
    <row r="59" spans="1:20" s="59" customFormat="1" ht="12" customHeight="1">
      <c r="A59" s="181" t="s">
        <v>126</v>
      </c>
      <c r="B59" s="67"/>
      <c r="C59" s="6"/>
      <c r="D59" s="267"/>
      <c r="E59" s="263"/>
      <c r="F59" s="268"/>
      <c r="G59" s="263"/>
      <c r="H59" s="265"/>
      <c r="I59" s="260"/>
      <c r="J59" s="507"/>
      <c r="K59" s="507"/>
      <c r="L59" s="507"/>
      <c r="M59" s="507"/>
      <c r="N59" s="507"/>
      <c r="O59" s="266"/>
      <c r="P59" s="507"/>
      <c r="Q59" s="507"/>
      <c r="R59" s="507"/>
      <c r="S59" s="507"/>
      <c r="T59" s="507"/>
    </row>
    <row r="60" spans="1:20" s="59" customFormat="1" ht="12" customHeight="1">
      <c r="A60" s="181" t="s">
        <v>127</v>
      </c>
      <c r="B60" s="67"/>
      <c r="C60" s="6"/>
      <c r="D60" s="267"/>
      <c r="E60" s="263"/>
      <c r="F60" s="268"/>
      <c r="G60" s="263"/>
      <c r="H60" s="265"/>
      <c r="I60" s="260"/>
      <c r="J60" s="507"/>
      <c r="K60" s="507"/>
      <c r="L60" s="507"/>
      <c r="M60" s="507"/>
      <c r="N60" s="507"/>
      <c r="O60" s="266"/>
      <c r="P60" s="507"/>
      <c r="Q60" s="507"/>
      <c r="R60" s="507"/>
      <c r="S60" s="507"/>
      <c r="T60" s="507"/>
    </row>
    <row r="61" spans="1:20" s="59" customFormat="1" ht="12" customHeight="1">
      <c r="A61" s="181" t="s">
        <v>128</v>
      </c>
      <c r="B61" s="67"/>
      <c r="C61" s="6"/>
      <c r="D61" s="267"/>
      <c r="E61" s="263"/>
      <c r="F61" s="268"/>
      <c r="G61" s="263"/>
      <c r="H61" s="265"/>
      <c r="I61" s="260"/>
      <c r="J61" s="507"/>
      <c r="K61" s="507"/>
      <c r="L61" s="507"/>
      <c r="M61" s="507"/>
      <c r="N61" s="507"/>
      <c r="O61" s="266"/>
      <c r="P61" s="507"/>
      <c r="Q61" s="507"/>
      <c r="R61" s="507"/>
      <c r="S61" s="507"/>
      <c r="T61" s="507"/>
    </row>
    <row r="62" spans="1:20" s="59" customFormat="1" ht="12" customHeight="1">
      <c r="A62" s="181" t="s">
        <v>129</v>
      </c>
      <c r="B62" s="67"/>
      <c r="C62" s="6"/>
      <c r="D62" s="267"/>
      <c r="E62" s="263"/>
      <c r="F62" s="268"/>
      <c r="G62" s="263"/>
      <c r="H62" s="265"/>
      <c r="I62" s="260"/>
      <c r="J62" s="507"/>
      <c r="K62" s="507"/>
      <c r="L62" s="507"/>
      <c r="M62" s="507"/>
      <c r="N62" s="507"/>
      <c r="O62" s="266"/>
      <c r="P62" s="507"/>
      <c r="Q62" s="507"/>
      <c r="R62" s="507"/>
      <c r="S62" s="507"/>
      <c r="T62" s="507"/>
    </row>
    <row r="63" spans="1:20" s="59" customFormat="1" ht="12" customHeight="1">
      <c r="A63" s="181" t="s">
        <v>130</v>
      </c>
      <c r="B63" s="67"/>
      <c r="C63" s="6"/>
      <c r="D63" s="267"/>
      <c r="E63" s="263"/>
      <c r="F63" s="268"/>
      <c r="G63" s="263"/>
      <c r="H63" s="265"/>
      <c r="I63" s="260"/>
      <c r="J63" s="507"/>
      <c r="K63" s="507"/>
      <c r="L63" s="507"/>
      <c r="M63" s="507"/>
      <c r="N63" s="507"/>
      <c r="O63" s="266"/>
      <c r="P63" s="507"/>
      <c r="Q63" s="507"/>
      <c r="R63" s="507"/>
      <c r="S63" s="507"/>
      <c r="T63" s="507"/>
    </row>
    <row r="64" spans="1:20" s="59" customFormat="1" ht="12" customHeight="1">
      <c r="A64" s="181" t="s">
        <v>131</v>
      </c>
      <c r="B64" s="67"/>
      <c r="C64" s="6"/>
      <c r="D64" s="267"/>
      <c r="E64" s="263"/>
      <c r="F64" s="268"/>
      <c r="G64" s="263"/>
      <c r="H64" s="265"/>
      <c r="I64" s="260"/>
      <c r="J64" s="507"/>
      <c r="K64" s="507"/>
      <c r="L64" s="507"/>
      <c r="M64" s="507"/>
      <c r="N64" s="507"/>
      <c r="O64" s="266"/>
      <c r="P64" s="507"/>
      <c r="Q64" s="507"/>
      <c r="R64" s="507"/>
      <c r="S64" s="507"/>
      <c r="T64" s="507"/>
    </row>
    <row r="65" spans="1:20" s="59" customFormat="1" ht="12" customHeight="1">
      <c r="A65" s="181" t="s">
        <v>132</v>
      </c>
      <c r="B65" s="67"/>
      <c r="C65" s="6"/>
      <c r="D65" s="267"/>
      <c r="E65" s="263"/>
      <c r="F65" s="268"/>
      <c r="G65" s="263"/>
      <c r="H65" s="265"/>
      <c r="I65" s="260"/>
      <c r="J65" s="507"/>
      <c r="K65" s="507"/>
      <c r="L65" s="507"/>
      <c r="M65" s="507"/>
      <c r="N65" s="507"/>
      <c r="O65" s="266"/>
      <c r="P65" s="507"/>
      <c r="Q65" s="507"/>
      <c r="R65" s="507"/>
      <c r="S65" s="507"/>
      <c r="T65" s="507"/>
    </row>
    <row r="66" spans="1:20" s="59" customFormat="1" ht="12" customHeight="1">
      <c r="A66" s="181" t="s">
        <v>133</v>
      </c>
      <c r="B66" s="67"/>
      <c r="C66" s="6"/>
      <c r="D66" s="267"/>
      <c r="E66" s="263"/>
      <c r="F66" s="268"/>
      <c r="G66" s="263"/>
      <c r="H66" s="265"/>
      <c r="I66" s="260"/>
      <c r="J66" s="507"/>
      <c r="K66" s="507"/>
      <c r="L66" s="507"/>
      <c r="M66" s="507"/>
      <c r="N66" s="507"/>
      <c r="O66" s="266"/>
      <c r="P66" s="507"/>
      <c r="Q66" s="507"/>
      <c r="R66" s="507"/>
      <c r="S66" s="507"/>
      <c r="T66" s="507"/>
    </row>
    <row r="67" spans="1:20" s="59" customFormat="1" ht="12" customHeight="1">
      <c r="A67" s="181" t="s">
        <v>134</v>
      </c>
      <c r="B67" s="67"/>
      <c r="C67" s="6"/>
      <c r="D67" s="267"/>
      <c r="E67" s="263"/>
      <c r="F67" s="268"/>
      <c r="G67" s="263"/>
      <c r="H67" s="265"/>
      <c r="I67" s="260"/>
      <c r="J67" s="507"/>
      <c r="K67" s="507"/>
      <c r="L67" s="507"/>
      <c r="M67" s="507"/>
      <c r="N67" s="507"/>
      <c r="O67" s="266"/>
      <c r="P67" s="507"/>
      <c r="Q67" s="507"/>
      <c r="R67" s="507"/>
      <c r="S67" s="507"/>
      <c r="T67" s="507"/>
    </row>
    <row r="68" spans="1:20" s="59" customFormat="1" ht="12" customHeight="1">
      <c r="A68" s="181" t="s">
        <v>135</v>
      </c>
      <c r="B68" s="67"/>
      <c r="C68" s="6"/>
      <c r="D68" s="267"/>
      <c r="E68" s="263"/>
      <c r="F68" s="268"/>
      <c r="G68" s="263"/>
      <c r="H68" s="265"/>
      <c r="I68" s="260"/>
      <c r="J68" s="507"/>
      <c r="K68" s="507"/>
      <c r="L68" s="507"/>
      <c r="M68" s="507"/>
      <c r="N68" s="507"/>
      <c r="O68" s="266"/>
      <c r="P68" s="507"/>
      <c r="Q68" s="507"/>
      <c r="R68" s="507"/>
      <c r="S68" s="507"/>
      <c r="T68" s="507"/>
    </row>
    <row r="69" spans="1:20" s="59" customFormat="1" ht="12" customHeight="1">
      <c r="A69" s="181" t="s">
        <v>136</v>
      </c>
      <c r="B69" s="67"/>
      <c r="C69" s="6"/>
      <c r="D69" s="267"/>
      <c r="E69" s="263"/>
      <c r="F69" s="268"/>
      <c r="G69" s="263"/>
      <c r="H69" s="265"/>
      <c r="I69" s="260"/>
      <c r="J69" s="507"/>
      <c r="K69" s="507"/>
      <c r="L69" s="507"/>
      <c r="M69" s="507"/>
      <c r="N69" s="507"/>
      <c r="O69" s="266"/>
      <c r="P69" s="507"/>
      <c r="Q69" s="507"/>
      <c r="R69" s="507"/>
      <c r="S69" s="507"/>
      <c r="T69" s="507"/>
    </row>
    <row r="70" spans="1:20" s="59" customFormat="1" ht="12" customHeight="1">
      <c r="A70" s="181" t="s">
        <v>137</v>
      </c>
      <c r="B70" s="67"/>
      <c r="C70" s="6"/>
      <c r="D70" s="267"/>
      <c r="E70" s="263"/>
      <c r="F70" s="268"/>
      <c r="G70" s="263"/>
      <c r="H70" s="265"/>
      <c r="I70" s="260"/>
      <c r="J70" s="507"/>
      <c r="K70" s="507"/>
      <c r="L70" s="507"/>
      <c r="M70" s="507"/>
      <c r="N70" s="507"/>
      <c r="O70" s="266"/>
      <c r="P70" s="507"/>
      <c r="Q70" s="507"/>
      <c r="R70" s="507"/>
      <c r="S70" s="507"/>
      <c r="T70" s="507"/>
    </row>
    <row r="71" spans="1:20" s="59" customFormat="1" ht="12" customHeight="1">
      <c r="A71" s="181" t="s">
        <v>138</v>
      </c>
      <c r="B71" s="67"/>
      <c r="C71" s="6"/>
      <c r="D71" s="267"/>
      <c r="E71" s="263"/>
      <c r="F71" s="268"/>
      <c r="G71" s="263"/>
      <c r="H71" s="265"/>
      <c r="I71" s="260"/>
      <c r="J71" s="507"/>
      <c r="K71" s="507"/>
      <c r="L71" s="507"/>
      <c r="M71" s="507"/>
      <c r="N71" s="507"/>
      <c r="O71" s="266"/>
      <c r="P71" s="507"/>
      <c r="Q71" s="507"/>
      <c r="R71" s="507"/>
      <c r="S71" s="507"/>
      <c r="T71" s="507"/>
    </row>
    <row r="72" spans="1:20" s="59" customFormat="1" ht="12" customHeight="1">
      <c r="A72" s="181" t="s">
        <v>139</v>
      </c>
      <c r="B72" s="67"/>
      <c r="C72" s="6"/>
      <c r="D72" s="267"/>
      <c r="E72" s="263"/>
      <c r="F72" s="268"/>
      <c r="G72" s="263"/>
      <c r="H72" s="265"/>
      <c r="I72" s="260"/>
      <c r="J72" s="507"/>
      <c r="K72" s="507"/>
      <c r="L72" s="507"/>
      <c r="M72" s="507"/>
      <c r="N72" s="507"/>
      <c r="O72" s="266"/>
      <c r="P72" s="507"/>
      <c r="Q72" s="507"/>
      <c r="R72" s="507"/>
      <c r="S72" s="507"/>
      <c r="T72" s="507"/>
    </row>
    <row r="73" spans="1:20" s="59" customFormat="1" ht="12" customHeight="1">
      <c r="A73" s="181" t="s">
        <v>140</v>
      </c>
      <c r="B73" s="67"/>
      <c r="C73" s="6"/>
      <c r="D73" s="267"/>
      <c r="E73" s="263"/>
      <c r="F73" s="268"/>
      <c r="G73" s="263"/>
      <c r="H73" s="265"/>
      <c r="I73" s="260"/>
      <c r="J73" s="507"/>
      <c r="K73" s="507"/>
      <c r="L73" s="507"/>
      <c r="M73" s="507"/>
      <c r="N73" s="507"/>
      <c r="O73" s="266"/>
      <c r="P73" s="507"/>
      <c r="Q73" s="507"/>
      <c r="R73" s="507"/>
      <c r="S73" s="507"/>
      <c r="T73" s="507"/>
    </row>
    <row r="74" spans="1:20" s="59" customFormat="1" ht="12" customHeight="1">
      <c r="A74" s="181" t="s">
        <v>141</v>
      </c>
      <c r="B74" s="67"/>
      <c r="C74" s="6"/>
      <c r="D74" s="267"/>
      <c r="E74" s="263"/>
      <c r="F74" s="268"/>
      <c r="G74" s="263"/>
      <c r="H74" s="265"/>
      <c r="I74" s="260"/>
      <c r="J74" s="507"/>
      <c r="K74" s="507"/>
      <c r="L74" s="507"/>
      <c r="M74" s="507"/>
      <c r="N74" s="507"/>
      <c r="O74" s="266"/>
      <c r="P74" s="507"/>
      <c r="Q74" s="507"/>
      <c r="R74" s="507"/>
      <c r="S74" s="507"/>
      <c r="T74" s="507"/>
    </row>
    <row r="75" spans="1:20" s="59" customFormat="1" ht="18" customHeight="1">
      <c r="A75" s="182"/>
      <c r="B75" s="26" t="s">
        <v>8</v>
      </c>
      <c r="C75" s="6"/>
      <c r="D75" s="563">
        <f>SUM(D58:D74)</f>
        <v>0</v>
      </c>
      <c r="E75" s="198"/>
      <c r="F75" s="562">
        <f>SUM(F58:F74)</f>
        <v>0</v>
      </c>
      <c r="G75" s="198"/>
      <c r="H75" s="199"/>
      <c r="I75" s="195"/>
      <c r="J75" s="508"/>
      <c r="K75" s="508"/>
      <c r="L75" s="508"/>
      <c r="M75" s="508"/>
      <c r="N75" s="508"/>
      <c r="O75" s="197"/>
      <c r="P75" s="508"/>
      <c r="Q75" s="508"/>
      <c r="R75" s="508"/>
      <c r="S75" s="509"/>
      <c r="T75" s="509"/>
    </row>
    <row r="76" spans="1:20" ht="12.5">
      <c r="A76"/>
      <c r="B76"/>
      <c r="C76"/>
      <c r="D76" s="18"/>
      <c r="E76"/>
      <c r="F76"/>
      <c r="G76"/>
      <c r="H76" s="115"/>
      <c r="I76"/>
      <c r="K76" s="515"/>
      <c r="Q76" s="515"/>
    </row>
    <row r="77" spans="1:20" ht="12.5">
      <c r="A77"/>
      <c r="B77"/>
      <c r="C77"/>
      <c r="D77" s="52"/>
      <c r="E77" s="53"/>
      <c r="F77" s="53"/>
      <c r="G77" s="53"/>
      <c r="H77" s="193"/>
      <c r="I77"/>
      <c r="K77" s="515"/>
      <c r="Q77" s="515"/>
    </row>
    <row r="78" spans="1:20" ht="12.5">
      <c r="A78"/>
      <c r="B78"/>
      <c r="C78"/>
      <c r="D78"/>
      <c r="E78"/>
      <c r="F78"/>
      <c r="G78"/>
      <c r="H78"/>
      <c r="I78"/>
      <c r="K78" s="515"/>
    </row>
    <row r="79" spans="1:20" ht="12.5">
      <c r="A79"/>
      <c r="B79"/>
      <c r="C79"/>
      <c r="D79"/>
      <c r="E79"/>
      <c r="F79"/>
      <c r="G79"/>
      <c r="H79"/>
      <c r="I79"/>
    </row>
    <row r="80" spans="1:20" ht="12.5">
      <c r="A80"/>
      <c r="B80"/>
      <c r="C80"/>
      <c r="D80"/>
      <c r="E80"/>
      <c r="F80"/>
      <c r="G80"/>
      <c r="H80"/>
      <c r="I80"/>
    </row>
  </sheetData>
  <sheetProtection algorithmName="SHA-512" hashValue="x7qlFwyyqGHMJ3AWIZ4r3OXib/7KH0NvYvE0gfS3596NHpkVkdR6n3mk3NhSz89eWLgL9oS7/QjERWAdwwZIvA==" saltValue="DyzmO9MuH4nTy3m/S8FL/Q==" spinCount="100000" sheet="1" objects="1" formatCells="0" formatRows="0"/>
  <mergeCells count="24">
    <mergeCell ref="A36:B36"/>
    <mergeCell ref="A37:B37"/>
    <mergeCell ref="A38:B38"/>
    <mergeCell ref="A9:B9"/>
    <mergeCell ref="A10:B10"/>
    <mergeCell ref="A11:B11"/>
    <mergeCell ref="A12:B12"/>
    <mergeCell ref="A33:B33"/>
    <mergeCell ref="A1:I1"/>
    <mergeCell ref="J1:T2"/>
    <mergeCell ref="B3:L3"/>
    <mergeCell ref="A46:B46"/>
    <mergeCell ref="A47:B47"/>
    <mergeCell ref="A39:B39"/>
    <mergeCell ref="A40:B40"/>
    <mergeCell ref="A41:B41"/>
    <mergeCell ref="A42:B42"/>
    <mergeCell ref="A43:B43"/>
    <mergeCell ref="J7:N7"/>
    <mergeCell ref="D7:H7"/>
    <mergeCell ref="A44:B44"/>
    <mergeCell ref="A45:B45"/>
    <mergeCell ref="A34:B34"/>
    <mergeCell ref="A35:B35"/>
  </mergeCells>
  <pageMargins left="0.511811023622047" right="0.511811023622047" top="0.511811023622047" bottom="0.70866141732283505" header="0" footer="0.511811023622047"/>
  <pageSetup scale="49" firstPageNumber="3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29550-2EE8-4091-BB6C-0C99586826AF}">
  <ds:schemaRefs>
    <ds:schemaRef ds:uri="http://www.w3.org/XML/1998/namespace"/>
    <ds:schemaRef ds:uri="http://purl.org/dc/term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5df8e7c2-4b50-43a2-9a79-fd38e33f3cc0"/>
    <ds:schemaRef ds:uri="7987d83d-a670-4ea4-b748-e248b654464a"/>
  </ds:schemaRefs>
</ds:datastoreItem>
</file>

<file path=customXml/itemProps2.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3.xml><?xml version="1.0" encoding="utf-8"?>
<ds:datastoreItem xmlns:ds="http://schemas.openxmlformats.org/officeDocument/2006/customXml" ds:itemID="{CBEA1967-9D3B-4C20-B7AD-F4C8B02B5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63</vt:i4>
      </vt:variant>
    </vt:vector>
  </HeadingPairs>
  <TitlesOfParts>
    <vt:vector size="78" baseType="lpstr">
      <vt:lpstr>Communication</vt:lpstr>
      <vt:lpstr>Identification </vt:lpstr>
      <vt:lpstr>Gouvernance</vt:lpstr>
      <vt:lpstr>Statistiques d'emploi</vt:lpstr>
      <vt:lpstr>Bilan&amp;progr </vt:lpstr>
      <vt:lpstr>Section 10a Bilan_Diffusion</vt:lpstr>
      <vt:lpstr>Section 10a Plan_Diffusion</vt:lpstr>
      <vt:lpstr>Section 14e</vt:lpstr>
      <vt:lpstr>Section 15b</vt:lpstr>
      <vt:lpstr>Projets spéciaux</vt:lpstr>
      <vt:lpstr>Directives d'envoi</vt:lpstr>
      <vt:lpstr>Résumé-Bilan</vt:lpstr>
      <vt:lpstr>Résumé-Plan</vt:lpstr>
      <vt:lpstr>REF</vt:lpstr>
      <vt:lpstr>REF_rapport</vt:lpstr>
      <vt:lpstr>'Section 10a Bilan_Diffusion'!a10diversite</vt:lpstr>
      <vt:lpstr>'Section 10a Plan_Diffusion'!a10diversite</vt:lpstr>
      <vt:lpstr>'Section 10a Bilan_Diffusion'!a10hand</vt:lpstr>
      <vt:lpstr>'Section 10a Plan_Diffusion'!a10hand</vt:lpstr>
      <vt:lpstr>'Section 10a Bilan_Diffusion'!a10haut</vt:lpstr>
      <vt:lpstr>'Section 10a Plan_Diffusion'!a10haut</vt:lpstr>
      <vt:lpstr>'Section 10a Bilan_Diffusion'!a10Note1</vt:lpstr>
      <vt:lpstr>'Section 10a Plan_Diffusion'!a10Note1</vt:lpstr>
      <vt:lpstr>'Section 10a Bilan_Diffusion'!a10Note2</vt:lpstr>
      <vt:lpstr>'Section 10a Plan_Diffusion'!a10Note2</vt:lpstr>
      <vt:lpstr>'Section 10a Bilan_Diffusion'!a10releve</vt:lpstr>
      <vt:lpstr>'Section 10a Plan_Diffusion'!a10releve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10a Bilan_Diffusion'!Impression_des_titres</vt:lpstr>
      <vt:lpstr>'Section 10a Plan_Diffusion'!Impression_des_titres</vt:lpstr>
      <vt:lpstr>'Section 14e'!Impression_des_titres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lpstr>'Section 14e'!Zone_d_impression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Annie Bournival</cp:lastModifiedBy>
  <cp:lastPrinted>2023-10-24T21:42:45Z</cp:lastPrinted>
  <dcterms:created xsi:type="dcterms:W3CDTF">2003-03-18T20:09:03Z</dcterms:created>
  <dcterms:modified xsi:type="dcterms:W3CDTF">2026-05-19T18:40:45Z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vt:lpwstr>
  </property>
  <property fmtid="{D5CDD505-2E9C-101B-9397-08002B2CF9AE}" pid="19" name="o409fbb2f027440eae92f2fcfc8d6b760">
    <vt:lpwstr>DRPP|ec7fb67c-bef6-40c5-a864-097caa7da767</vt:lpwstr>
  </property>
  <property fmtid="{D5CDD505-2E9C-101B-9397-08002B2CF9AE}" pid="20" name="Code_Classification">
    <vt:lpwstr>3</vt:lpwstr>
  </property>
  <property fmtid="{D5CDD505-2E9C-101B-9397-08002B2CF9AE}" pid="21" name="MediaServiceImageTags">
    <vt:lpwstr/>
  </property>
</Properties>
</file>